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BASKETBOL!$B$1:$O$210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HOKEY!$B$1:$O$144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M46" i="18"/>
  <c r="J46" i="18"/>
  <c r="M45" i="18"/>
  <c r="J45" i="18"/>
  <c r="M44" i="18"/>
  <c r="J44" i="18"/>
  <c r="M150" i="27" l="1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7" i="27" l="1"/>
  <c r="D69" i="27"/>
  <c r="D72" i="27"/>
  <c r="C46" i="27" l="1"/>
  <c r="D46" i="27"/>
  <c r="E46" i="27"/>
  <c r="F46" i="27"/>
  <c r="G46" i="27"/>
  <c r="H46" i="27"/>
  <c r="I46" i="27"/>
  <c r="J46" i="27"/>
  <c r="K46" i="27"/>
  <c r="L46" i="27"/>
  <c r="M376" i="27" l="1"/>
  <c r="M5" i="27" l="1"/>
  <c r="D270" i="27" l="1"/>
  <c r="E266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3" i="27" l="1"/>
  <c r="K574" i="27"/>
  <c r="K575" i="27"/>
  <c r="K576" i="27"/>
  <c r="K577" i="27"/>
  <c r="K578" i="27"/>
  <c r="K346" i="27"/>
  <c r="K285" i="27"/>
  <c r="K340" i="27"/>
  <c r="K288" i="27"/>
  <c r="K314" i="27"/>
  <c r="K356" i="27"/>
  <c r="K342" i="27"/>
  <c r="K357" i="27"/>
  <c r="K385" i="27"/>
  <c r="K318" i="27"/>
  <c r="K492" i="27"/>
  <c r="K494" i="27"/>
  <c r="K481" i="27"/>
  <c r="K497" i="27"/>
  <c r="K502" i="27"/>
  <c r="K504" i="27"/>
  <c r="K487" i="27"/>
  <c r="K363" i="27"/>
  <c r="K400" i="27"/>
  <c r="K24" i="27"/>
  <c r="K182" i="27"/>
  <c r="K216" i="27"/>
  <c r="K508" i="27"/>
  <c r="K509" i="27"/>
  <c r="K490" i="27"/>
  <c r="K466" i="27"/>
  <c r="K472" i="27"/>
  <c r="K376" i="27"/>
  <c r="K396" i="27"/>
  <c r="K491" i="27"/>
  <c r="K465" i="27"/>
  <c r="K303" i="27"/>
  <c r="K309" i="27"/>
  <c r="K374" i="27"/>
  <c r="K479" i="27"/>
  <c r="K478" i="27"/>
  <c r="K474" i="27"/>
  <c r="K475" i="27"/>
  <c r="K480" i="27"/>
  <c r="K473" i="27"/>
  <c r="K484" i="27"/>
  <c r="K485" i="27"/>
  <c r="K496" i="27"/>
  <c r="K467" i="27"/>
  <c r="K468" i="27"/>
  <c r="K350" i="27"/>
  <c r="K354" i="27"/>
  <c r="K26" i="27"/>
  <c r="K191" i="27"/>
  <c r="K220" i="27"/>
  <c r="K482" i="27"/>
  <c r="K483" i="27"/>
  <c r="K486" i="27"/>
  <c r="K384" i="27"/>
  <c r="K397" i="27"/>
  <c r="K495" i="27"/>
  <c r="K451" i="27"/>
  <c r="K581" i="27"/>
  <c r="K476" i="27"/>
  <c r="K477" i="27"/>
  <c r="K500" i="27"/>
  <c r="K498" i="27"/>
  <c r="K505" i="27"/>
  <c r="K99" i="27"/>
  <c r="K205" i="27"/>
  <c r="K221" i="27"/>
  <c r="K90" i="27"/>
  <c r="K88" i="27"/>
  <c r="K368" i="27"/>
  <c r="K372" i="27"/>
  <c r="K87" i="27"/>
  <c r="K118" i="27"/>
  <c r="K107" i="27"/>
  <c r="K195" i="27"/>
  <c r="K197" i="27"/>
  <c r="K317" i="27"/>
  <c r="K336" i="27"/>
  <c r="K455" i="27"/>
  <c r="K449" i="27"/>
  <c r="K447" i="27"/>
  <c r="K470" i="27"/>
  <c r="K471" i="27"/>
  <c r="K424" i="27"/>
  <c r="K404" i="27"/>
  <c r="K407" i="27"/>
  <c r="K161" i="27"/>
  <c r="K164" i="27"/>
  <c r="K510" i="27"/>
  <c r="K501" i="27"/>
  <c r="K144" i="27"/>
  <c r="K101" i="27"/>
  <c r="K183" i="27"/>
  <c r="K223" i="27"/>
  <c r="K512" i="27"/>
  <c r="K513" i="27"/>
  <c r="K518" i="27"/>
  <c r="K425" i="27"/>
  <c r="K438" i="27"/>
  <c r="K390" i="27"/>
  <c r="K386" i="27"/>
  <c r="K411" i="27"/>
  <c r="K413" i="27"/>
  <c r="K115" i="27"/>
  <c r="K146" i="27"/>
  <c r="K94" i="27"/>
  <c r="K174" i="27"/>
  <c r="K192" i="27"/>
  <c r="K231" i="27"/>
  <c r="K138" i="27"/>
  <c r="K142" i="27"/>
  <c r="K315" i="27"/>
  <c r="K503" i="27"/>
  <c r="K511" i="27"/>
  <c r="K437" i="27"/>
  <c r="K450" i="27"/>
  <c r="K398" i="27"/>
  <c r="K289" i="27"/>
  <c r="K312" i="27"/>
  <c r="K435" i="27"/>
  <c r="K461" i="27"/>
  <c r="K86" i="27"/>
  <c r="K83" i="27"/>
  <c r="K134" i="27"/>
  <c r="K49" i="27"/>
  <c r="K52" i="27"/>
  <c r="K165" i="27"/>
  <c r="K166" i="27"/>
  <c r="K185" i="27"/>
  <c r="K198" i="27"/>
  <c r="K239" i="27"/>
  <c r="K401" i="27"/>
  <c r="K154" i="27"/>
  <c r="K155" i="27"/>
  <c r="K22" i="27"/>
  <c r="K19" i="27"/>
  <c r="K519" i="27"/>
  <c r="K457" i="27"/>
  <c r="K456" i="27"/>
  <c r="K458" i="27"/>
  <c r="K79" i="27"/>
  <c r="K75" i="27"/>
  <c r="K128" i="27"/>
  <c r="K170" i="27"/>
  <c r="K206" i="27"/>
  <c r="K233" i="27"/>
  <c r="K175" i="27"/>
  <c r="K177" i="27"/>
  <c r="K339" i="27"/>
  <c r="K292" i="27"/>
  <c r="K140" i="27"/>
  <c r="K91" i="27"/>
  <c r="K106" i="27"/>
  <c r="K208" i="27"/>
  <c r="K186" i="27"/>
  <c r="K262" i="27"/>
  <c r="K267" i="27"/>
  <c r="K280" i="27"/>
  <c r="K89" i="27"/>
  <c r="K117" i="27"/>
  <c r="K85" i="27"/>
  <c r="K171" i="27"/>
  <c r="K48" i="27"/>
  <c r="K45" i="27"/>
  <c r="K96" i="27"/>
  <c r="K244" i="27"/>
  <c r="K246" i="27"/>
  <c r="K514" i="27"/>
  <c r="K515" i="27"/>
  <c r="K429" i="27"/>
  <c r="K431" i="27"/>
  <c r="K343" i="27"/>
  <c r="K345" i="27"/>
  <c r="K18" i="27"/>
  <c r="K25" i="27"/>
  <c r="K132" i="27"/>
  <c r="K130" i="27"/>
  <c r="K488" i="27"/>
  <c r="K489" i="27"/>
  <c r="K259" i="27"/>
  <c r="K263" i="27"/>
  <c r="K196" i="27"/>
  <c r="K209" i="27"/>
  <c r="K341" i="27"/>
  <c r="K441" i="27"/>
  <c r="K430" i="27"/>
  <c r="K358" i="27"/>
  <c r="K360" i="27"/>
  <c r="K143" i="27"/>
  <c r="K43" i="27"/>
  <c r="K51" i="27"/>
  <c r="K84" i="27"/>
  <c r="K23" i="27"/>
  <c r="K36" i="27"/>
  <c r="K39" i="27"/>
  <c r="K265" i="27"/>
  <c r="K270" i="27"/>
  <c r="K269" i="27"/>
  <c r="K141" i="27"/>
  <c r="K160" i="27"/>
  <c r="K162" i="27"/>
  <c r="K44" i="27"/>
  <c r="K238" i="27"/>
  <c r="K236" i="27"/>
  <c r="K463" i="27"/>
  <c r="K432" i="27"/>
  <c r="K278" i="27"/>
  <c r="K82" i="27"/>
  <c r="K81" i="27"/>
  <c r="K125" i="27"/>
  <c r="K284" i="27"/>
  <c r="K433" i="27"/>
  <c r="K434" i="27"/>
  <c r="K436" i="27"/>
  <c r="K365" i="27"/>
  <c r="K366" i="27"/>
  <c r="K20" i="27"/>
  <c r="K516" i="27"/>
  <c r="K517" i="27"/>
  <c r="K448" i="27"/>
  <c r="K446" i="27"/>
  <c r="K268" i="27"/>
  <c r="K281" i="27"/>
  <c r="K273" i="27"/>
  <c r="K275" i="27"/>
  <c r="K319" i="27"/>
  <c r="K169" i="27"/>
  <c r="K31" i="27"/>
  <c r="K35" i="27"/>
  <c r="K241" i="27"/>
  <c r="K442" i="27"/>
  <c r="K444" i="27"/>
  <c r="K112" i="27"/>
  <c r="K109" i="27"/>
  <c r="K14" i="27"/>
  <c r="K16" i="27"/>
  <c r="K323" i="27"/>
  <c r="K296" i="27"/>
  <c r="K301" i="27"/>
  <c r="K299" i="27"/>
  <c r="K300" i="27"/>
  <c r="K156" i="27"/>
  <c r="K157" i="27"/>
  <c r="K167" i="27"/>
  <c r="K173" i="27"/>
  <c r="K28" i="27"/>
  <c r="K34" i="27"/>
  <c r="K78" i="27"/>
  <c r="K76" i="27"/>
  <c r="K29" i="27"/>
  <c r="K32" i="27"/>
  <c r="K77" i="27"/>
  <c r="K80" i="27"/>
  <c r="K282" i="27"/>
  <c r="K326" i="27"/>
  <c r="K351" i="27"/>
  <c r="K464" i="27"/>
  <c r="K462" i="27"/>
  <c r="K180" i="27"/>
  <c r="K181" i="27"/>
  <c r="K127" i="27"/>
  <c r="K110" i="27"/>
  <c r="K176" i="27"/>
  <c r="K172" i="27"/>
  <c r="K131" i="27"/>
  <c r="K133" i="27"/>
  <c r="K362" i="27"/>
  <c r="K17" i="27"/>
  <c r="K21" i="27"/>
  <c r="K349" i="27"/>
  <c r="K399" i="27"/>
  <c r="K320" i="27"/>
  <c r="K97" i="27"/>
  <c r="K92" i="27"/>
  <c r="K62" i="27"/>
  <c r="K64" i="27"/>
  <c r="K294" i="27"/>
  <c r="K328" i="27"/>
  <c r="K327" i="27"/>
  <c r="K332" i="27"/>
  <c r="K147" i="27"/>
  <c r="K145" i="27"/>
  <c r="K13" i="27"/>
  <c r="K15" i="27"/>
  <c r="K27" i="27"/>
  <c r="K37" i="27"/>
  <c r="K347" i="27"/>
  <c r="K298" i="27"/>
  <c r="K283" i="27"/>
  <c r="K124" i="27"/>
  <c r="K129" i="27"/>
  <c r="K153" i="27"/>
  <c r="K151" i="27"/>
  <c r="K331" i="27"/>
  <c r="K11" i="27"/>
  <c r="K120" i="27"/>
  <c r="K123" i="27"/>
  <c r="K7" i="27"/>
  <c r="K63" i="27"/>
  <c r="K61" i="27"/>
  <c r="K367" i="27"/>
  <c r="K371" i="27"/>
  <c r="K136" i="27"/>
  <c r="K38" i="27"/>
  <c r="K41" i="27"/>
  <c r="K348" i="27"/>
  <c r="K8" i="27"/>
  <c r="K12" i="27"/>
  <c r="K55" i="27"/>
  <c r="K59" i="27"/>
  <c r="K373" i="27"/>
  <c r="K375" i="27"/>
  <c r="K139" i="27"/>
  <c r="K33" i="27"/>
  <c r="K40" i="27"/>
  <c r="K380" i="27"/>
  <c r="K338" i="27"/>
  <c r="K355" i="27"/>
  <c r="K353" i="27"/>
  <c r="K65" i="27"/>
  <c r="K395" i="27"/>
  <c r="K322" i="27"/>
  <c r="K359" i="27"/>
  <c r="K361" i="27"/>
  <c r="K68" i="27"/>
  <c r="K103" i="27"/>
  <c r="K364" i="27"/>
  <c r="K306" i="27"/>
  <c r="K105" i="27"/>
  <c r="K113" i="27"/>
  <c r="K307" i="27"/>
  <c r="K329" i="27"/>
  <c r="K383" i="27"/>
  <c r="K104" i="27"/>
  <c r="K114" i="27"/>
  <c r="K324" i="27"/>
  <c r="K352" i="27"/>
  <c r="K290" i="27"/>
  <c r="K291" i="27"/>
  <c r="K391" i="27"/>
  <c r="K321" i="27"/>
  <c r="K344" i="27"/>
  <c r="K54" i="27"/>
  <c r="K58" i="27"/>
  <c r="K69" i="27"/>
  <c r="K66" i="27"/>
  <c r="K121" i="27"/>
  <c r="K276" i="27"/>
  <c r="K152" i="27"/>
  <c r="K178" i="27"/>
  <c r="K277" i="27"/>
  <c r="K310" i="27"/>
  <c r="K179" i="27"/>
  <c r="K271" i="27"/>
  <c r="K311" i="27"/>
  <c r="K330" i="27"/>
  <c r="K274" i="27"/>
  <c r="K304" i="27"/>
  <c r="K333" i="27"/>
  <c r="K135" i="27"/>
  <c r="K150" i="27"/>
  <c r="K137" i="27"/>
  <c r="K122" i="27"/>
  <c r="K554" i="27"/>
  <c r="K557" i="27"/>
  <c r="K560" i="27"/>
  <c r="K335" i="27"/>
  <c r="K71" i="27"/>
  <c r="K73" i="27"/>
  <c r="K552" i="27"/>
  <c r="K555" i="27"/>
  <c r="K558" i="27"/>
  <c r="K561" i="27"/>
  <c r="K10" i="27"/>
  <c r="K6" i="27"/>
  <c r="K108" i="27"/>
  <c r="K553" i="27"/>
  <c r="K556" i="27"/>
  <c r="K559" i="27"/>
  <c r="K562" i="27"/>
  <c r="K53" i="27"/>
  <c r="K111" i="27"/>
  <c r="K119" i="27"/>
  <c r="K308" i="27"/>
  <c r="K334" i="27"/>
  <c r="K57" i="27"/>
  <c r="K532" i="27"/>
  <c r="K533" i="27"/>
  <c r="K538" i="27"/>
  <c r="K539" i="27"/>
  <c r="K544" i="27"/>
  <c r="K545" i="27"/>
  <c r="K56" i="27"/>
  <c r="K60" i="27"/>
  <c r="K534" i="27"/>
  <c r="K535" i="27"/>
  <c r="K540" i="27"/>
  <c r="K541" i="27"/>
  <c r="K563" i="27"/>
  <c r="K564" i="27"/>
  <c r="K565" i="27"/>
  <c r="K546" i="27"/>
  <c r="K547" i="27"/>
  <c r="K50" i="27"/>
  <c r="K70" i="27"/>
  <c r="K566" i="27"/>
  <c r="K567" i="27"/>
  <c r="K158" i="27"/>
  <c r="K47" i="27"/>
  <c r="K568" i="27"/>
  <c r="K569" i="27"/>
  <c r="K570" i="27"/>
  <c r="K571" i="27"/>
  <c r="K102" i="27"/>
  <c r="K163" i="27"/>
  <c r="K74" i="27"/>
  <c r="K100" i="27"/>
  <c r="K204" i="27"/>
  <c r="K203" i="27"/>
  <c r="K212" i="27"/>
  <c r="K199" i="27"/>
  <c r="K213" i="27"/>
  <c r="K232" i="27"/>
  <c r="K9" i="27"/>
  <c r="K30" i="27"/>
  <c r="K67" i="27"/>
  <c r="K93" i="27"/>
  <c r="K243" i="27"/>
  <c r="K245" i="27"/>
  <c r="K250" i="27"/>
  <c r="K536" i="27"/>
  <c r="K537" i="27"/>
  <c r="K542" i="27"/>
  <c r="K543" i="27"/>
  <c r="K200" i="27"/>
  <c r="K227" i="27"/>
  <c r="K234" i="27"/>
  <c r="K247" i="27"/>
  <c r="K248" i="27"/>
  <c r="K522" i="27"/>
  <c r="K42" i="27"/>
  <c r="K72" i="27"/>
  <c r="K224" i="27"/>
  <c r="K240" i="27"/>
  <c r="K249" i="27"/>
  <c r="K251" i="27"/>
  <c r="K523" i="27"/>
  <c r="K215" i="27"/>
  <c r="K210" i="27"/>
  <c r="K201" i="27"/>
  <c r="K225" i="27"/>
  <c r="K202" i="27"/>
  <c r="K551" i="27"/>
  <c r="K98" i="27"/>
  <c r="K184" i="27"/>
  <c r="K193" i="27"/>
  <c r="K207" i="27"/>
  <c r="K230" i="27"/>
  <c r="K229" i="27"/>
  <c r="K214" i="27"/>
  <c r="K211" i="27"/>
  <c r="K228" i="27"/>
  <c r="K550" i="27"/>
  <c r="K237" i="27"/>
  <c r="K286" i="27"/>
  <c r="K187" i="27"/>
  <c r="K189" i="27"/>
  <c r="K297" i="27"/>
  <c r="K524" i="27"/>
  <c r="K525" i="27"/>
  <c r="K527" i="27"/>
  <c r="K526" i="27"/>
  <c r="K217" i="27"/>
  <c r="K222" i="27"/>
  <c r="K235" i="27"/>
  <c r="K190" i="27"/>
  <c r="K218" i="27"/>
  <c r="K302" i="27"/>
  <c r="K325" i="27"/>
  <c r="K528" i="27"/>
  <c r="K529" i="27"/>
  <c r="K548" i="27"/>
  <c r="K549" i="27"/>
  <c r="K530" i="27"/>
  <c r="K531" i="27"/>
  <c r="K3" i="27"/>
  <c r="K95" i="27"/>
  <c r="K159" i="27"/>
  <c r="K168" i="27"/>
  <c r="K4" i="27"/>
  <c r="K188" i="27"/>
  <c r="K194" i="27"/>
  <c r="K219" i="27"/>
  <c r="K226" i="27"/>
  <c r="K287" i="27"/>
  <c r="K295" i="27"/>
  <c r="K378" i="27"/>
  <c r="K261" i="27"/>
  <c r="K116" i="27"/>
  <c r="K126" i="27"/>
  <c r="K370" i="27"/>
  <c r="K405" i="27"/>
  <c r="K408" i="27"/>
  <c r="K415" i="27"/>
  <c r="K417" i="27"/>
  <c r="K316" i="27"/>
  <c r="K305" i="27"/>
  <c r="K406" i="27"/>
  <c r="K409" i="27"/>
  <c r="K416" i="27"/>
  <c r="K418" i="27"/>
  <c r="K420" i="27"/>
  <c r="K422" i="27"/>
  <c r="K427" i="27"/>
  <c r="K423" i="27"/>
  <c r="K428" i="27"/>
  <c r="K414" i="27"/>
  <c r="K410" i="27"/>
  <c r="K520" i="27"/>
  <c r="K521" i="27"/>
  <c r="K379" i="27"/>
  <c r="K382" i="27"/>
  <c r="K389" i="27"/>
  <c r="K394" i="27"/>
  <c r="K402" i="27"/>
  <c r="K266" i="27"/>
  <c r="K403" i="27"/>
  <c r="K440" i="27"/>
  <c r="K454" i="27"/>
  <c r="K460" i="27"/>
  <c r="K5" i="27"/>
  <c r="K272" i="27"/>
  <c r="K279" i="27"/>
  <c r="K252" i="27"/>
  <c r="K419" i="27"/>
  <c r="K242" i="27"/>
  <c r="K392" i="27"/>
  <c r="K469" i="27"/>
  <c r="K253" i="27"/>
  <c r="K254" i="27"/>
  <c r="K412" i="27"/>
  <c r="K452" i="27"/>
  <c r="K387" i="27"/>
  <c r="K393" i="27"/>
  <c r="K256" i="27"/>
  <c r="K258" i="27"/>
  <c r="K421" i="27"/>
  <c r="K426" i="27"/>
  <c r="K369" i="27"/>
  <c r="K377" i="27"/>
  <c r="K381" i="27"/>
  <c r="K388" i="27"/>
  <c r="K493" i="27"/>
  <c r="K499" i="27"/>
  <c r="K255" i="27"/>
  <c r="K257" i="27"/>
  <c r="K260" i="27"/>
  <c r="K264" i="27"/>
  <c r="K445" i="27"/>
  <c r="K453" i="27"/>
  <c r="K459" i="27"/>
  <c r="K439" i="27"/>
  <c r="K611" i="27"/>
  <c r="K579" i="27"/>
  <c r="K580" i="27"/>
  <c r="K506" i="27"/>
  <c r="K507" i="27"/>
  <c r="K313" i="27"/>
  <c r="K337" i="27"/>
  <c r="K293" i="27"/>
  <c r="K443" i="27"/>
  <c r="K148" i="27"/>
  <c r="K149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3" i="27"/>
  <c r="J574" i="27"/>
  <c r="J575" i="27"/>
  <c r="J576" i="27"/>
  <c r="J577" i="27"/>
  <c r="J578" i="27"/>
  <c r="J346" i="27"/>
  <c r="J285" i="27"/>
  <c r="J340" i="27"/>
  <c r="J288" i="27"/>
  <c r="J314" i="27"/>
  <c r="J356" i="27"/>
  <c r="J342" i="27"/>
  <c r="J357" i="27"/>
  <c r="J385" i="27"/>
  <c r="J318" i="27"/>
  <c r="J492" i="27"/>
  <c r="J494" i="27"/>
  <c r="J481" i="27"/>
  <c r="J497" i="27"/>
  <c r="J502" i="27"/>
  <c r="J504" i="27"/>
  <c r="J487" i="27"/>
  <c r="J363" i="27"/>
  <c r="J400" i="27"/>
  <c r="J24" i="27"/>
  <c r="J182" i="27"/>
  <c r="J216" i="27"/>
  <c r="J508" i="27"/>
  <c r="J509" i="27"/>
  <c r="J490" i="27"/>
  <c r="J466" i="27"/>
  <c r="J472" i="27"/>
  <c r="J376" i="27"/>
  <c r="J396" i="27"/>
  <c r="J491" i="27"/>
  <c r="J465" i="27"/>
  <c r="J303" i="27"/>
  <c r="J309" i="27"/>
  <c r="J374" i="27"/>
  <c r="J479" i="27"/>
  <c r="J478" i="27"/>
  <c r="J474" i="27"/>
  <c r="J475" i="27"/>
  <c r="J480" i="27"/>
  <c r="J473" i="27"/>
  <c r="J484" i="27"/>
  <c r="J485" i="27"/>
  <c r="J496" i="27"/>
  <c r="J467" i="27"/>
  <c r="J468" i="27"/>
  <c r="J350" i="27"/>
  <c r="J354" i="27"/>
  <c r="J26" i="27"/>
  <c r="J191" i="27"/>
  <c r="J220" i="27"/>
  <c r="J482" i="27"/>
  <c r="J483" i="27"/>
  <c r="J486" i="27"/>
  <c r="J384" i="27"/>
  <c r="J397" i="27"/>
  <c r="J495" i="27"/>
  <c r="J451" i="27"/>
  <c r="J581" i="27"/>
  <c r="J476" i="27"/>
  <c r="J477" i="27"/>
  <c r="J500" i="27"/>
  <c r="J498" i="27"/>
  <c r="J505" i="27"/>
  <c r="J99" i="27"/>
  <c r="J205" i="27"/>
  <c r="J221" i="27"/>
  <c r="J90" i="27"/>
  <c r="J88" i="27"/>
  <c r="J368" i="27"/>
  <c r="J372" i="27"/>
  <c r="J87" i="27"/>
  <c r="J118" i="27"/>
  <c r="J107" i="27"/>
  <c r="J195" i="27"/>
  <c r="J197" i="27"/>
  <c r="J317" i="27"/>
  <c r="J336" i="27"/>
  <c r="J455" i="27"/>
  <c r="J449" i="27"/>
  <c r="J447" i="27"/>
  <c r="J470" i="27"/>
  <c r="J471" i="27"/>
  <c r="J424" i="27"/>
  <c r="J404" i="27"/>
  <c r="J407" i="27"/>
  <c r="J161" i="27"/>
  <c r="J164" i="27"/>
  <c r="J510" i="27"/>
  <c r="J501" i="27"/>
  <c r="J144" i="27"/>
  <c r="J101" i="27"/>
  <c r="J183" i="27"/>
  <c r="J223" i="27"/>
  <c r="J512" i="27"/>
  <c r="J513" i="27"/>
  <c r="J518" i="27"/>
  <c r="J425" i="27"/>
  <c r="J438" i="27"/>
  <c r="J390" i="27"/>
  <c r="J386" i="27"/>
  <c r="J411" i="27"/>
  <c r="J413" i="27"/>
  <c r="J115" i="27"/>
  <c r="J146" i="27"/>
  <c r="J94" i="27"/>
  <c r="J174" i="27"/>
  <c r="J192" i="27"/>
  <c r="J231" i="27"/>
  <c r="J138" i="27"/>
  <c r="J142" i="27"/>
  <c r="J315" i="27"/>
  <c r="J503" i="27"/>
  <c r="J511" i="27"/>
  <c r="J437" i="27"/>
  <c r="J450" i="27"/>
  <c r="J398" i="27"/>
  <c r="J289" i="27"/>
  <c r="J312" i="27"/>
  <c r="J435" i="27"/>
  <c r="J461" i="27"/>
  <c r="J86" i="27"/>
  <c r="J83" i="27"/>
  <c r="J134" i="27"/>
  <c r="J49" i="27"/>
  <c r="J52" i="27"/>
  <c r="J165" i="27"/>
  <c r="J166" i="27"/>
  <c r="J185" i="27"/>
  <c r="J198" i="27"/>
  <c r="J239" i="27"/>
  <c r="J401" i="27"/>
  <c r="J154" i="27"/>
  <c r="J155" i="27"/>
  <c r="J22" i="27"/>
  <c r="J19" i="27"/>
  <c r="J519" i="27"/>
  <c r="J457" i="27"/>
  <c r="J456" i="27"/>
  <c r="J458" i="27"/>
  <c r="J79" i="27"/>
  <c r="J75" i="27"/>
  <c r="J128" i="27"/>
  <c r="J170" i="27"/>
  <c r="J206" i="27"/>
  <c r="J233" i="27"/>
  <c r="J175" i="27"/>
  <c r="J177" i="27"/>
  <c r="J339" i="27"/>
  <c r="J292" i="27"/>
  <c r="J140" i="27"/>
  <c r="J91" i="27"/>
  <c r="J106" i="27"/>
  <c r="J208" i="27"/>
  <c r="J186" i="27"/>
  <c r="J262" i="27"/>
  <c r="J267" i="27"/>
  <c r="J280" i="27"/>
  <c r="J89" i="27"/>
  <c r="J117" i="27"/>
  <c r="J85" i="27"/>
  <c r="J171" i="27"/>
  <c r="J48" i="27"/>
  <c r="J45" i="27"/>
  <c r="J96" i="27"/>
  <c r="J244" i="27"/>
  <c r="J246" i="27"/>
  <c r="J514" i="27"/>
  <c r="J515" i="27"/>
  <c r="J429" i="27"/>
  <c r="J431" i="27"/>
  <c r="J343" i="27"/>
  <c r="J345" i="27"/>
  <c r="J18" i="27"/>
  <c r="J25" i="27"/>
  <c r="J132" i="27"/>
  <c r="J130" i="27"/>
  <c r="J488" i="27"/>
  <c r="J489" i="27"/>
  <c r="J259" i="27"/>
  <c r="J263" i="27"/>
  <c r="J196" i="27"/>
  <c r="J209" i="27"/>
  <c r="J341" i="27"/>
  <c r="J441" i="27"/>
  <c r="J430" i="27"/>
  <c r="J358" i="27"/>
  <c r="J360" i="27"/>
  <c r="J143" i="27"/>
  <c r="J43" i="27"/>
  <c r="J51" i="27"/>
  <c r="J84" i="27"/>
  <c r="J23" i="27"/>
  <c r="J36" i="27"/>
  <c r="J39" i="27"/>
  <c r="J265" i="27"/>
  <c r="J270" i="27"/>
  <c r="J269" i="27"/>
  <c r="J141" i="27"/>
  <c r="J160" i="27"/>
  <c r="J162" i="27"/>
  <c r="J44" i="27"/>
  <c r="J238" i="27"/>
  <c r="J236" i="27"/>
  <c r="J463" i="27"/>
  <c r="J432" i="27"/>
  <c r="J278" i="27"/>
  <c r="J82" i="27"/>
  <c r="J81" i="27"/>
  <c r="J125" i="27"/>
  <c r="J284" i="27"/>
  <c r="J433" i="27"/>
  <c r="J434" i="27"/>
  <c r="J436" i="27"/>
  <c r="J365" i="27"/>
  <c r="J366" i="27"/>
  <c r="J20" i="27"/>
  <c r="J516" i="27"/>
  <c r="J517" i="27"/>
  <c r="J448" i="27"/>
  <c r="J446" i="27"/>
  <c r="J268" i="27"/>
  <c r="J281" i="27"/>
  <c r="J273" i="27"/>
  <c r="J275" i="27"/>
  <c r="J319" i="27"/>
  <c r="J169" i="27"/>
  <c r="J31" i="27"/>
  <c r="J35" i="27"/>
  <c r="J241" i="27"/>
  <c r="J442" i="27"/>
  <c r="J444" i="27"/>
  <c r="J112" i="27"/>
  <c r="J109" i="27"/>
  <c r="J14" i="27"/>
  <c r="J16" i="27"/>
  <c r="J323" i="27"/>
  <c r="J296" i="27"/>
  <c r="J301" i="27"/>
  <c r="J299" i="27"/>
  <c r="J300" i="27"/>
  <c r="J156" i="27"/>
  <c r="J157" i="27"/>
  <c r="J167" i="27"/>
  <c r="J173" i="27"/>
  <c r="J28" i="27"/>
  <c r="J34" i="27"/>
  <c r="J78" i="27"/>
  <c r="J76" i="27"/>
  <c r="J29" i="27"/>
  <c r="J32" i="27"/>
  <c r="J77" i="27"/>
  <c r="J80" i="27"/>
  <c r="J282" i="27"/>
  <c r="J326" i="27"/>
  <c r="J351" i="27"/>
  <c r="J464" i="27"/>
  <c r="J462" i="27"/>
  <c r="J180" i="27"/>
  <c r="J181" i="27"/>
  <c r="J127" i="27"/>
  <c r="J110" i="27"/>
  <c r="J176" i="27"/>
  <c r="J172" i="27"/>
  <c r="J131" i="27"/>
  <c r="J133" i="27"/>
  <c r="J362" i="27"/>
  <c r="J17" i="27"/>
  <c r="J21" i="27"/>
  <c r="J349" i="27"/>
  <c r="J399" i="27"/>
  <c r="J320" i="27"/>
  <c r="J97" i="27"/>
  <c r="J92" i="27"/>
  <c r="J62" i="27"/>
  <c r="J64" i="27"/>
  <c r="J294" i="27"/>
  <c r="J328" i="27"/>
  <c r="J327" i="27"/>
  <c r="J332" i="27"/>
  <c r="J147" i="27"/>
  <c r="J145" i="27"/>
  <c r="J13" i="27"/>
  <c r="J15" i="27"/>
  <c r="J27" i="27"/>
  <c r="J37" i="27"/>
  <c r="J347" i="27"/>
  <c r="J298" i="27"/>
  <c r="J283" i="27"/>
  <c r="J124" i="27"/>
  <c r="J129" i="27"/>
  <c r="J153" i="27"/>
  <c r="J151" i="27"/>
  <c r="J331" i="27"/>
  <c r="J11" i="27"/>
  <c r="J120" i="27"/>
  <c r="J123" i="27"/>
  <c r="J7" i="27"/>
  <c r="J63" i="27"/>
  <c r="J61" i="27"/>
  <c r="J367" i="27"/>
  <c r="J371" i="27"/>
  <c r="J136" i="27"/>
  <c r="J38" i="27"/>
  <c r="J41" i="27"/>
  <c r="J348" i="27"/>
  <c r="J8" i="27"/>
  <c r="J12" i="27"/>
  <c r="J55" i="27"/>
  <c r="J59" i="27"/>
  <c r="J373" i="27"/>
  <c r="J375" i="27"/>
  <c r="J139" i="27"/>
  <c r="J33" i="27"/>
  <c r="J40" i="27"/>
  <c r="J380" i="27"/>
  <c r="J338" i="27"/>
  <c r="J355" i="27"/>
  <c r="J353" i="27"/>
  <c r="J65" i="27"/>
  <c r="J395" i="27"/>
  <c r="J322" i="27"/>
  <c r="J359" i="27"/>
  <c r="J361" i="27"/>
  <c r="J68" i="27"/>
  <c r="J103" i="27"/>
  <c r="J364" i="27"/>
  <c r="J306" i="27"/>
  <c r="J105" i="27"/>
  <c r="J113" i="27"/>
  <c r="J307" i="27"/>
  <c r="J329" i="27"/>
  <c r="J383" i="27"/>
  <c r="J104" i="27"/>
  <c r="J114" i="27"/>
  <c r="J324" i="27"/>
  <c r="J352" i="27"/>
  <c r="J290" i="27"/>
  <c r="J291" i="27"/>
  <c r="J391" i="27"/>
  <c r="J321" i="27"/>
  <c r="J344" i="27"/>
  <c r="J54" i="27"/>
  <c r="J58" i="27"/>
  <c r="J69" i="27"/>
  <c r="J66" i="27"/>
  <c r="J121" i="27"/>
  <c r="J276" i="27"/>
  <c r="J152" i="27"/>
  <c r="J178" i="27"/>
  <c r="J277" i="27"/>
  <c r="J310" i="27"/>
  <c r="J179" i="27"/>
  <c r="J271" i="27"/>
  <c r="J311" i="27"/>
  <c r="J330" i="27"/>
  <c r="J274" i="27"/>
  <c r="J304" i="27"/>
  <c r="J333" i="27"/>
  <c r="J135" i="27"/>
  <c r="J150" i="27"/>
  <c r="J137" i="27"/>
  <c r="J122" i="27"/>
  <c r="J554" i="27"/>
  <c r="J557" i="27"/>
  <c r="J560" i="27"/>
  <c r="J335" i="27"/>
  <c r="J71" i="27"/>
  <c r="J73" i="27"/>
  <c r="J552" i="27"/>
  <c r="J555" i="27"/>
  <c r="J558" i="27"/>
  <c r="J561" i="27"/>
  <c r="J10" i="27"/>
  <c r="J6" i="27"/>
  <c r="J108" i="27"/>
  <c r="J553" i="27"/>
  <c r="J556" i="27"/>
  <c r="J559" i="27"/>
  <c r="J562" i="27"/>
  <c r="J53" i="27"/>
  <c r="J111" i="27"/>
  <c r="J119" i="27"/>
  <c r="J308" i="27"/>
  <c r="J334" i="27"/>
  <c r="J57" i="27"/>
  <c r="J532" i="27"/>
  <c r="J533" i="27"/>
  <c r="J538" i="27"/>
  <c r="J539" i="27"/>
  <c r="J544" i="27"/>
  <c r="J545" i="27"/>
  <c r="J56" i="27"/>
  <c r="J60" i="27"/>
  <c r="J534" i="27"/>
  <c r="J535" i="27"/>
  <c r="J540" i="27"/>
  <c r="J541" i="27"/>
  <c r="J563" i="27"/>
  <c r="J564" i="27"/>
  <c r="J565" i="27"/>
  <c r="J546" i="27"/>
  <c r="J547" i="27"/>
  <c r="J50" i="27"/>
  <c r="J70" i="27"/>
  <c r="J566" i="27"/>
  <c r="J567" i="27"/>
  <c r="J158" i="27"/>
  <c r="J47" i="27"/>
  <c r="J568" i="27"/>
  <c r="J569" i="27"/>
  <c r="J570" i="27"/>
  <c r="J571" i="27"/>
  <c r="J102" i="27"/>
  <c r="J163" i="27"/>
  <c r="J74" i="27"/>
  <c r="J100" i="27"/>
  <c r="J204" i="27"/>
  <c r="J203" i="27"/>
  <c r="J212" i="27"/>
  <c r="J199" i="27"/>
  <c r="J213" i="27"/>
  <c r="J232" i="27"/>
  <c r="J9" i="27"/>
  <c r="J30" i="27"/>
  <c r="J67" i="27"/>
  <c r="J93" i="27"/>
  <c r="J243" i="27"/>
  <c r="J245" i="27"/>
  <c r="J250" i="27"/>
  <c r="J536" i="27"/>
  <c r="J537" i="27"/>
  <c r="J542" i="27"/>
  <c r="J543" i="27"/>
  <c r="J200" i="27"/>
  <c r="J227" i="27"/>
  <c r="J234" i="27"/>
  <c r="J247" i="27"/>
  <c r="J248" i="27"/>
  <c r="J522" i="27"/>
  <c r="J42" i="27"/>
  <c r="J72" i="27"/>
  <c r="J224" i="27"/>
  <c r="J240" i="27"/>
  <c r="J249" i="27"/>
  <c r="J251" i="27"/>
  <c r="J523" i="27"/>
  <c r="J215" i="27"/>
  <c r="J210" i="27"/>
  <c r="J201" i="27"/>
  <c r="J225" i="27"/>
  <c r="J202" i="27"/>
  <c r="J551" i="27"/>
  <c r="J98" i="27"/>
  <c r="J184" i="27"/>
  <c r="J193" i="27"/>
  <c r="J207" i="27"/>
  <c r="J230" i="27"/>
  <c r="J229" i="27"/>
  <c r="J214" i="27"/>
  <c r="J211" i="27"/>
  <c r="J228" i="27"/>
  <c r="J550" i="27"/>
  <c r="J237" i="27"/>
  <c r="J286" i="27"/>
  <c r="J187" i="27"/>
  <c r="J189" i="27"/>
  <c r="J297" i="27"/>
  <c r="J524" i="27"/>
  <c r="J525" i="27"/>
  <c r="J527" i="27"/>
  <c r="J526" i="27"/>
  <c r="J217" i="27"/>
  <c r="J222" i="27"/>
  <c r="J235" i="27"/>
  <c r="J190" i="27"/>
  <c r="J218" i="27"/>
  <c r="J302" i="27"/>
  <c r="J325" i="27"/>
  <c r="J528" i="27"/>
  <c r="J529" i="27"/>
  <c r="J548" i="27"/>
  <c r="J549" i="27"/>
  <c r="J530" i="27"/>
  <c r="J531" i="27"/>
  <c r="J3" i="27"/>
  <c r="J95" i="27"/>
  <c r="J159" i="27"/>
  <c r="J168" i="27"/>
  <c r="J4" i="27"/>
  <c r="J188" i="27"/>
  <c r="J194" i="27"/>
  <c r="J219" i="27"/>
  <c r="J226" i="27"/>
  <c r="J287" i="27"/>
  <c r="J295" i="27"/>
  <c r="J378" i="27"/>
  <c r="J261" i="27"/>
  <c r="J116" i="27"/>
  <c r="J126" i="27"/>
  <c r="J370" i="27"/>
  <c r="J405" i="27"/>
  <c r="J408" i="27"/>
  <c r="J415" i="27"/>
  <c r="J417" i="27"/>
  <c r="J316" i="27"/>
  <c r="J305" i="27"/>
  <c r="J406" i="27"/>
  <c r="J409" i="27"/>
  <c r="J416" i="27"/>
  <c r="J418" i="27"/>
  <c r="J420" i="27"/>
  <c r="J422" i="27"/>
  <c r="J427" i="27"/>
  <c r="J423" i="27"/>
  <c r="J428" i="27"/>
  <c r="J414" i="27"/>
  <c r="J410" i="27"/>
  <c r="J520" i="27"/>
  <c r="J521" i="27"/>
  <c r="J379" i="27"/>
  <c r="J382" i="27"/>
  <c r="J389" i="27"/>
  <c r="J394" i="27"/>
  <c r="J402" i="27"/>
  <c r="J266" i="27"/>
  <c r="J403" i="27"/>
  <c r="J440" i="27"/>
  <c r="J454" i="27"/>
  <c r="J460" i="27"/>
  <c r="J5" i="27"/>
  <c r="J272" i="27"/>
  <c r="J279" i="27"/>
  <c r="J252" i="27"/>
  <c r="J419" i="27"/>
  <c r="J242" i="27"/>
  <c r="J392" i="27"/>
  <c r="J469" i="27"/>
  <c r="J253" i="27"/>
  <c r="J254" i="27"/>
  <c r="J412" i="27"/>
  <c r="J452" i="27"/>
  <c r="J387" i="27"/>
  <c r="J393" i="27"/>
  <c r="J256" i="27"/>
  <c r="J258" i="27"/>
  <c r="J421" i="27"/>
  <c r="J426" i="27"/>
  <c r="J369" i="27"/>
  <c r="J377" i="27"/>
  <c r="J381" i="27"/>
  <c r="J388" i="27"/>
  <c r="J493" i="27"/>
  <c r="J499" i="27"/>
  <c r="J255" i="27"/>
  <c r="J257" i="27"/>
  <c r="J260" i="27"/>
  <c r="J264" i="27"/>
  <c r="J445" i="27"/>
  <c r="J453" i="27"/>
  <c r="J459" i="27"/>
  <c r="J439" i="27"/>
  <c r="J611" i="27"/>
  <c r="J579" i="27"/>
  <c r="J580" i="27"/>
  <c r="J506" i="27"/>
  <c r="J507" i="27"/>
  <c r="J313" i="27"/>
  <c r="J337" i="27"/>
  <c r="J293" i="27"/>
  <c r="J443" i="27"/>
  <c r="J148" i="27"/>
  <c r="J149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2" i="27"/>
  <c r="M573" i="27"/>
  <c r="M574" i="27"/>
  <c r="M575" i="27"/>
  <c r="M576" i="27"/>
  <c r="M577" i="27"/>
  <c r="M578" i="27"/>
  <c r="M346" i="27"/>
  <c r="M285" i="27"/>
  <c r="M340" i="27"/>
  <c r="M288" i="27"/>
  <c r="M314" i="27"/>
  <c r="M356" i="27"/>
  <c r="M342" i="27"/>
  <c r="M357" i="27"/>
  <c r="M385" i="27"/>
  <c r="M318" i="27"/>
  <c r="M492" i="27"/>
  <c r="M494" i="27"/>
  <c r="M481" i="27"/>
  <c r="M497" i="27"/>
  <c r="M502" i="27"/>
  <c r="M504" i="27"/>
  <c r="M487" i="27"/>
  <c r="M363" i="27"/>
  <c r="M400" i="27"/>
  <c r="M24" i="27"/>
  <c r="M182" i="27"/>
  <c r="M216" i="27"/>
  <c r="M508" i="27"/>
  <c r="M509" i="27"/>
  <c r="M490" i="27"/>
  <c r="M466" i="27"/>
  <c r="M472" i="27"/>
  <c r="M396" i="27"/>
  <c r="M491" i="27"/>
  <c r="M465" i="27"/>
  <c r="M303" i="27"/>
  <c r="M309" i="27"/>
  <c r="M374" i="27"/>
  <c r="M479" i="27"/>
  <c r="M478" i="27"/>
  <c r="M474" i="27"/>
  <c r="M475" i="27"/>
  <c r="M480" i="27"/>
  <c r="M473" i="27"/>
  <c r="M484" i="27"/>
  <c r="M485" i="27"/>
  <c r="M496" i="27"/>
  <c r="M467" i="27"/>
  <c r="M468" i="27"/>
  <c r="M350" i="27"/>
  <c r="M354" i="27"/>
  <c r="M26" i="27"/>
  <c r="M191" i="27"/>
  <c r="M220" i="27"/>
  <c r="M482" i="27"/>
  <c r="M483" i="27"/>
  <c r="M486" i="27"/>
  <c r="M384" i="27"/>
  <c r="M397" i="27"/>
  <c r="M495" i="27"/>
  <c r="M451" i="27"/>
  <c r="M581" i="27"/>
  <c r="M476" i="27"/>
  <c r="M477" i="27"/>
  <c r="M500" i="27"/>
  <c r="M498" i="27"/>
  <c r="M505" i="27"/>
  <c r="M99" i="27"/>
  <c r="M205" i="27"/>
  <c r="M221" i="27"/>
  <c r="M90" i="27"/>
  <c r="M88" i="27"/>
  <c r="M368" i="27"/>
  <c r="M372" i="27"/>
  <c r="M87" i="27"/>
  <c r="M118" i="27"/>
  <c r="M107" i="27"/>
  <c r="M195" i="27"/>
  <c r="M197" i="27"/>
  <c r="M317" i="27"/>
  <c r="M336" i="27"/>
  <c r="M455" i="27"/>
  <c r="M449" i="27"/>
  <c r="M447" i="27"/>
  <c r="M470" i="27"/>
  <c r="M471" i="27"/>
  <c r="M424" i="27"/>
  <c r="M404" i="27"/>
  <c r="M407" i="27"/>
  <c r="M161" i="27"/>
  <c r="M164" i="27"/>
  <c r="M510" i="27"/>
  <c r="M501" i="27"/>
  <c r="M144" i="27"/>
  <c r="M101" i="27"/>
  <c r="M183" i="27"/>
  <c r="M223" i="27"/>
  <c r="M512" i="27"/>
  <c r="M513" i="27"/>
  <c r="M518" i="27"/>
  <c r="M425" i="27"/>
  <c r="M438" i="27"/>
  <c r="M390" i="27"/>
  <c r="M386" i="27"/>
  <c r="M411" i="27"/>
  <c r="M413" i="27"/>
  <c r="M115" i="27"/>
  <c r="M146" i="27"/>
  <c r="M94" i="27"/>
  <c r="M174" i="27"/>
  <c r="M192" i="27"/>
  <c r="M231" i="27"/>
  <c r="M138" i="27"/>
  <c r="M142" i="27"/>
  <c r="M315" i="27"/>
  <c r="M503" i="27"/>
  <c r="M511" i="27"/>
  <c r="M437" i="27"/>
  <c r="M450" i="27"/>
  <c r="M398" i="27"/>
  <c r="M289" i="27"/>
  <c r="M312" i="27"/>
  <c r="M435" i="27"/>
  <c r="M461" i="27"/>
  <c r="M86" i="27"/>
  <c r="M83" i="27"/>
  <c r="M134" i="27"/>
  <c r="M49" i="27"/>
  <c r="M52" i="27"/>
  <c r="M165" i="27"/>
  <c r="M166" i="27"/>
  <c r="M185" i="27"/>
  <c r="M198" i="27"/>
  <c r="M239" i="27"/>
  <c r="M401" i="27"/>
  <c r="M154" i="27"/>
  <c r="M155" i="27"/>
  <c r="M22" i="27"/>
  <c r="M19" i="27"/>
  <c r="M519" i="27"/>
  <c r="M457" i="27"/>
  <c r="M456" i="27"/>
  <c r="M458" i="27"/>
  <c r="M79" i="27"/>
  <c r="M75" i="27"/>
  <c r="M128" i="27"/>
  <c r="M170" i="27"/>
  <c r="M206" i="27"/>
  <c r="M233" i="27"/>
  <c r="M175" i="27"/>
  <c r="M177" i="27"/>
  <c r="M339" i="27"/>
  <c r="M292" i="27"/>
  <c r="M140" i="27"/>
  <c r="M91" i="27"/>
  <c r="M106" i="27"/>
  <c r="M208" i="27"/>
  <c r="M186" i="27"/>
  <c r="M262" i="27"/>
  <c r="M267" i="27"/>
  <c r="M280" i="27"/>
  <c r="M89" i="27"/>
  <c r="M117" i="27"/>
  <c r="M85" i="27"/>
  <c r="M171" i="27"/>
  <c r="M48" i="27"/>
  <c r="M45" i="27"/>
  <c r="M96" i="27"/>
  <c r="M244" i="27"/>
  <c r="M246" i="27"/>
  <c r="M514" i="27"/>
  <c r="M515" i="27"/>
  <c r="M429" i="27"/>
  <c r="M431" i="27"/>
  <c r="M343" i="27"/>
  <c r="M345" i="27"/>
  <c r="M18" i="27"/>
  <c r="M25" i="27"/>
  <c r="M132" i="27"/>
  <c r="M130" i="27"/>
  <c r="M488" i="27"/>
  <c r="M489" i="27"/>
  <c r="M259" i="27"/>
  <c r="M263" i="27"/>
  <c r="M196" i="27"/>
  <c r="M209" i="27"/>
  <c r="M341" i="27"/>
  <c r="M441" i="27"/>
  <c r="M430" i="27"/>
  <c r="M358" i="27"/>
  <c r="M360" i="27"/>
  <c r="M143" i="27"/>
  <c r="M43" i="27"/>
  <c r="M51" i="27"/>
  <c r="M84" i="27"/>
  <c r="M23" i="27"/>
  <c r="M36" i="27"/>
  <c r="M39" i="27"/>
  <c r="M265" i="27"/>
  <c r="M270" i="27"/>
  <c r="M269" i="27"/>
  <c r="M141" i="27"/>
  <c r="M160" i="27"/>
  <c r="M162" i="27"/>
  <c r="M44" i="27"/>
  <c r="M238" i="27"/>
  <c r="M236" i="27"/>
  <c r="M463" i="27"/>
  <c r="M432" i="27"/>
  <c r="M278" i="27"/>
  <c r="M82" i="27"/>
  <c r="M81" i="27"/>
  <c r="M125" i="27"/>
  <c r="M284" i="27"/>
  <c r="M433" i="27"/>
  <c r="M434" i="27"/>
  <c r="M436" i="27"/>
  <c r="M365" i="27"/>
  <c r="M366" i="27"/>
  <c r="M20" i="27"/>
  <c r="M516" i="27"/>
  <c r="M517" i="27"/>
  <c r="M448" i="27"/>
  <c r="M446" i="27"/>
  <c r="M268" i="27"/>
  <c r="M281" i="27"/>
  <c r="M273" i="27"/>
  <c r="M275" i="27"/>
  <c r="M319" i="27"/>
  <c r="M169" i="27"/>
  <c r="M31" i="27"/>
  <c r="M35" i="27"/>
  <c r="M241" i="27"/>
  <c r="M442" i="27"/>
  <c r="M444" i="27"/>
  <c r="M112" i="27"/>
  <c r="M109" i="27"/>
  <c r="M14" i="27"/>
  <c r="M16" i="27"/>
  <c r="M323" i="27"/>
  <c r="M296" i="27"/>
  <c r="M301" i="27"/>
  <c r="M299" i="27"/>
  <c r="M300" i="27"/>
  <c r="M156" i="27"/>
  <c r="M157" i="27"/>
  <c r="M167" i="27"/>
  <c r="M173" i="27"/>
  <c r="M28" i="27"/>
  <c r="M34" i="27"/>
  <c r="M78" i="27"/>
  <c r="M76" i="27"/>
  <c r="M29" i="27"/>
  <c r="M32" i="27"/>
  <c r="M77" i="27"/>
  <c r="M80" i="27"/>
  <c r="M282" i="27"/>
  <c r="M326" i="27"/>
  <c r="M351" i="27"/>
  <c r="M464" i="27"/>
  <c r="M462" i="27"/>
  <c r="M180" i="27"/>
  <c r="M181" i="27"/>
  <c r="M127" i="27"/>
  <c r="M110" i="27"/>
  <c r="M46" i="27"/>
  <c r="M176" i="27"/>
  <c r="M172" i="27"/>
  <c r="M131" i="27"/>
  <c r="M133" i="27"/>
  <c r="M362" i="27"/>
  <c r="M17" i="27"/>
  <c r="M21" i="27"/>
  <c r="M349" i="27"/>
  <c r="M399" i="27"/>
  <c r="M320" i="27"/>
  <c r="M97" i="27"/>
  <c r="M92" i="27"/>
  <c r="M62" i="27"/>
  <c r="M64" i="27"/>
  <c r="M294" i="27"/>
  <c r="M328" i="27"/>
  <c r="M327" i="27"/>
  <c r="M332" i="27"/>
  <c r="M147" i="27"/>
  <c r="M145" i="27"/>
  <c r="M13" i="27"/>
  <c r="M15" i="27"/>
  <c r="M27" i="27"/>
  <c r="M37" i="27"/>
  <c r="M347" i="27"/>
  <c r="M298" i="27"/>
  <c r="M283" i="27"/>
  <c r="M124" i="27"/>
  <c r="M129" i="27"/>
  <c r="M153" i="27"/>
  <c r="M151" i="27"/>
  <c r="M331" i="27"/>
  <c r="M11" i="27"/>
  <c r="M120" i="27"/>
  <c r="M123" i="27"/>
  <c r="M7" i="27"/>
  <c r="M63" i="27"/>
  <c r="M61" i="27"/>
  <c r="M367" i="27"/>
  <c r="M371" i="27"/>
  <c r="M136" i="27"/>
  <c r="M38" i="27"/>
  <c r="M41" i="27"/>
  <c r="M348" i="27"/>
  <c r="M8" i="27"/>
  <c r="M12" i="27"/>
  <c r="M55" i="27"/>
  <c r="M59" i="27"/>
  <c r="M373" i="27"/>
  <c r="M375" i="27"/>
  <c r="M139" i="27"/>
  <c r="M33" i="27"/>
  <c r="M40" i="27"/>
  <c r="M380" i="27"/>
  <c r="M395" i="27"/>
  <c r="M322" i="27"/>
  <c r="M383" i="27"/>
  <c r="M104" i="27"/>
  <c r="M114" i="27"/>
  <c r="M290" i="27"/>
  <c r="M291" i="27"/>
  <c r="M391" i="27"/>
  <c r="M321" i="27"/>
  <c r="M344" i="27"/>
  <c r="M54" i="27"/>
  <c r="M58" i="27"/>
  <c r="M69" i="27"/>
  <c r="M66" i="27"/>
  <c r="M121" i="27"/>
  <c r="M276" i="27"/>
  <c r="M152" i="27"/>
  <c r="M178" i="27"/>
  <c r="M277" i="27"/>
  <c r="M310" i="27"/>
  <c r="M179" i="27"/>
  <c r="M271" i="27"/>
  <c r="M311" i="27"/>
  <c r="M330" i="27"/>
  <c r="M274" i="27"/>
  <c r="M304" i="27"/>
  <c r="M333" i="27"/>
  <c r="M135" i="27"/>
  <c r="M137" i="27"/>
  <c r="M335" i="27"/>
  <c r="M71" i="27"/>
  <c r="M73" i="27"/>
  <c r="M10" i="27"/>
  <c r="M6" i="27"/>
  <c r="M108" i="27"/>
  <c r="M53" i="27"/>
  <c r="M111" i="27"/>
  <c r="M119" i="27"/>
  <c r="M308" i="27"/>
  <c r="M334" i="27"/>
  <c r="M57" i="27"/>
  <c r="M532" i="27"/>
  <c r="M533" i="27"/>
  <c r="M538" i="27"/>
  <c r="M539" i="27"/>
  <c r="M544" i="27"/>
  <c r="M545" i="27"/>
  <c r="M56" i="27"/>
  <c r="M60" i="27"/>
  <c r="M534" i="27"/>
  <c r="M535" i="27"/>
  <c r="M540" i="27"/>
  <c r="M541" i="27"/>
  <c r="M563" i="27"/>
  <c r="M564" i="27"/>
  <c r="M565" i="27"/>
  <c r="M546" i="27"/>
  <c r="M547" i="27"/>
  <c r="M50" i="27"/>
  <c r="M70" i="27"/>
  <c r="M566" i="27"/>
  <c r="M567" i="27"/>
  <c r="M158" i="27"/>
  <c r="M568" i="27"/>
  <c r="M569" i="27"/>
  <c r="M570" i="27"/>
  <c r="M571" i="27"/>
  <c r="M102" i="27"/>
  <c r="M163" i="27"/>
  <c r="M74" i="27"/>
  <c r="M100" i="27"/>
  <c r="M204" i="27"/>
  <c r="M203" i="27"/>
  <c r="M212" i="27"/>
  <c r="M199" i="27"/>
  <c r="M213" i="27"/>
  <c r="M232" i="27"/>
  <c r="M9" i="27"/>
  <c r="M30" i="27"/>
  <c r="M67" i="27"/>
  <c r="M93" i="27"/>
  <c r="M243" i="27"/>
  <c r="M245" i="27"/>
  <c r="M250" i="27"/>
  <c r="M536" i="27"/>
  <c r="M537" i="27"/>
  <c r="M542" i="27"/>
  <c r="M543" i="27"/>
  <c r="M200" i="27"/>
  <c r="M227" i="27"/>
  <c r="M234" i="27"/>
  <c r="M247" i="27"/>
  <c r="M248" i="27"/>
  <c r="M522" i="27"/>
  <c r="M42" i="27"/>
  <c r="M72" i="27"/>
  <c r="M224" i="27"/>
  <c r="M240" i="27"/>
  <c r="M249" i="27"/>
  <c r="M251" i="27"/>
  <c r="M523" i="27"/>
  <c r="M215" i="27"/>
  <c r="M210" i="27"/>
  <c r="M225" i="27"/>
  <c r="M202" i="27"/>
  <c r="M551" i="27"/>
  <c r="M98" i="27"/>
  <c r="M184" i="27"/>
  <c r="M193" i="27"/>
  <c r="M207" i="27"/>
  <c r="M230" i="27"/>
  <c r="M229" i="27"/>
  <c r="M214" i="27"/>
  <c r="M211" i="27"/>
  <c r="M228" i="27"/>
  <c r="M550" i="27"/>
  <c r="M237" i="27"/>
  <c r="M286" i="27"/>
  <c r="M187" i="27"/>
  <c r="M189" i="27"/>
  <c r="M297" i="27"/>
  <c r="M524" i="27"/>
  <c r="M525" i="27"/>
  <c r="M527" i="27"/>
  <c r="M526" i="27"/>
  <c r="M217" i="27"/>
  <c r="M222" i="27"/>
  <c r="M235" i="27"/>
  <c r="M190" i="27"/>
  <c r="M218" i="27"/>
  <c r="M302" i="27"/>
  <c r="M325" i="27"/>
  <c r="M528" i="27"/>
  <c r="M529" i="27"/>
  <c r="M548" i="27"/>
  <c r="M549" i="27"/>
  <c r="M530" i="27"/>
  <c r="M531" i="27"/>
  <c r="M3" i="27"/>
  <c r="M95" i="27"/>
  <c r="M159" i="27"/>
  <c r="M168" i="27"/>
  <c r="M4" i="27"/>
  <c r="M188" i="27"/>
  <c r="M194" i="27"/>
  <c r="M219" i="27"/>
  <c r="M226" i="27"/>
  <c r="M287" i="27"/>
  <c r="M295" i="27"/>
  <c r="M378" i="27"/>
  <c r="M261" i="27"/>
  <c r="M116" i="27"/>
  <c r="M126" i="27"/>
  <c r="M370" i="27"/>
  <c r="M405" i="27"/>
  <c r="M408" i="27"/>
  <c r="M415" i="27"/>
  <c r="M417" i="27"/>
  <c r="M316" i="27"/>
  <c r="M305" i="27"/>
  <c r="M406" i="27"/>
  <c r="M409" i="27"/>
  <c r="M416" i="27"/>
  <c r="M418" i="27"/>
  <c r="M420" i="27"/>
  <c r="M422" i="27"/>
  <c r="M427" i="27"/>
  <c r="M423" i="27"/>
  <c r="M428" i="27"/>
  <c r="M414" i="27"/>
  <c r="M410" i="27"/>
  <c r="M520" i="27"/>
  <c r="M521" i="27"/>
  <c r="M379" i="27"/>
  <c r="M382" i="27"/>
  <c r="M389" i="27"/>
  <c r="M394" i="27"/>
  <c r="M402" i="27"/>
  <c r="M266" i="27"/>
  <c r="M403" i="27"/>
  <c r="M440" i="27"/>
  <c r="M454" i="27"/>
  <c r="M460" i="27"/>
  <c r="M272" i="27"/>
  <c r="M279" i="27"/>
  <c r="M252" i="27"/>
  <c r="M419" i="27"/>
  <c r="M242" i="27"/>
  <c r="M392" i="27"/>
  <c r="M469" i="27"/>
  <c r="M253" i="27"/>
  <c r="M254" i="27"/>
  <c r="M412" i="27"/>
  <c r="M452" i="27"/>
  <c r="M387" i="27"/>
  <c r="M393" i="27"/>
  <c r="M256" i="27"/>
  <c r="M258" i="27"/>
  <c r="M421" i="27"/>
  <c r="M426" i="27"/>
  <c r="M369" i="27"/>
  <c r="M377" i="27"/>
  <c r="M381" i="27"/>
  <c r="M388" i="27"/>
  <c r="M493" i="27"/>
  <c r="M499" i="27"/>
  <c r="M255" i="27"/>
  <c r="M257" i="27"/>
  <c r="M260" i="27"/>
  <c r="M264" i="27"/>
  <c r="M445" i="27"/>
  <c r="M453" i="27"/>
  <c r="M459" i="27"/>
  <c r="M439" i="27"/>
  <c r="M611" i="27"/>
  <c r="M579" i="27"/>
  <c r="M580" i="27"/>
  <c r="M506" i="27"/>
  <c r="M507" i="27"/>
  <c r="M313" i="27"/>
  <c r="M337" i="27"/>
  <c r="M293" i="27"/>
  <c r="M443" i="27"/>
  <c r="M148" i="27"/>
  <c r="M149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2" i="27"/>
  <c r="L572" i="27"/>
  <c r="L573" i="27"/>
  <c r="L574" i="27"/>
  <c r="L575" i="27"/>
  <c r="L576" i="27"/>
  <c r="L577" i="27"/>
  <c r="L578" i="27"/>
  <c r="L3" i="27"/>
  <c r="L95" i="27"/>
  <c r="L159" i="27"/>
  <c r="L168" i="27"/>
  <c r="L4" i="27"/>
  <c r="L188" i="27"/>
  <c r="L194" i="27"/>
  <c r="L219" i="27"/>
  <c r="L226" i="27"/>
  <c r="L287" i="27"/>
  <c r="L295" i="27"/>
  <c r="L378" i="27"/>
  <c r="L261" i="27"/>
  <c r="L116" i="27"/>
  <c r="L126" i="27"/>
  <c r="L370" i="27"/>
  <c r="L405" i="27"/>
  <c r="L408" i="27"/>
  <c r="L415" i="27"/>
  <c r="L417" i="27"/>
  <c r="L316" i="27"/>
  <c r="L305" i="27"/>
  <c r="L406" i="27"/>
  <c r="L409" i="27"/>
  <c r="L416" i="27"/>
  <c r="L418" i="27"/>
  <c r="L420" i="27"/>
  <c r="L422" i="27"/>
  <c r="L427" i="27"/>
  <c r="L423" i="27"/>
  <c r="L428" i="27"/>
  <c r="L414" i="27"/>
  <c r="L410" i="27"/>
  <c r="L520" i="27"/>
  <c r="L521" i="27"/>
  <c r="L379" i="27"/>
  <c r="L382" i="27"/>
  <c r="L389" i="27"/>
  <c r="L394" i="27"/>
  <c r="L402" i="27"/>
  <c r="L266" i="27"/>
  <c r="L403" i="27"/>
  <c r="L440" i="27"/>
  <c r="L454" i="27"/>
  <c r="L460" i="27"/>
  <c r="L5" i="27"/>
  <c r="L272" i="27"/>
  <c r="L279" i="27"/>
  <c r="L252" i="27"/>
  <c r="L419" i="27"/>
  <c r="L242" i="27"/>
  <c r="L392" i="27"/>
  <c r="L469" i="27"/>
  <c r="L253" i="27"/>
  <c r="L254" i="27"/>
  <c r="L412" i="27"/>
  <c r="L452" i="27"/>
  <c r="L387" i="27"/>
  <c r="L393" i="27"/>
  <c r="L256" i="27"/>
  <c r="L258" i="27"/>
  <c r="L421" i="27"/>
  <c r="L426" i="27"/>
  <c r="L369" i="27"/>
  <c r="L377" i="27"/>
  <c r="L381" i="27"/>
  <c r="L388" i="27"/>
  <c r="L493" i="27"/>
  <c r="L499" i="27"/>
  <c r="L255" i="27"/>
  <c r="L257" i="27"/>
  <c r="L260" i="27"/>
  <c r="L264" i="27"/>
  <c r="L445" i="27"/>
  <c r="L453" i="27"/>
  <c r="L459" i="27"/>
  <c r="L439" i="27"/>
  <c r="L611" i="27"/>
  <c r="L579" i="27"/>
  <c r="L580" i="27"/>
  <c r="L506" i="27"/>
  <c r="L507" i="27"/>
  <c r="L313" i="27"/>
  <c r="L337" i="27"/>
  <c r="L293" i="27"/>
  <c r="L443" i="27"/>
  <c r="L148" i="27"/>
  <c r="L149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2" i="27"/>
  <c r="I573" i="27"/>
  <c r="I574" i="27"/>
  <c r="I575" i="27"/>
  <c r="I576" i="27"/>
  <c r="I577" i="27"/>
  <c r="I578" i="27"/>
  <c r="I3" i="27"/>
  <c r="I95" i="27"/>
  <c r="I159" i="27"/>
  <c r="I168" i="27"/>
  <c r="I4" i="27"/>
  <c r="I188" i="27"/>
  <c r="I194" i="27"/>
  <c r="I219" i="27"/>
  <c r="I226" i="27"/>
  <c r="I287" i="27"/>
  <c r="I295" i="27"/>
  <c r="I378" i="27"/>
  <c r="I261" i="27"/>
  <c r="I116" i="27"/>
  <c r="I126" i="27"/>
  <c r="I370" i="27"/>
  <c r="I405" i="27"/>
  <c r="I408" i="27"/>
  <c r="I415" i="27"/>
  <c r="I417" i="27"/>
  <c r="I316" i="27"/>
  <c r="I305" i="27"/>
  <c r="I406" i="27"/>
  <c r="I409" i="27"/>
  <c r="I416" i="27"/>
  <c r="I418" i="27"/>
  <c r="I420" i="27"/>
  <c r="I422" i="27"/>
  <c r="I427" i="27"/>
  <c r="I423" i="27"/>
  <c r="I428" i="27"/>
  <c r="I414" i="27"/>
  <c r="I410" i="27"/>
  <c r="I520" i="27"/>
  <c r="I521" i="27"/>
  <c r="I379" i="27"/>
  <c r="I382" i="27"/>
  <c r="I389" i="27"/>
  <c r="I394" i="27"/>
  <c r="I402" i="27"/>
  <c r="I266" i="27"/>
  <c r="I403" i="27"/>
  <c r="I440" i="27"/>
  <c r="I454" i="27"/>
  <c r="I460" i="27"/>
  <c r="I5" i="27"/>
  <c r="I272" i="27"/>
  <c r="I279" i="27"/>
  <c r="I252" i="27"/>
  <c r="I419" i="27"/>
  <c r="I242" i="27"/>
  <c r="I392" i="27"/>
  <c r="I469" i="27"/>
  <c r="I253" i="27"/>
  <c r="I254" i="27"/>
  <c r="I412" i="27"/>
  <c r="I452" i="27"/>
  <c r="I387" i="27"/>
  <c r="I393" i="27"/>
  <c r="I256" i="27"/>
  <c r="I258" i="27"/>
  <c r="I421" i="27"/>
  <c r="I426" i="27"/>
  <c r="I369" i="27"/>
  <c r="I377" i="27"/>
  <c r="I381" i="27"/>
  <c r="I388" i="27"/>
  <c r="I493" i="27"/>
  <c r="I499" i="27"/>
  <c r="I255" i="27"/>
  <c r="I257" i="27"/>
  <c r="I260" i="27"/>
  <c r="I264" i="27"/>
  <c r="I445" i="27"/>
  <c r="I453" i="27"/>
  <c r="I459" i="27"/>
  <c r="I439" i="27"/>
  <c r="I611" i="27"/>
  <c r="I579" i="27"/>
  <c r="I580" i="27"/>
  <c r="I506" i="27"/>
  <c r="I507" i="27"/>
  <c r="I313" i="27"/>
  <c r="I337" i="27"/>
  <c r="I293" i="27"/>
  <c r="I443" i="27"/>
  <c r="I148" i="27"/>
  <c r="I149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2" i="27"/>
  <c r="H572" i="27"/>
  <c r="C579" i="27"/>
  <c r="C580" i="27"/>
  <c r="C506" i="27"/>
  <c r="C507" i="27"/>
  <c r="C313" i="27"/>
  <c r="C337" i="27"/>
  <c r="C293" i="27"/>
  <c r="C443" i="27"/>
  <c r="C148" i="27"/>
  <c r="C149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9" i="27"/>
  <c r="E389" i="27"/>
  <c r="F389" i="27"/>
  <c r="G389" i="27"/>
  <c r="H389" i="27"/>
  <c r="D394" i="27"/>
  <c r="E394" i="27"/>
  <c r="F394" i="27"/>
  <c r="G394" i="27"/>
  <c r="H394" i="27"/>
  <c r="D402" i="27"/>
  <c r="E402" i="27"/>
  <c r="F402" i="27"/>
  <c r="G402" i="27"/>
  <c r="H402" i="27"/>
  <c r="D266" i="27"/>
  <c r="F266" i="27"/>
  <c r="G266" i="27"/>
  <c r="H266" i="27"/>
  <c r="D403" i="27"/>
  <c r="E403" i="27"/>
  <c r="F403" i="27"/>
  <c r="G403" i="27"/>
  <c r="H403" i="27"/>
  <c r="D440" i="27"/>
  <c r="E440" i="27"/>
  <c r="F440" i="27"/>
  <c r="G440" i="27"/>
  <c r="H440" i="27"/>
  <c r="D454" i="27"/>
  <c r="E454" i="27"/>
  <c r="F454" i="27"/>
  <c r="G454" i="27"/>
  <c r="H454" i="27"/>
  <c r="D460" i="27"/>
  <c r="E460" i="27"/>
  <c r="F460" i="27"/>
  <c r="G460" i="27"/>
  <c r="H460" i="27"/>
  <c r="D5" i="27"/>
  <c r="E5" i="27"/>
  <c r="F5" i="27"/>
  <c r="G5" i="27"/>
  <c r="H5" i="27"/>
  <c r="D272" i="27"/>
  <c r="E272" i="27"/>
  <c r="F272" i="27"/>
  <c r="G272" i="27"/>
  <c r="H272" i="27"/>
  <c r="D279" i="27"/>
  <c r="E279" i="27"/>
  <c r="F279" i="27"/>
  <c r="G279" i="27"/>
  <c r="H279" i="27"/>
  <c r="D252" i="27"/>
  <c r="E252" i="27"/>
  <c r="F252" i="27"/>
  <c r="G252" i="27"/>
  <c r="H252" i="27"/>
  <c r="D419" i="27"/>
  <c r="E419" i="27"/>
  <c r="F419" i="27"/>
  <c r="G419" i="27"/>
  <c r="H419" i="27"/>
  <c r="D242" i="27"/>
  <c r="E242" i="27"/>
  <c r="F242" i="27"/>
  <c r="G242" i="27"/>
  <c r="H242" i="27"/>
  <c r="D392" i="27"/>
  <c r="E392" i="27"/>
  <c r="F392" i="27"/>
  <c r="G392" i="27"/>
  <c r="H392" i="27"/>
  <c r="D469" i="27"/>
  <c r="E469" i="27"/>
  <c r="F469" i="27"/>
  <c r="G469" i="27"/>
  <c r="H469" i="27"/>
  <c r="D253" i="27"/>
  <c r="E253" i="27"/>
  <c r="F253" i="27"/>
  <c r="G253" i="27"/>
  <c r="H253" i="27"/>
  <c r="D254" i="27"/>
  <c r="E254" i="27"/>
  <c r="F254" i="27"/>
  <c r="G254" i="27"/>
  <c r="H254" i="27"/>
  <c r="D412" i="27"/>
  <c r="E412" i="27"/>
  <c r="F412" i="27"/>
  <c r="G412" i="27"/>
  <c r="H412" i="27"/>
  <c r="D452" i="27"/>
  <c r="E452" i="27"/>
  <c r="F452" i="27"/>
  <c r="G452" i="27"/>
  <c r="H452" i="27"/>
  <c r="D387" i="27"/>
  <c r="E387" i="27"/>
  <c r="F387" i="27"/>
  <c r="G387" i="27"/>
  <c r="H387" i="27"/>
  <c r="D393" i="27"/>
  <c r="E393" i="27"/>
  <c r="F393" i="27"/>
  <c r="G393" i="27"/>
  <c r="H393" i="27"/>
  <c r="D256" i="27"/>
  <c r="E256" i="27"/>
  <c r="F256" i="27"/>
  <c r="G256" i="27"/>
  <c r="H256" i="27"/>
  <c r="D258" i="27"/>
  <c r="E258" i="27"/>
  <c r="F258" i="27"/>
  <c r="G258" i="27"/>
  <c r="H258" i="27"/>
  <c r="D421" i="27"/>
  <c r="E421" i="27"/>
  <c r="F421" i="27"/>
  <c r="G421" i="27"/>
  <c r="H421" i="27"/>
  <c r="D426" i="27"/>
  <c r="E426" i="27"/>
  <c r="F426" i="27"/>
  <c r="G426" i="27"/>
  <c r="H426" i="27"/>
  <c r="D369" i="27"/>
  <c r="E369" i="27"/>
  <c r="F369" i="27"/>
  <c r="G369" i="27"/>
  <c r="H369" i="27"/>
  <c r="D377" i="27"/>
  <c r="E377" i="27"/>
  <c r="F377" i="27"/>
  <c r="G377" i="27"/>
  <c r="H377" i="27"/>
  <c r="D381" i="27"/>
  <c r="E381" i="27"/>
  <c r="F381" i="27"/>
  <c r="G381" i="27"/>
  <c r="H381" i="27"/>
  <c r="D388" i="27"/>
  <c r="E388" i="27"/>
  <c r="F388" i="27"/>
  <c r="G388" i="27"/>
  <c r="H388" i="27"/>
  <c r="D493" i="27"/>
  <c r="E493" i="27"/>
  <c r="F493" i="27"/>
  <c r="G493" i="27"/>
  <c r="H493" i="27"/>
  <c r="D499" i="27"/>
  <c r="E499" i="27"/>
  <c r="F499" i="27"/>
  <c r="G499" i="27"/>
  <c r="H499" i="27"/>
  <c r="D255" i="27"/>
  <c r="E255" i="27"/>
  <c r="F255" i="27"/>
  <c r="G255" i="27"/>
  <c r="H255" i="27"/>
  <c r="D257" i="27"/>
  <c r="E257" i="27"/>
  <c r="F257" i="27"/>
  <c r="G257" i="27"/>
  <c r="H257" i="27"/>
  <c r="D260" i="27"/>
  <c r="E260" i="27"/>
  <c r="F260" i="27"/>
  <c r="G260" i="27"/>
  <c r="H260" i="27"/>
  <c r="D264" i="27"/>
  <c r="E264" i="27"/>
  <c r="F264" i="27"/>
  <c r="G264" i="27"/>
  <c r="H264" i="27"/>
  <c r="D445" i="27"/>
  <c r="E445" i="27"/>
  <c r="F445" i="27"/>
  <c r="G445" i="27"/>
  <c r="H445" i="27"/>
  <c r="D453" i="27"/>
  <c r="E453" i="27"/>
  <c r="F453" i="27"/>
  <c r="G453" i="27"/>
  <c r="H453" i="27"/>
  <c r="D459" i="27"/>
  <c r="E459" i="27"/>
  <c r="F459" i="27"/>
  <c r="G459" i="27"/>
  <c r="H459" i="27"/>
  <c r="D439" i="27"/>
  <c r="E439" i="27"/>
  <c r="F439" i="27"/>
  <c r="G439" i="27"/>
  <c r="H439" i="27"/>
  <c r="D611" i="27"/>
  <c r="E611" i="27"/>
  <c r="F611" i="27"/>
  <c r="G611" i="27"/>
  <c r="H611" i="27"/>
  <c r="D579" i="27"/>
  <c r="E579" i="27"/>
  <c r="F579" i="27"/>
  <c r="G579" i="27"/>
  <c r="H579" i="27"/>
  <c r="D580" i="27"/>
  <c r="E580" i="27"/>
  <c r="F580" i="27"/>
  <c r="G580" i="27"/>
  <c r="H580" i="27"/>
  <c r="D506" i="27"/>
  <c r="E506" i="27"/>
  <c r="F506" i="27"/>
  <c r="G506" i="27"/>
  <c r="H506" i="27"/>
  <c r="D507" i="27"/>
  <c r="E507" i="27"/>
  <c r="F507" i="27"/>
  <c r="G507" i="27"/>
  <c r="H507" i="27"/>
  <c r="D313" i="27"/>
  <c r="E313" i="27"/>
  <c r="F313" i="27"/>
  <c r="G313" i="27"/>
  <c r="H313" i="27"/>
  <c r="D337" i="27"/>
  <c r="E337" i="27"/>
  <c r="F337" i="27"/>
  <c r="G337" i="27"/>
  <c r="H337" i="27"/>
  <c r="D293" i="27"/>
  <c r="E293" i="27"/>
  <c r="F293" i="27"/>
  <c r="G293" i="27"/>
  <c r="H293" i="27"/>
  <c r="D443" i="27"/>
  <c r="E443" i="27"/>
  <c r="F443" i="27"/>
  <c r="G443" i="27"/>
  <c r="H443" i="27"/>
  <c r="D148" i="27"/>
  <c r="E148" i="27"/>
  <c r="F148" i="27"/>
  <c r="G148" i="27"/>
  <c r="H148" i="27"/>
  <c r="D149" i="27"/>
  <c r="E149" i="27"/>
  <c r="F149" i="27"/>
  <c r="G149" i="27"/>
  <c r="H149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3" i="27"/>
  <c r="C574" i="27"/>
  <c r="C575" i="27"/>
  <c r="C576" i="27"/>
  <c r="C577" i="27"/>
  <c r="C578" i="27"/>
  <c r="C346" i="27"/>
  <c r="C285" i="27"/>
  <c r="C340" i="27"/>
  <c r="C288" i="27"/>
  <c r="C314" i="27"/>
  <c r="C356" i="27"/>
  <c r="C342" i="27"/>
  <c r="C357" i="27"/>
  <c r="C385" i="27"/>
  <c r="C318" i="27"/>
  <c r="C492" i="27"/>
  <c r="C494" i="27"/>
  <c r="C481" i="27"/>
  <c r="C497" i="27"/>
  <c r="C502" i="27"/>
  <c r="C504" i="27"/>
  <c r="C487" i="27"/>
  <c r="C363" i="27"/>
  <c r="C400" i="27"/>
  <c r="C24" i="27"/>
  <c r="C182" i="27"/>
  <c r="C216" i="27"/>
  <c r="C508" i="27"/>
  <c r="C509" i="27"/>
  <c r="C490" i="27"/>
  <c r="C466" i="27"/>
  <c r="C472" i="27"/>
  <c r="C376" i="27"/>
  <c r="C396" i="27"/>
  <c r="C491" i="27"/>
  <c r="C465" i="27"/>
  <c r="C303" i="27"/>
  <c r="C309" i="27"/>
  <c r="C374" i="27"/>
  <c r="C479" i="27"/>
  <c r="C478" i="27"/>
  <c r="C474" i="27"/>
  <c r="C475" i="27"/>
  <c r="C480" i="27"/>
  <c r="C473" i="27"/>
  <c r="C484" i="27"/>
  <c r="C485" i="27"/>
  <c r="C496" i="27"/>
  <c r="C467" i="27"/>
  <c r="C468" i="27"/>
  <c r="C350" i="27"/>
  <c r="C354" i="27"/>
  <c r="C26" i="27"/>
  <c r="C191" i="27"/>
  <c r="C220" i="27"/>
  <c r="C482" i="27"/>
  <c r="C483" i="27"/>
  <c r="C486" i="27"/>
  <c r="C384" i="27"/>
  <c r="C397" i="27"/>
  <c r="C495" i="27"/>
  <c r="C451" i="27"/>
  <c r="C581" i="27"/>
  <c r="C476" i="27"/>
  <c r="C477" i="27"/>
  <c r="C500" i="27"/>
  <c r="C498" i="27"/>
  <c r="C505" i="27"/>
  <c r="C99" i="27"/>
  <c r="C205" i="27"/>
  <c r="C221" i="27"/>
  <c r="C90" i="27"/>
  <c r="C88" i="27"/>
  <c r="C368" i="27"/>
  <c r="C372" i="27"/>
  <c r="C87" i="27"/>
  <c r="C118" i="27"/>
  <c r="C107" i="27"/>
  <c r="C195" i="27"/>
  <c r="C197" i="27"/>
  <c r="C317" i="27"/>
  <c r="C336" i="27"/>
  <c r="C455" i="27"/>
  <c r="C449" i="27"/>
  <c r="C447" i="27"/>
  <c r="C470" i="27"/>
  <c r="C471" i="27"/>
  <c r="C424" i="27"/>
  <c r="C404" i="27"/>
  <c r="C407" i="27"/>
  <c r="C161" i="27"/>
  <c r="C164" i="27"/>
  <c r="C510" i="27"/>
  <c r="C501" i="27"/>
  <c r="C144" i="27"/>
  <c r="C101" i="27"/>
  <c r="C183" i="27"/>
  <c r="C223" i="27"/>
  <c r="C512" i="27"/>
  <c r="C513" i="27"/>
  <c r="C518" i="27"/>
  <c r="C425" i="27"/>
  <c r="C438" i="27"/>
  <c r="C390" i="27"/>
  <c r="C386" i="27"/>
  <c r="C411" i="27"/>
  <c r="C413" i="27"/>
  <c r="C115" i="27"/>
  <c r="C146" i="27"/>
  <c r="C94" i="27"/>
  <c r="C174" i="27"/>
  <c r="C192" i="27"/>
  <c r="C231" i="27"/>
  <c r="C138" i="27"/>
  <c r="C142" i="27"/>
  <c r="C315" i="27"/>
  <c r="C503" i="27"/>
  <c r="C511" i="27"/>
  <c r="C437" i="27"/>
  <c r="C450" i="27"/>
  <c r="C398" i="27"/>
  <c r="C289" i="27"/>
  <c r="C312" i="27"/>
  <c r="C435" i="27"/>
  <c r="C461" i="27"/>
  <c r="C86" i="27"/>
  <c r="C83" i="27"/>
  <c r="C134" i="27"/>
  <c r="C49" i="27"/>
  <c r="C52" i="27"/>
  <c r="C165" i="27"/>
  <c r="C166" i="27"/>
  <c r="C185" i="27"/>
  <c r="C198" i="27"/>
  <c r="C239" i="27"/>
  <c r="C401" i="27"/>
  <c r="C154" i="27"/>
  <c r="C155" i="27"/>
  <c r="C22" i="27"/>
  <c r="C19" i="27"/>
  <c r="C519" i="27"/>
  <c r="C457" i="27"/>
  <c r="C456" i="27"/>
  <c r="C458" i="27"/>
  <c r="C79" i="27"/>
  <c r="C75" i="27"/>
  <c r="C128" i="27"/>
  <c r="C170" i="27"/>
  <c r="C206" i="27"/>
  <c r="C233" i="27"/>
  <c r="C175" i="27"/>
  <c r="C177" i="27"/>
  <c r="C339" i="27"/>
  <c r="C292" i="27"/>
  <c r="C140" i="27"/>
  <c r="C91" i="27"/>
  <c r="C106" i="27"/>
  <c r="C208" i="27"/>
  <c r="C186" i="27"/>
  <c r="C262" i="27"/>
  <c r="C267" i="27"/>
  <c r="C280" i="27"/>
  <c r="C89" i="27"/>
  <c r="C117" i="27"/>
  <c r="C85" i="27"/>
  <c r="C171" i="27"/>
  <c r="C48" i="27"/>
  <c r="C45" i="27"/>
  <c r="C96" i="27"/>
  <c r="C244" i="27"/>
  <c r="C246" i="27"/>
  <c r="C514" i="27"/>
  <c r="C515" i="27"/>
  <c r="C429" i="27"/>
  <c r="C431" i="27"/>
  <c r="C343" i="27"/>
  <c r="C345" i="27"/>
  <c r="C18" i="27"/>
  <c r="C25" i="27"/>
  <c r="C132" i="27"/>
  <c r="C130" i="27"/>
  <c r="C488" i="27"/>
  <c r="C489" i="27"/>
  <c r="C259" i="27"/>
  <c r="C263" i="27"/>
  <c r="C196" i="27"/>
  <c r="C209" i="27"/>
  <c r="C341" i="27"/>
  <c r="C441" i="27"/>
  <c r="C430" i="27"/>
  <c r="C358" i="27"/>
  <c r="C360" i="27"/>
  <c r="C143" i="27"/>
  <c r="C43" i="27"/>
  <c r="C51" i="27"/>
  <c r="C84" i="27"/>
  <c r="C23" i="27"/>
  <c r="C36" i="27"/>
  <c r="C39" i="27"/>
  <c r="C265" i="27"/>
  <c r="C270" i="27"/>
  <c r="C269" i="27"/>
  <c r="C141" i="27"/>
  <c r="C160" i="27"/>
  <c r="C162" i="27"/>
  <c r="C44" i="27"/>
  <c r="C238" i="27"/>
  <c r="C236" i="27"/>
  <c r="C463" i="27"/>
  <c r="C432" i="27"/>
  <c r="C278" i="27"/>
  <c r="C82" i="27"/>
  <c r="C81" i="27"/>
  <c r="C125" i="27"/>
  <c r="C284" i="27"/>
  <c r="C433" i="27"/>
  <c r="C434" i="27"/>
  <c r="C436" i="27"/>
  <c r="C365" i="27"/>
  <c r="C366" i="27"/>
  <c r="C20" i="27"/>
  <c r="C516" i="27"/>
  <c r="C517" i="27"/>
  <c r="C448" i="27"/>
  <c r="C446" i="27"/>
  <c r="C268" i="27"/>
  <c r="C281" i="27"/>
  <c r="C273" i="27"/>
  <c r="C275" i="27"/>
  <c r="C319" i="27"/>
  <c r="C169" i="27"/>
  <c r="C31" i="27"/>
  <c r="C35" i="27"/>
  <c r="C241" i="27"/>
  <c r="C442" i="27"/>
  <c r="C444" i="27"/>
  <c r="C112" i="27"/>
  <c r="C109" i="27"/>
  <c r="C14" i="27"/>
  <c r="C16" i="27"/>
  <c r="C323" i="27"/>
  <c r="C296" i="27"/>
  <c r="C301" i="27"/>
  <c r="C299" i="27"/>
  <c r="C300" i="27"/>
  <c r="C156" i="27"/>
  <c r="C157" i="27"/>
  <c r="C167" i="27"/>
  <c r="C173" i="27"/>
  <c r="C28" i="27"/>
  <c r="C34" i="27"/>
  <c r="C78" i="27"/>
  <c r="C76" i="27"/>
  <c r="C29" i="27"/>
  <c r="C32" i="27"/>
  <c r="C77" i="27"/>
  <c r="C80" i="27"/>
  <c r="C282" i="27"/>
  <c r="C326" i="27"/>
  <c r="C351" i="27"/>
  <c r="C464" i="27"/>
  <c r="C462" i="27"/>
  <c r="C180" i="27"/>
  <c r="C181" i="27"/>
  <c r="C127" i="27"/>
  <c r="C110" i="27"/>
  <c r="C176" i="27"/>
  <c r="C172" i="27"/>
  <c r="C131" i="27"/>
  <c r="C133" i="27"/>
  <c r="C362" i="27"/>
  <c r="C17" i="27"/>
  <c r="C21" i="27"/>
  <c r="C349" i="27"/>
  <c r="C399" i="27"/>
  <c r="C320" i="27"/>
  <c r="C97" i="27"/>
  <c r="C92" i="27"/>
  <c r="C62" i="27"/>
  <c r="C64" i="27"/>
  <c r="C294" i="27"/>
  <c r="C328" i="27"/>
  <c r="C327" i="27"/>
  <c r="C332" i="27"/>
  <c r="C147" i="27"/>
  <c r="C145" i="27"/>
  <c r="C13" i="27"/>
  <c r="C15" i="27"/>
  <c r="C27" i="27"/>
  <c r="C37" i="27"/>
  <c r="C347" i="27"/>
  <c r="C298" i="27"/>
  <c r="C283" i="27"/>
  <c r="C124" i="27"/>
  <c r="C129" i="27"/>
  <c r="C153" i="27"/>
  <c r="C151" i="27"/>
  <c r="C331" i="27"/>
  <c r="C11" i="27"/>
  <c r="C120" i="27"/>
  <c r="C123" i="27"/>
  <c r="C7" i="27"/>
  <c r="C63" i="27"/>
  <c r="C61" i="27"/>
  <c r="C367" i="27"/>
  <c r="C371" i="27"/>
  <c r="C136" i="27"/>
  <c r="C38" i="27"/>
  <c r="C41" i="27"/>
  <c r="C348" i="27"/>
  <c r="C8" i="27"/>
  <c r="C12" i="27"/>
  <c r="C55" i="27"/>
  <c r="C59" i="27"/>
  <c r="C373" i="27"/>
  <c r="C375" i="27"/>
  <c r="C139" i="27"/>
  <c r="C33" i="27"/>
  <c r="C40" i="27"/>
  <c r="C380" i="27"/>
  <c r="C338" i="27"/>
  <c r="C355" i="27"/>
  <c r="C353" i="27"/>
  <c r="C65" i="27"/>
  <c r="C395" i="27"/>
  <c r="C322" i="27"/>
  <c r="C359" i="27"/>
  <c r="C361" i="27"/>
  <c r="C68" i="27"/>
  <c r="C103" i="27"/>
  <c r="C364" i="27"/>
  <c r="C306" i="27"/>
  <c r="C105" i="27"/>
  <c r="C113" i="27"/>
  <c r="C307" i="27"/>
  <c r="C329" i="27"/>
  <c r="C383" i="27"/>
  <c r="C104" i="27"/>
  <c r="C114" i="27"/>
  <c r="C324" i="27"/>
  <c r="C352" i="27"/>
  <c r="C290" i="27"/>
  <c r="C291" i="27"/>
  <c r="C391" i="27"/>
  <c r="C321" i="27"/>
  <c r="C344" i="27"/>
  <c r="C54" i="27"/>
  <c r="C58" i="27"/>
  <c r="C69" i="27"/>
  <c r="C66" i="27"/>
  <c r="C121" i="27"/>
  <c r="C276" i="27"/>
  <c r="C152" i="27"/>
  <c r="C178" i="27"/>
  <c r="C277" i="27"/>
  <c r="C310" i="27"/>
  <c r="C179" i="27"/>
  <c r="C271" i="27"/>
  <c r="C311" i="27"/>
  <c r="C330" i="27"/>
  <c r="C274" i="27"/>
  <c r="C304" i="27"/>
  <c r="C333" i="27"/>
  <c r="C135" i="27"/>
  <c r="C150" i="27"/>
  <c r="C137" i="27"/>
  <c r="C122" i="27"/>
  <c r="C554" i="27"/>
  <c r="C557" i="27"/>
  <c r="C560" i="27"/>
  <c r="C335" i="27"/>
  <c r="C71" i="27"/>
  <c r="C73" i="27"/>
  <c r="C552" i="27"/>
  <c r="C555" i="27"/>
  <c r="C558" i="27"/>
  <c r="C561" i="27"/>
  <c r="C10" i="27"/>
  <c r="C6" i="27"/>
  <c r="C108" i="27"/>
  <c r="C553" i="27"/>
  <c r="C556" i="27"/>
  <c r="C559" i="27"/>
  <c r="C562" i="27"/>
  <c r="C53" i="27"/>
  <c r="C111" i="27"/>
  <c r="C119" i="27"/>
  <c r="C308" i="27"/>
  <c r="C334" i="27"/>
  <c r="C57" i="27"/>
  <c r="C532" i="27"/>
  <c r="C533" i="27"/>
  <c r="C538" i="27"/>
  <c r="C539" i="27"/>
  <c r="C544" i="27"/>
  <c r="C545" i="27"/>
  <c r="C56" i="27"/>
  <c r="C60" i="27"/>
  <c r="C534" i="27"/>
  <c r="C535" i="27"/>
  <c r="C540" i="27"/>
  <c r="C541" i="27"/>
  <c r="C563" i="27"/>
  <c r="C564" i="27"/>
  <c r="C565" i="27"/>
  <c r="C546" i="27"/>
  <c r="C547" i="27"/>
  <c r="C50" i="27"/>
  <c r="C70" i="27"/>
  <c r="C566" i="27"/>
  <c r="C567" i="27"/>
  <c r="C158" i="27"/>
  <c r="C47" i="27"/>
  <c r="C568" i="27"/>
  <c r="C569" i="27"/>
  <c r="C570" i="27"/>
  <c r="C571" i="27"/>
  <c r="C102" i="27"/>
  <c r="C163" i="27"/>
  <c r="C74" i="27"/>
  <c r="C100" i="27"/>
  <c r="C204" i="27"/>
  <c r="C203" i="27"/>
  <c r="C212" i="27"/>
  <c r="C199" i="27"/>
  <c r="C213" i="27"/>
  <c r="C232" i="27"/>
  <c r="C9" i="27"/>
  <c r="C30" i="27"/>
  <c r="C67" i="27"/>
  <c r="C93" i="27"/>
  <c r="C243" i="27"/>
  <c r="C245" i="27"/>
  <c r="C250" i="27"/>
  <c r="C536" i="27"/>
  <c r="C537" i="27"/>
  <c r="C542" i="27"/>
  <c r="C543" i="27"/>
  <c r="C200" i="27"/>
  <c r="C227" i="27"/>
  <c r="C234" i="27"/>
  <c r="C247" i="27"/>
  <c r="C248" i="27"/>
  <c r="C522" i="27"/>
  <c r="C42" i="27"/>
  <c r="C72" i="27"/>
  <c r="C224" i="27"/>
  <c r="C240" i="27"/>
  <c r="C249" i="27"/>
  <c r="C251" i="27"/>
  <c r="C523" i="27"/>
  <c r="C215" i="27"/>
  <c r="C210" i="27"/>
  <c r="C201" i="27"/>
  <c r="C225" i="27"/>
  <c r="C202" i="27"/>
  <c r="C551" i="27"/>
  <c r="C98" i="27"/>
  <c r="C184" i="27"/>
  <c r="C193" i="27"/>
  <c r="C207" i="27"/>
  <c r="C230" i="27"/>
  <c r="C229" i="27"/>
  <c r="C214" i="27"/>
  <c r="C211" i="27"/>
  <c r="C228" i="27"/>
  <c r="C550" i="27"/>
  <c r="C237" i="27"/>
  <c r="C286" i="27"/>
  <c r="C187" i="27"/>
  <c r="C189" i="27"/>
  <c r="C297" i="27"/>
  <c r="C524" i="27"/>
  <c r="C525" i="27"/>
  <c r="C527" i="27"/>
  <c r="C526" i="27"/>
  <c r="C217" i="27"/>
  <c r="C222" i="27"/>
  <c r="C235" i="27"/>
  <c r="C190" i="27"/>
  <c r="C218" i="27"/>
  <c r="C302" i="27"/>
  <c r="C325" i="27"/>
  <c r="C528" i="27"/>
  <c r="C529" i="27"/>
  <c r="C548" i="27"/>
  <c r="C549" i="27"/>
  <c r="C530" i="27"/>
  <c r="C531" i="27"/>
  <c r="C3" i="27"/>
  <c r="C95" i="27"/>
  <c r="C159" i="27"/>
  <c r="C168" i="27"/>
  <c r="C4" i="27"/>
  <c r="C188" i="27"/>
  <c r="C194" i="27"/>
  <c r="C219" i="27"/>
  <c r="C226" i="27"/>
  <c r="C287" i="27"/>
  <c r="C295" i="27"/>
  <c r="C378" i="27"/>
  <c r="C261" i="27"/>
  <c r="C116" i="27"/>
  <c r="C126" i="27"/>
  <c r="C370" i="27"/>
  <c r="C405" i="27"/>
  <c r="C408" i="27"/>
  <c r="C415" i="27"/>
  <c r="C417" i="27"/>
  <c r="C316" i="27"/>
  <c r="C305" i="27"/>
  <c r="C406" i="27"/>
  <c r="C409" i="27"/>
  <c r="C416" i="27"/>
  <c r="C418" i="27"/>
  <c r="C420" i="27"/>
  <c r="C422" i="27"/>
  <c r="C427" i="27"/>
  <c r="C423" i="27"/>
  <c r="C428" i="27"/>
  <c r="C414" i="27"/>
  <c r="C410" i="27"/>
  <c r="C520" i="27"/>
  <c r="C521" i="27"/>
  <c r="C379" i="27"/>
  <c r="C382" i="27"/>
  <c r="C389" i="27"/>
  <c r="C394" i="27"/>
  <c r="C402" i="27"/>
  <c r="C266" i="27"/>
  <c r="C403" i="27"/>
  <c r="C440" i="27"/>
  <c r="C454" i="27"/>
  <c r="C460" i="27"/>
  <c r="C5" i="27"/>
  <c r="C272" i="27"/>
  <c r="C279" i="27"/>
  <c r="C252" i="27"/>
  <c r="C419" i="27"/>
  <c r="C242" i="27"/>
  <c r="C392" i="27"/>
  <c r="C469" i="27"/>
  <c r="C253" i="27"/>
  <c r="C254" i="27"/>
  <c r="C412" i="27"/>
  <c r="C452" i="27"/>
  <c r="C387" i="27"/>
  <c r="C393" i="27"/>
  <c r="C256" i="27"/>
  <c r="C258" i="27"/>
  <c r="C421" i="27"/>
  <c r="C426" i="27"/>
  <c r="C369" i="27"/>
  <c r="C377" i="27"/>
  <c r="C381" i="27"/>
  <c r="C388" i="27"/>
  <c r="C493" i="27"/>
  <c r="C499" i="27"/>
  <c r="C255" i="27"/>
  <c r="C257" i="27"/>
  <c r="C260" i="27"/>
  <c r="C264" i="27"/>
  <c r="C445" i="27"/>
  <c r="C453" i="27"/>
  <c r="C459" i="27"/>
  <c r="C439" i="27"/>
  <c r="D573" i="27"/>
  <c r="D574" i="27"/>
  <c r="D575" i="27"/>
  <c r="D576" i="27"/>
  <c r="D577" i="27"/>
  <c r="D578" i="27"/>
  <c r="D346" i="27"/>
  <c r="D285" i="27"/>
  <c r="D340" i="27"/>
  <c r="D288" i="27"/>
  <c r="D314" i="27"/>
  <c r="D356" i="27"/>
  <c r="D342" i="27"/>
  <c r="D357" i="27"/>
  <c r="D385" i="27"/>
  <c r="D318" i="27"/>
  <c r="D492" i="27"/>
  <c r="D494" i="27"/>
  <c r="D481" i="27"/>
  <c r="D497" i="27"/>
  <c r="D502" i="27"/>
  <c r="D504" i="27"/>
  <c r="D487" i="27"/>
  <c r="D363" i="27"/>
  <c r="D400" i="27"/>
  <c r="D24" i="27"/>
  <c r="D182" i="27"/>
  <c r="D216" i="27"/>
  <c r="D508" i="27"/>
  <c r="D509" i="27"/>
  <c r="D490" i="27"/>
  <c r="D466" i="27"/>
  <c r="D472" i="27"/>
  <c r="D376" i="27"/>
  <c r="D396" i="27"/>
  <c r="D491" i="27"/>
  <c r="D465" i="27"/>
  <c r="D303" i="27"/>
  <c r="D309" i="27"/>
  <c r="D374" i="27"/>
  <c r="D479" i="27"/>
  <c r="D478" i="27"/>
  <c r="D474" i="27"/>
  <c r="D475" i="27"/>
  <c r="D480" i="27"/>
  <c r="D473" i="27"/>
  <c r="D484" i="27"/>
  <c r="D485" i="27"/>
  <c r="D496" i="27"/>
  <c r="D467" i="27"/>
  <c r="D468" i="27"/>
  <c r="D350" i="27"/>
  <c r="D354" i="27"/>
  <c r="D26" i="27"/>
  <c r="D191" i="27"/>
  <c r="D220" i="27"/>
  <c r="D482" i="27"/>
  <c r="D483" i="27"/>
  <c r="D486" i="27"/>
  <c r="D384" i="27"/>
  <c r="D397" i="27"/>
  <c r="D495" i="27"/>
  <c r="D451" i="27"/>
  <c r="D581" i="27"/>
  <c r="D476" i="27"/>
  <c r="D477" i="27"/>
  <c r="D500" i="27"/>
  <c r="D498" i="27"/>
  <c r="D505" i="27"/>
  <c r="D99" i="27"/>
  <c r="D205" i="27"/>
  <c r="D221" i="27"/>
  <c r="D90" i="27"/>
  <c r="D88" i="27"/>
  <c r="D368" i="27"/>
  <c r="D372" i="27"/>
  <c r="D87" i="27"/>
  <c r="D118" i="27"/>
  <c r="D107" i="27"/>
  <c r="D195" i="27"/>
  <c r="D197" i="27"/>
  <c r="D317" i="27"/>
  <c r="D336" i="27"/>
  <c r="D455" i="27"/>
  <c r="D449" i="27"/>
  <c r="D447" i="27"/>
  <c r="D470" i="27"/>
  <c r="D471" i="27"/>
  <c r="D424" i="27"/>
  <c r="D404" i="27"/>
  <c r="D407" i="27"/>
  <c r="D161" i="27"/>
  <c r="D164" i="27"/>
  <c r="D510" i="27"/>
  <c r="D501" i="27"/>
  <c r="D144" i="27"/>
  <c r="D101" i="27"/>
  <c r="D183" i="27"/>
  <c r="D223" i="27"/>
  <c r="D512" i="27"/>
  <c r="D513" i="27"/>
  <c r="D518" i="27"/>
  <c r="D425" i="27"/>
  <c r="D438" i="27"/>
  <c r="D390" i="27"/>
  <c r="D386" i="27"/>
  <c r="D411" i="27"/>
  <c r="D413" i="27"/>
  <c r="D115" i="27"/>
  <c r="D146" i="27"/>
  <c r="D94" i="27"/>
  <c r="D174" i="27"/>
  <c r="D192" i="27"/>
  <c r="D231" i="27"/>
  <c r="D138" i="27"/>
  <c r="D142" i="27"/>
  <c r="D315" i="27"/>
  <c r="D503" i="27"/>
  <c r="D511" i="27"/>
  <c r="D437" i="27"/>
  <c r="D450" i="27"/>
  <c r="D398" i="27"/>
  <c r="D289" i="27"/>
  <c r="D312" i="27"/>
  <c r="D435" i="27"/>
  <c r="D461" i="27"/>
  <c r="D86" i="27"/>
  <c r="D83" i="27"/>
  <c r="D134" i="27"/>
  <c r="D49" i="27"/>
  <c r="D52" i="27"/>
  <c r="D165" i="27"/>
  <c r="D166" i="27"/>
  <c r="D185" i="27"/>
  <c r="D198" i="27"/>
  <c r="D239" i="27"/>
  <c r="D401" i="27"/>
  <c r="D154" i="27"/>
  <c r="D155" i="27"/>
  <c r="D22" i="27"/>
  <c r="D19" i="27"/>
  <c r="D519" i="27"/>
  <c r="D457" i="27"/>
  <c r="D456" i="27"/>
  <c r="D458" i="27"/>
  <c r="D79" i="27"/>
  <c r="D75" i="27"/>
  <c r="D128" i="27"/>
  <c r="D170" i="27"/>
  <c r="D206" i="27"/>
  <c r="D233" i="27"/>
  <c r="D175" i="27"/>
  <c r="D177" i="27"/>
  <c r="D339" i="27"/>
  <c r="D292" i="27"/>
  <c r="D140" i="27"/>
  <c r="D91" i="27"/>
  <c r="D106" i="27"/>
  <c r="D208" i="27"/>
  <c r="D186" i="27"/>
  <c r="D262" i="27"/>
  <c r="D267" i="27"/>
  <c r="D280" i="27"/>
  <c r="D89" i="27"/>
  <c r="D117" i="27"/>
  <c r="D85" i="27"/>
  <c r="D171" i="27"/>
  <c r="D48" i="27"/>
  <c r="D45" i="27"/>
  <c r="D96" i="27"/>
  <c r="D244" i="27"/>
  <c r="D246" i="27"/>
  <c r="D514" i="27"/>
  <c r="D515" i="27"/>
  <c r="D429" i="27"/>
  <c r="D431" i="27"/>
  <c r="D343" i="27"/>
  <c r="D345" i="27"/>
  <c r="D18" i="27"/>
  <c r="D25" i="27"/>
  <c r="D132" i="27"/>
  <c r="D130" i="27"/>
  <c r="D488" i="27"/>
  <c r="D489" i="27"/>
  <c r="D259" i="27"/>
  <c r="D263" i="27"/>
  <c r="D196" i="27"/>
  <c r="D209" i="27"/>
  <c r="D341" i="27"/>
  <c r="D441" i="27"/>
  <c r="D430" i="27"/>
  <c r="D358" i="27"/>
  <c r="D360" i="27"/>
  <c r="D143" i="27"/>
  <c r="D43" i="27"/>
  <c r="D51" i="27"/>
  <c r="D84" i="27"/>
  <c r="D23" i="27"/>
  <c r="D36" i="27"/>
  <c r="D39" i="27"/>
  <c r="D265" i="27"/>
  <c r="D269" i="27"/>
  <c r="D141" i="27"/>
  <c r="D160" i="27"/>
  <c r="D162" i="27"/>
  <c r="D44" i="27"/>
  <c r="D238" i="27"/>
  <c r="D236" i="27"/>
  <c r="D463" i="27"/>
  <c r="D432" i="27"/>
  <c r="D278" i="27"/>
  <c r="D82" i="27"/>
  <c r="D81" i="27"/>
  <c r="D125" i="27"/>
  <c r="D284" i="27"/>
  <c r="D433" i="27"/>
  <c r="D434" i="27"/>
  <c r="D436" i="27"/>
  <c r="D365" i="27"/>
  <c r="D366" i="27"/>
  <c r="D20" i="27"/>
  <c r="D516" i="27"/>
  <c r="D517" i="27"/>
  <c r="D448" i="27"/>
  <c r="D446" i="27"/>
  <c r="D268" i="27"/>
  <c r="D281" i="27"/>
  <c r="D273" i="27"/>
  <c r="D275" i="27"/>
  <c r="D319" i="27"/>
  <c r="D169" i="27"/>
  <c r="D31" i="27"/>
  <c r="D35" i="27"/>
  <c r="D241" i="27"/>
  <c r="D442" i="27"/>
  <c r="D444" i="27"/>
  <c r="D112" i="27"/>
  <c r="D109" i="27"/>
  <c r="D14" i="27"/>
  <c r="D16" i="27"/>
  <c r="D323" i="27"/>
  <c r="D296" i="27"/>
  <c r="D301" i="27"/>
  <c r="D299" i="27"/>
  <c r="D300" i="27"/>
  <c r="D156" i="27"/>
  <c r="D157" i="27"/>
  <c r="D167" i="27"/>
  <c r="D173" i="27"/>
  <c r="D28" i="27"/>
  <c r="D34" i="27"/>
  <c r="D78" i="27"/>
  <c r="D76" i="27"/>
  <c r="D29" i="27"/>
  <c r="D32" i="27"/>
  <c r="D77" i="27"/>
  <c r="D80" i="27"/>
  <c r="D282" i="27"/>
  <c r="D326" i="27"/>
  <c r="D351" i="27"/>
  <c r="D464" i="27"/>
  <c r="D462" i="27"/>
  <c r="D180" i="27"/>
  <c r="D181" i="27"/>
  <c r="D127" i="27"/>
  <c r="D110" i="27"/>
  <c r="D176" i="27"/>
  <c r="D172" i="27"/>
  <c r="D131" i="27"/>
  <c r="D133" i="27"/>
  <c r="D362" i="27"/>
  <c r="D17" i="27"/>
  <c r="D21" i="27"/>
  <c r="D349" i="27"/>
  <c r="D399" i="27"/>
  <c r="D320" i="27"/>
  <c r="D97" i="27"/>
  <c r="D92" i="27"/>
  <c r="D62" i="27"/>
  <c r="D64" i="27"/>
  <c r="D294" i="27"/>
  <c r="D328" i="27"/>
  <c r="D327" i="27"/>
  <c r="D332" i="27"/>
  <c r="D147" i="27"/>
  <c r="D145" i="27"/>
  <c r="D13" i="27"/>
  <c r="D15" i="27"/>
  <c r="D27" i="27"/>
  <c r="D37" i="27"/>
  <c r="D347" i="27"/>
  <c r="D298" i="27"/>
  <c r="D283" i="27"/>
  <c r="D124" i="27"/>
  <c r="D129" i="27"/>
  <c r="D153" i="27"/>
  <c r="D151" i="27"/>
  <c r="D331" i="27"/>
  <c r="D11" i="27"/>
  <c r="D120" i="27"/>
  <c r="D123" i="27"/>
  <c r="D7" i="27"/>
  <c r="D63" i="27"/>
  <c r="D61" i="27"/>
  <c r="D367" i="27"/>
  <c r="D371" i="27"/>
  <c r="D136" i="27"/>
  <c r="D38" i="27"/>
  <c r="D348" i="27"/>
  <c r="D8" i="27"/>
  <c r="D55" i="27"/>
  <c r="D59" i="27"/>
  <c r="D373" i="27"/>
  <c r="D375" i="27"/>
  <c r="D139" i="27"/>
  <c r="D33" i="27"/>
  <c r="D40" i="27"/>
  <c r="D380" i="27"/>
  <c r="D338" i="27"/>
  <c r="D355" i="27"/>
  <c r="D353" i="27"/>
  <c r="D65" i="27"/>
  <c r="D395" i="27"/>
  <c r="D322" i="27"/>
  <c r="D359" i="27"/>
  <c r="D361" i="27"/>
  <c r="D68" i="27"/>
  <c r="D103" i="27"/>
  <c r="D364" i="27"/>
  <c r="D306" i="27"/>
  <c r="D105" i="27"/>
  <c r="D113" i="27"/>
  <c r="D307" i="27"/>
  <c r="D329" i="27"/>
  <c r="D383" i="27"/>
  <c r="D104" i="27"/>
  <c r="D114" i="27"/>
  <c r="D324" i="27"/>
  <c r="D352" i="27"/>
  <c r="D290" i="27"/>
  <c r="D291" i="27"/>
  <c r="D391" i="27"/>
  <c r="D321" i="27"/>
  <c r="D344" i="27"/>
  <c r="D54" i="27"/>
  <c r="D58" i="27"/>
  <c r="D66" i="27"/>
  <c r="D121" i="27"/>
  <c r="D276" i="27"/>
  <c r="D152" i="27"/>
  <c r="D178" i="27"/>
  <c r="D277" i="27"/>
  <c r="D310" i="27"/>
  <c r="D179" i="27"/>
  <c r="D271" i="27"/>
  <c r="D311" i="27"/>
  <c r="D330" i="27"/>
  <c r="D274" i="27"/>
  <c r="D304" i="27"/>
  <c r="D333" i="27"/>
  <c r="D135" i="27"/>
  <c r="D150" i="27"/>
  <c r="D137" i="27"/>
  <c r="D122" i="27"/>
  <c r="D554" i="27"/>
  <c r="D557" i="27"/>
  <c r="D560" i="27"/>
  <c r="D335" i="27"/>
  <c r="D71" i="27"/>
  <c r="D73" i="27"/>
  <c r="D552" i="27"/>
  <c r="D555" i="27"/>
  <c r="D558" i="27"/>
  <c r="D561" i="27"/>
  <c r="D10" i="27"/>
  <c r="D6" i="27"/>
  <c r="D108" i="27"/>
  <c r="D553" i="27"/>
  <c r="D556" i="27"/>
  <c r="D559" i="27"/>
  <c r="D562" i="27"/>
  <c r="D53" i="27"/>
  <c r="D111" i="27"/>
  <c r="D119" i="27"/>
  <c r="D308" i="27"/>
  <c r="D334" i="27"/>
  <c r="D57" i="27"/>
  <c r="D532" i="27"/>
  <c r="D533" i="27"/>
  <c r="D538" i="27"/>
  <c r="D539" i="27"/>
  <c r="D544" i="27"/>
  <c r="D545" i="27"/>
  <c r="D56" i="27"/>
  <c r="D60" i="27"/>
  <c r="D534" i="27"/>
  <c r="D535" i="27"/>
  <c r="D540" i="27"/>
  <c r="D541" i="27"/>
  <c r="D563" i="27"/>
  <c r="D564" i="27"/>
  <c r="D565" i="27"/>
  <c r="D546" i="27"/>
  <c r="D547" i="27"/>
  <c r="D50" i="27"/>
  <c r="D70" i="27"/>
  <c r="D566" i="27"/>
  <c r="D567" i="27"/>
  <c r="D158" i="27"/>
  <c r="D568" i="27"/>
  <c r="D569" i="27"/>
  <c r="D570" i="27"/>
  <c r="D571" i="27"/>
  <c r="D102" i="27"/>
  <c r="D163" i="27"/>
  <c r="D74" i="27"/>
  <c r="D100" i="27"/>
  <c r="D204" i="27"/>
  <c r="D203" i="27"/>
  <c r="D212" i="27"/>
  <c r="D199" i="27"/>
  <c r="D213" i="27"/>
  <c r="D232" i="27"/>
  <c r="D9" i="27"/>
  <c r="D30" i="27"/>
  <c r="D67" i="27"/>
  <c r="D93" i="27"/>
  <c r="D243" i="27"/>
  <c r="D245" i="27"/>
  <c r="D250" i="27"/>
  <c r="D536" i="27"/>
  <c r="D537" i="27"/>
  <c r="D542" i="27"/>
  <c r="D543" i="27"/>
  <c r="D200" i="27"/>
  <c r="D227" i="27"/>
  <c r="D234" i="27"/>
  <c r="D247" i="27"/>
  <c r="D248" i="27"/>
  <c r="D522" i="27"/>
  <c r="D224" i="27"/>
  <c r="D240" i="27"/>
  <c r="D249" i="27"/>
  <c r="D251" i="27"/>
  <c r="D523" i="27"/>
  <c r="D215" i="27"/>
  <c r="D210" i="27"/>
  <c r="D201" i="27"/>
  <c r="D225" i="27"/>
  <c r="D202" i="27"/>
  <c r="D551" i="27"/>
  <c r="D98" i="27"/>
  <c r="D184" i="27"/>
  <c r="D193" i="27"/>
  <c r="D207" i="27"/>
  <c r="D230" i="27"/>
  <c r="D229" i="27"/>
  <c r="D214" i="27"/>
  <c r="D211" i="27"/>
  <c r="D228" i="27"/>
  <c r="D550" i="27"/>
  <c r="D237" i="27"/>
  <c r="D286" i="27"/>
  <c r="D187" i="27"/>
  <c r="D189" i="27"/>
  <c r="D297" i="27"/>
  <c r="D524" i="27"/>
  <c r="D525" i="27"/>
  <c r="D527" i="27"/>
  <c r="D526" i="27"/>
  <c r="D217" i="27"/>
  <c r="D222" i="27"/>
  <c r="D235" i="27"/>
  <c r="D190" i="27"/>
  <c r="D218" i="27"/>
  <c r="D302" i="27"/>
  <c r="D325" i="27"/>
  <c r="D528" i="27"/>
  <c r="D529" i="27"/>
  <c r="D548" i="27"/>
  <c r="D549" i="27"/>
  <c r="D530" i="27"/>
  <c r="D531" i="27"/>
  <c r="D3" i="27"/>
  <c r="D95" i="27"/>
  <c r="D159" i="27"/>
  <c r="D168" i="27"/>
  <c r="D4" i="27"/>
  <c r="D188" i="27"/>
  <c r="D194" i="27"/>
  <c r="D219" i="27"/>
  <c r="D226" i="27"/>
  <c r="D287" i="27"/>
  <c r="D295" i="27"/>
  <c r="D378" i="27"/>
  <c r="D261" i="27"/>
  <c r="D116" i="27"/>
  <c r="D126" i="27"/>
  <c r="D370" i="27"/>
  <c r="D405" i="27"/>
  <c r="D408" i="27"/>
  <c r="D415" i="27"/>
  <c r="D417" i="27"/>
  <c r="D316" i="27"/>
  <c r="D305" i="27"/>
  <c r="D406" i="27"/>
  <c r="D409" i="27"/>
  <c r="D416" i="27"/>
  <c r="D418" i="27"/>
  <c r="D420" i="27"/>
  <c r="D422" i="27"/>
  <c r="D427" i="27"/>
  <c r="D423" i="27"/>
  <c r="D428" i="27"/>
  <c r="D414" i="27"/>
  <c r="D410" i="27"/>
  <c r="D520" i="27"/>
  <c r="D521" i="27"/>
  <c r="D379" i="27"/>
  <c r="D572" i="27"/>
  <c r="H573" i="27"/>
  <c r="H574" i="27"/>
  <c r="H575" i="27"/>
  <c r="H576" i="27"/>
  <c r="H577" i="27"/>
  <c r="H578" i="27"/>
  <c r="H346" i="27"/>
  <c r="H285" i="27"/>
  <c r="H340" i="27"/>
  <c r="H288" i="27"/>
  <c r="H314" i="27"/>
  <c r="H356" i="27"/>
  <c r="H342" i="27"/>
  <c r="H357" i="27"/>
  <c r="H385" i="27"/>
  <c r="H318" i="27"/>
  <c r="H492" i="27"/>
  <c r="H494" i="27"/>
  <c r="H481" i="27"/>
  <c r="H497" i="27"/>
  <c r="H502" i="27"/>
  <c r="H504" i="27"/>
  <c r="H487" i="27"/>
  <c r="H363" i="27"/>
  <c r="H400" i="27"/>
  <c r="H24" i="27"/>
  <c r="H182" i="27"/>
  <c r="H216" i="27"/>
  <c r="H508" i="27"/>
  <c r="H509" i="27"/>
  <c r="H490" i="27"/>
  <c r="H466" i="27"/>
  <c r="H472" i="27"/>
  <c r="H376" i="27"/>
  <c r="H396" i="27"/>
  <c r="H491" i="27"/>
  <c r="H465" i="27"/>
  <c r="H303" i="27"/>
  <c r="H309" i="27"/>
  <c r="H374" i="27"/>
  <c r="H479" i="27"/>
  <c r="H478" i="27"/>
  <c r="H474" i="27"/>
  <c r="H475" i="27"/>
  <c r="H480" i="27"/>
  <c r="H473" i="27"/>
  <c r="H484" i="27"/>
  <c r="H485" i="27"/>
  <c r="H496" i="27"/>
  <c r="H467" i="27"/>
  <c r="H468" i="27"/>
  <c r="H350" i="27"/>
  <c r="H354" i="27"/>
  <c r="H26" i="27"/>
  <c r="H191" i="27"/>
  <c r="H220" i="27"/>
  <c r="H482" i="27"/>
  <c r="H483" i="27"/>
  <c r="H486" i="27"/>
  <c r="H384" i="27"/>
  <c r="H397" i="27"/>
  <c r="H495" i="27"/>
  <c r="H451" i="27"/>
  <c r="H581" i="27"/>
  <c r="H476" i="27"/>
  <c r="H477" i="27"/>
  <c r="H500" i="27"/>
  <c r="H498" i="27"/>
  <c r="H505" i="27"/>
  <c r="H99" i="27"/>
  <c r="H205" i="27"/>
  <c r="H221" i="27"/>
  <c r="H90" i="27"/>
  <c r="H88" i="27"/>
  <c r="H368" i="27"/>
  <c r="H372" i="27"/>
  <c r="H87" i="27"/>
  <c r="H118" i="27"/>
  <c r="H107" i="27"/>
  <c r="H195" i="27"/>
  <c r="H197" i="27"/>
  <c r="H317" i="27"/>
  <c r="H336" i="27"/>
  <c r="H455" i="27"/>
  <c r="H449" i="27"/>
  <c r="H447" i="27"/>
  <c r="H470" i="27"/>
  <c r="H471" i="27"/>
  <c r="H424" i="27"/>
  <c r="H404" i="27"/>
  <c r="H407" i="27"/>
  <c r="H161" i="27"/>
  <c r="H164" i="27"/>
  <c r="H510" i="27"/>
  <c r="H501" i="27"/>
  <c r="H144" i="27"/>
  <c r="H101" i="27"/>
  <c r="H183" i="27"/>
  <c r="H223" i="27"/>
  <c r="H512" i="27"/>
  <c r="H513" i="27"/>
  <c r="H518" i="27"/>
  <c r="H425" i="27"/>
  <c r="H438" i="27"/>
  <c r="H390" i="27"/>
  <c r="H386" i="27"/>
  <c r="H411" i="27"/>
  <c r="H413" i="27"/>
  <c r="H115" i="27"/>
  <c r="H146" i="27"/>
  <c r="H94" i="27"/>
  <c r="H174" i="27"/>
  <c r="H192" i="27"/>
  <c r="H231" i="27"/>
  <c r="H138" i="27"/>
  <c r="H142" i="27"/>
  <c r="H315" i="27"/>
  <c r="H503" i="27"/>
  <c r="H511" i="27"/>
  <c r="H437" i="27"/>
  <c r="H450" i="27"/>
  <c r="H398" i="27"/>
  <c r="H289" i="27"/>
  <c r="H312" i="27"/>
  <c r="H435" i="27"/>
  <c r="H461" i="27"/>
  <c r="H86" i="27"/>
  <c r="H83" i="27"/>
  <c r="H134" i="27"/>
  <c r="H49" i="27"/>
  <c r="H52" i="27"/>
  <c r="H165" i="27"/>
  <c r="H166" i="27"/>
  <c r="H185" i="27"/>
  <c r="H198" i="27"/>
  <c r="H239" i="27"/>
  <c r="H401" i="27"/>
  <c r="H154" i="27"/>
  <c r="H155" i="27"/>
  <c r="H22" i="27"/>
  <c r="H19" i="27"/>
  <c r="H519" i="27"/>
  <c r="H457" i="27"/>
  <c r="H456" i="27"/>
  <c r="H458" i="27"/>
  <c r="H79" i="27"/>
  <c r="H75" i="27"/>
  <c r="H128" i="27"/>
  <c r="H170" i="27"/>
  <c r="H206" i="27"/>
  <c r="H233" i="27"/>
  <c r="H175" i="27"/>
  <c r="H177" i="27"/>
  <c r="H339" i="27"/>
  <c r="H292" i="27"/>
  <c r="H140" i="27"/>
  <c r="H91" i="27"/>
  <c r="H106" i="27"/>
  <c r="H208" i="27"/>
  <c r="H186" i="27"/>
  <c r="H262" i="27"/>
  <c r="H267" i="27"/>
  <c r="H280" i="27"/>
  <c r="H89" i="27"/>
  <c r="H117" i="27"/>
  <c r="H85" i="27"/>
  <c r="H171" i="27"/>
  <c r="H48" i="27"/>
  <c r="H45" i="27"/>
  <c r="H96" i="27"/>
  <c r="H244" i="27"/>
  <c r="H246" i="27"/>
  <c r="H514" i="27"/>
  <c r="H515" i="27"/>
  <c r="H429" i="27"/>
  <c r="H431" i="27"/>
  <c r="H343" i="27"/>
  <c r="H345" i="27"/>
  <c r="H18" i="27"/>
  <c r="H25" i="27"/>
  <c r="H132" i="27"/>
  <c r="H130" i="27"/>
  <c r="H488" i="27"/>
  <c r="H489" i="27"/>
  <c r="H259" i="27"/>
  <c r="H263" i="27"/>
  <c r="H196" i="27"/>
  <c r="H209" i="27"/>
  <c r="H341" i="27"/>
  <c r="H441" i="27"/>
  <c r="H430" i="27"/>
  <c r="H358" i="27"/>
  <c r="H360" i="27"/>
  <c r="H143" i="27"/>
  <c r="H43" i="27"/>
  <c r="H51" i="27"/>
  <c r="H84" i="27"/>
  <c r="H23" i="27"/>
  <c r="H36" i="27"/>
  <c r="H39" i="27"/>
  <c r="H265" i="27"/>
  <c r="H270" i="27"/>
  <c r="H269" i="27"/>
  <c r="H141" i="27"/>
  <c r="H160" i="27"/>
  <c r="H162" i="27"/>
  <c r="H44" i="27"/>
  <c r="H238" i="27"/>
  <c r="H236" i="27"/>
  <c r="H463" i="27"/>
  <c r="H432" i="27"/>
  <c r="H278" i="27"/>
  <c r="H82" i="27"/>
  <c r="H81" i="27"/>
  <c r="H125" i="27"/>
  <c r="H284" i="27"/>
  <c r="H433" i="27"/>
  <c r="H434" i="27"/>
  <c r="H436" i="27"/>
  <c r="H365" i="27"/>
  <c r="H366" i="27"/>
  <c r="H20" i="27"/>
  <c r="H516" i="27"/>
  <c r="H517" i="27"/>
  <c r="H448" i="27"/>
  <c r="H446" i="27"/>
  <c r="H268" i="27"/>
  <c r="H281" i="27"/>
  <c r="H273" i="27"/>
  <c r="H275" i="27"/>
  <c r="H319" i="27"/>
  <c r="H169" i="27"/>
  <c r="H31" i="27"/>
  <c r="H35" i="27"/>
  <c r="H241" i="27"/>
  <c r="H442" i="27"/>
  <c r="H444" i="27"/>
  <c r="H112" i="27"/>
  <c r="H109" i="27"/>
  <c r="H14" i="27"/>
  <c r="H16" i="27"/>
  <c r="H323" i="27"/>
  <c r="H296" i="27"/>
  <c r="H301" i="27"/>
  <c r="H299" i="27"/>
  <c r="H300" i="27"/>
  <c r="H156" i="27"/>
  <c r="H157" i="27"/>
  <c r="H167" i="27"/>
  <c r="H173" i="27"/>
  <c r="H28" i="27"/>
  <c r="H34" i="27"/>
  <c r="H78" i="27"/>
  <c r="H76" i="27"/>
  <c r="H29" i="27"/>
  <c r="H32" i="27"/>
  <c r="H77" i="27"/>
  <c r="H80" i="27"/>
  <c r="H282" i="27"/>
  <c r="H326" i="27"/>
  <c r="H351" i="27"/>
  <c r="H464" i="27"/>
  <c r="H462" i="27"/>
  <c r="H180" i="27"/>
  <c r="H181" i="27"/>
  <c r="H127" i="27"/>
  <c r="H110" i="27"/>
  <c r="H176" i="27"/>
  <c r="H172" i="27"/>
  <c r="H131" i="27"/>
  <c r="H133" i="27"/>
  <c r="H362" i="27"/>
  <c r="H17" i="27"/>
  <c r="H21" i="27"/>
  <c r="H349" i="27"/>
  <c r="H399" i="27"/>
  <c r="H320" i="27"/>
  <c r="H97" i="27"/>
  <c r="H92" i="27"/>
  <c r="H62" i="27"/>
  <c r="H64" i="27"/>
  <c r="H294" i="27"/>
  <c r="H328" i="27"/>
  <c r="H327" i="27"/>
  <c r="H332" i="27"/>
  <c r="H147" i="27"/>
  <c r="H145" i="27"/>
  <c r="H13" i="27"/>
  <c r="H15" i="27"/>
  <c r="H27" i="27"/>
  <c r="H37" i="27"/>
  <c r="H347" i="27"/>
  <c r="H298" i="27"/>
  <c r="H283" i="27"/>
  <c r="H124" i="27"/>
  <c r="H129" i="27"/>
  <c r="H153" i="27"/>
  <c r="H151" i="27"/>
  <c r="H331" i="27"/>
  <c r="H11" i="27"/>
  <c r="H120" i="27"/>
  <c r="H123" i="27"/>
  <c r="H7" i="27"/>
  <c r="H63" i="27"/>
  <c r="H61" i="27"/>
  <c r="H367" i="27"/>
  <c r="H371" i="27"/>
  <c r="H136" i="27"/>
  <c r="H38" i="27"/>
  <c r="H41" i="27"/>
  <c r="H348" i="27"/>
  <c r="H8" i="27"/>
  <c r="H12" i="27"/>
  <c r="H55" i="27"/>
  <c r="H59" i="27"/>
  <c r="H373" i="27"/>
  <c r="H375" i="27"/>
  <c r="H139" i="27"/>
  <c r="H33" i="27"/>
  <c r="H40" i="27"/>
  <c r="H380" i="27"/>
  <c r="H338" i="27"/>
  <c r="H355" i="27"/>
  <c r="H353" i="27"/>
  <c r="H65" i="27"/>
  <c r="H395" i="27"/>
  <c r="H322" i="27"/>
  <c r="H359" i="27"/>
  <c r="H361" i="27"/>
  <c r="H68" i="27"/>
  <c r="H103" i="27"/>
  <c r="H364" i="27"/>
  <c r="H306" i="27"/>
  <c r="H105" i="27"/>
  <c r="H113" i="27"/>
  <c r="H307" i="27"/>
  <c r="H329" i="27"/>
  <c r="H383" i="27"/>
  <c r="H104" i="27"/>
  <c r="H114" i="27"/>
  <c r="H324" i="27"/>
  <c r="H352" i="27"/>
  <c r="H290" i="27"/>
  <c r="H291" i="27"/>
  <c r="H391" i="27"/>
  <c r="H321" i="27"/>
  <c r="H344" i="27"/>
  <c r="H54" i="27"/>
  <c r="H58" i="27"/>
  <c r="H69" i="27"/>
  <c r="H66" i="27"/>
  <c r="H121" i="27"/>
  <c r="H276" i="27"/>
  <c r="H152" i="27"/>
  <c r="H178" i="27"/>
  <c r="H277" i="27"/>
  <c r="H310" i="27"/>
  <c r="H179" i="27"/>
  <c r="H271" i="27"/>
  <c r="H311" i="27"/>
  <c r="H330" i="27"/>
  <c r="H274" i="27"/>
  <c r="H304" i="27"/>
  <c r="H333" i="27"/>
  <c r="H135" i="27"/>
  <c r="H150" i="27"/>
  <c r="H137" i="27"/>
  <c r="H122" i="27"/>
  <c r="H554" i="27"/>
  <c r="H557" i="27"/>
  <c r="H560" i="27"/>
  <c r="H335" i="27"/>
  <c r="H71" i="27"/>
  <c r="H73" i="27"/>
  <c r="H552" i="27"/>
  <c r="H555" i="27"/>
  <c r="H558" i="27"/>
  <c r="H561" i="27"/>
  <c r="H10" i="27"/>
  <c r="H6" i="27"/>
  <c r="H108" i="27"/>
  <c r="H553" i="27"/>
  <c r="H556" i="27"/>
  <c r="H559" i="27"/>
  <c r="H562" i="27"/>
  <c r="H53" i="27"/>
  <c r="H111" i="27"/>
  <c r="H119" i="27"/>
  <c r="H308" i="27"/>
  <c r="H334" i="27"/>
  <c r="H57" i="27"/>
  <c r="H532" i="27"/>
  <c r="H533" i="27"/>
  <c r="H538" i="27"/>
  <c r="H539" i="27"/>
  <c r="H544" i="27"/>
  <c r="H545" i="27"/>
  <c r="H56" i="27"/>
  <c r="H60" i="27"/>
  <c r="H534" i="27"/>
  <c r="H535" i="27"/>
  <c r="H540" i="27"/>
  <c r="H541" i="27"/>
  <c r="H563" i="27"/>
  <c r="H564" i="27"/>
  <c r="H565" i="27"/>
  <c r="H546" i="27"/>
  <c r="H547" i="27"/>
  <c r="H50" i="27"/>
  <c r="H70" i="27"/>
  <c r="H566" i="27"/>
  <c r="H567" i="27"/>
  <c r="H158" i="27"/>
  <c r="H47" i="27"/>
  <c r="H568" i="27"/>
  <c r="H569" i="27"/>
  <c r="H570" i="27"/>
  <c r="H571" i="27"/>
  <c r="H102" i="27"/>
  <c r="H163" i="27"/>
  <c r="H74" i="27"/>
  <c r="H100" i="27"/>
  <c r="H204" i="27"/>
  <c r="H203" i="27"/>
  <c r="H212" i="27"/>
  <c r="H199" i="27"/>
  <c r="H213" i="27"/>
  <c r="H232" i="27"/>
  <c r="H9" i="27"/>
  <c r="H30" i="27"/>
  <c r="H67" i="27"/>
  <c r="H93" i="27"/>
  <c r="H243" i="27"/>
  <c r="H245" i="27"/>
  <c r="H250" i="27"/>
  <c r="H536" i="27"/>
  <c r="H537" i="27"/>
  <c r="H542" i="27"/>
  <c r="H543" i="27"/>
  <c r="H200" i="27"/>
  <c r="H227" i="27"/>
  <c r="H234" i="27"/>
  <c r="H247" i="27"/>
  <c r="H248" i="27"/>
  <c r="H522" i="27"/>
  <c r="H42" i="27"/>
  <c r="H72" i="27"/>
  <c r="H224" i="27"/>
  <c r="H240" i="27"/>
  <c r="H249" i="27"/>
  <c r="H251" i="27"/>
  <c r="H523" i="27"/>
  <c r="H215" i="27"/>
  <c r="H210" i="27"/>
  <c r="H201" i="27"/>
  <c r="H225" i="27"/>
  <c r="H202" i="27"/>
  <c r="H551" i="27"/>
  <c r="H98" i="27"/>
  <c r="H184" i="27"/>
  <c r="H193" i="27"/>
  <c r="H207" i="27"/>
  <c r="H230" i="27"/>
  <c r="H229" i="27"/>
  <c r="H214" i="27"/>
  <c r="H211" i="27"/>
  <c r="H228" i="27"/>
  <c r="H550" i="27"/>
  <c r="H237" i="27"/>
  <c r="H286" i="27"/>
  <c r="H187" i="27"/>
  <c r="H189" i="27"/>
  <c r="H297" i="27"/>
  <c r="H524" i="27"/>
  <c r="H525" i="27"/>
  <c r="H527" i="27"/>
  <c r="H526" i="27"/>
  <c r="H217" i="27"/>
  <c r="H222" i="27"/>
  <c r="H235" i="27"/>
  <c r="H190" i="27"/>
  <c r="H218" i="27"/>
  <c r="H302" i="27"/>
  <c r="H325" i="27"/>
  <c r="H528" i="27"/>
  <c r="H529" i="27"/>
  <c r="H548" i="27"/>
  <c r="H549" i="27"/>
  <c r="H530" i="27"/>
  <c r="H531" i="27"/>
  <c r="H3" i="27"/>
  <c r="H95" i="27"/>
  <c r="H159" i="27"/>
  <c r="H168" i="27"/>
  <c r="H4" i="27"/>
  <c r="H188" i="27"/>
  <c r="H194" i="27"/>
  <c r="H219" i="27"/>
  <c r="H226" i="27"/>
  <c r="H287" i="27"/>
  <c r="H295" i="27"/>
  <c r="H378" i="27"/>
  <c r="H261" i="27"/>
  <c r="H116" i="27"/>
  <c r="H126" i="27"/>
  <c r="H370" i="27"/>
  <c r="H405" i="27"/>
  <c r="H408" i="27"/>
  <c r="H415" i="27"/>
  <c r="H417" i="27"/>
  <c r="H316" i="27"/>
  <c r="H305" i="27"/>
  <c r="H406" i="27"/>
  <c r="H409" i="27"/>
  <c r="H416" i="27"/>
  <c r="H418" i="27"/>
  <c r="H420" i="27"/>
  <c r="H422" i="27"/>
  <c r="H427" i="27"/>
  <c r="H423" i="27"/>
  <c r="H428" i="27"/>
  <c r="H414" i="27"/>
  <c r="H410" i="27"/>
  <c r="H520" i="27"/>
  <c r="H521" i="27"/>
  <c r="H379" i="27"/>
  <c r="G573" i="27"/>
  <c r="G574" i="27"/>
  <c r="G575" i="27"/>
  <c r="G576" i="27"/>
  <c r="G577" i="27"/>
  <c r="G578" i="27"/>
  <c r="G346" i="27"/>
  <c r="G285" i="27"/>
  <c r="G340" i="27"/>
  <c r="G288" i="27"/>
  <c r="G314" i="27"/>
  <c r="G356" i="27"/>
  <c r="G342" i="27"/>
  <c r="G357" i="27"/>
  <c r="G385" i="27"/>
  <c r="G318" i="27"/>
  <c r="G492" i="27"/>
  <c r="G494" i="27"/>
  <c r="G481" i="27"/>
  <c r="G497" i="27"/>
  <c r="G502" i="27"/>
  <c r="G504" i="27"/>
  <c r="G487" i="27"/>
  <c r="G363" i="27"/>
  <c r="G400" i="27"/>
  <c r="G24" i="27"/>
  <c r="G182" i="27"/>
  <c r="G216" i="27"/>
  <c r="G508" i="27"/>
  <c r="G509" i="27"/>
  <c r="G490" i="27"/>
  <c r="G466" i="27"/>
  <c r="G472" i="27"/>
  <c r="G376" i="27"/>
  <c r="G396" i="27"/>
  <c r="G491" i="27"/>
  <c r="G465" i="27"/>
  <c r="G303" i="27"/>
  <c r="G309" i="27"/>
  <c r="G374" i="27"/>
  <c r="G479" i="27"/>
  <c r="G478" i="27"/>
  <c r="G474" i="27"/>
  <c r="G475" i="27"/>
  <c r="G480" i="27"/>
  <c r="G473" i="27"/>
  <c r="G484" i="27"/>
  <c r="G485" i="27"/>
  <c r="G496" i="27"/>
  <c r="G467" i="27"/>
  <c r="G468" i="27"/>
  <c r="G350" i="27"/>
  <c r="G354" i="27"/>
  <c r="G26" i="27"/>
  <c r="G191" i="27"/>
  <c r="G220" i="27"/>
  <c r="G482" i="27"/>
  <c r="G483" i="27"/>
  <c r="G486" i="27"/>
  <c r="G384" i="27"/>
  <c r="G397" i="27"/>
  <c r="G495" i="27"/>
  <c r="G451" i="27"/>
  <c r="G581" i="27"/>
  <c r="G476" i="27"/>
  <c r="G477" i="27"/>
  <c r="G500" i="27"/>
  <c r="G498" i="27"/>
  <c r="G505" i="27"/>
  <c r="G99" i="27"/>
  <c r="G205" i="27"/>
  <c r="G221" i="27"/>
  <c r="G90" i="27"/>
  <c r="G88" i="27"/>
  <c r="G368" i="27"/>
  <c r="G372" i="27"/>
  <c r="G87" i="27"/>
  <c r="G118" i="27"/>
  <c r="G107" i="27"/>
  <c r="G195" i="27"/>
  <c r="G197" i="27"/>
  <c r="G317" i="27"/>
  <c r="G336" i="27"/>
  <c r="G455" i="27"/>
  <c r="G449" i="27"/>
  <c r="G447" i="27"/>
  <c r="G470" i="27"/>
  <c r="G471" i="27"/>
  <c r="G424" i="27"/>
  <c r="G404" i="27"/>
  <c r="G407" i="27"/>
  <c r="G161" i="27"/>
  <c r="G164" i="27"/>
  <c r="G510" i="27"/>
  <c r="G501" i="27"/>
  <c r="G144" i="27"/>
  <c r="G101" i="27"/>
  <c r="G183" i="27"/>
  <c r="G223" i="27"/>
  <c r="G512" i="27"/>
  <c r="G513" i="27"/>
  <c r="G518" i="27"/>
  <c r="G425" i="27"/>
  <c r="G438" i="27"/>
  <c r="G390" i="27"/>
  <c r="G386" i="27"/>
  <c r="G411" i="27"/>
  <c r="G413" i="27"/>
  <c r="G115" i="27"/>
  <c r="G146" i="27"/>
  <c r="G94" i="27"/>
  <c r="G174" i="27"/>
  <c r="G192" i="27"/>
  <c r="G231" i="27"/>
  <c r="G138" i="27"/>
  <c r="G142" i="27"/>
  <c r="G315" i="27"/>
  <c r="G503" i="27"/>
  <c r="G511" i="27"/>
  <c r="G437" i="27"/>
  <c r="G450" i="27"/>
  <c r="G398" i="27"/>
  <c r="G289" i="27"/>
  <c r="G312" i="27"/>
  <c r="G435" i="27"/>
  <c r="G461" i="27"/>
  <c r="G86" i="27"/>
  <c r="G83" i="27"/>
  <c r="G134" i="27"/>
  <c r="G49" i="27"/>
  <c r="G52" i="27"/>
  <c r="G165" i="27"/>
  <c r="G166" i="27"/>
  <c r="G185" i="27"/>
  <c r="G198" i="27"/>
  <c r="G239" i="27"/>
  <c r="G401" i="27"/>
  <c r="G154" i="27"/>
  <c r="G155" i="27"/>
  <c r="G22" i="27"/>
  <c r="G19" i="27"/>
  <c r="G519" i="27"/>
  <c r="G457" i="27"/>
  <c r="G456" i="27"/>
  <c r="G458" i="27"/>
  <c r="G79" i="27"/>
  <c r="G75" i="27"/>
  <c r="G128" i="27"/>
  <c r="G170" i="27"/>
  <c r="G206" i="27"/>
  <c r="G233" i="27"/>
  <c r="G175" i="27"/>
  <c r="G177" i="27"/>
  <c r="G339" i="27"/>
  <c r="G292" i="27"/>
  <c r="G140" i="27"/>
  <c r="G91" i="27"/>
  <c r="G106" i="27"/>
  <c r="G208" i="27"/>
  <c r="G186" i="27"/>
  <c r="G262" i="27"/>
  <c r="G267" i="27"/>
  <c r="G280" i="27"/>
  <c r="G89" i="27"/>
  <c r="G117" i="27"/>
  <c r="G85" i="27"/>
  <c r="G171" i="27"/>
  <c r="G48" i="27"/>
  <c r="G45" i="27"/>
  <c r="G96" i="27"/>
  <c r="G244" i="27"/>
  <c r="G246" i="27"/>
  <c r="G514" i="27"/>
  <c r="G515" i="27"/>
  <c r="G429" i="27"/>
  <c r="G431" i="27"/>
  <c r="G343" i="27"/>
  <c r="G345" i="27"/>
  <c r="G18" i="27"/>
  <c r="G25" i="27"/>
  <c r="G132" i="27"/>
  <c r="G130" i="27"/>
  <c r="G488" i="27"/>
  <c r="G489" i="27"/>
  <c r="G259" i="27"/>
  <c r="G263" i="27"/>
  <c r="G196" i="27"/>
  <c r="G209" i="27"/>
  <c r="G341" i="27"/>
  <c r="G441" i="27"/>
  <c r="G430" i="27"/>
  <c r="G358" i="27"/>
  <c r="G360" i="27"/>
  <c r="G143" i="27"/>
  <c r="G43" i="27"/>
  <c r="G51" i="27"/>
  <c r="G84" i="27"/>
  <c r="G23" i="27"/>
  <c r="G36" i="27"/>
  <c r="G39" i="27"/>
  <c r="G265" i="27"/>
  <c r="G270" i="27"/>
  <c r="G269" i="27"/>
  <c r="G141" i="27"/>
  <c r="G160" i="27"/>
  <c r="G162" i="27"/>
  <c r="G44" i="27"/>
  <c r="G238" i="27"/>
  <c r="G236" i="27"/>
  <c r="G463" i="27"/>
  <c r="G432" i="27"/>
  <c r="G278" i="27"/>
  <c r="G82" i="27"/>
  <c r="G81" i="27"/>
  <c r="G125" i="27"/>
  <c r="G284" i="27"/>
  <c r="G433" i="27"/>
  <c r="G434" i="27"/>
  <c r="G436" i="27"/>
  <c r="G365" i="27"/>
  <c r="G366" i="27"/>
  <c r="G20" i="27"/>
  <c r="G516" i="27"/>
  <c r="G517" i="27"/>
  <c r="G448" i="27"/>
  <c r="G446" i="27"/>
  <c r="G268" i="27"/>
  <c r="G281" i="27"/>
  <c r="G273" i="27"/>
  <c r="G275" i="27"/>
  <c r="G319" i="27"/>
  <c r="G169" i="27"/>
  <c r="G31" i="27"/>
  <c r="G35" i="27"/>
  <c r="G241" i="27"/>
  <c r="G442" i="27"/>
  <c r="G444" i="27"/>
  <c r="G112" i="27"/>
  <c r="G109" i="27"/>
  <c r="G14" i="27"/>
  <c r="G16" i="27"/>
  <c r="G323" i="27"/>
  <c r="G296" i="27"/>
  <c r="G301" i="27"/>
  <c r="G299" i="27"/>
  <c r="G300" i="27"/>
  <c r="G156" i="27"/>
  <c r="G157" i="27"/>
  <c r="G167" i="27"/>
  <c r="G173" i="27"/>
  <c r="G28" i="27"/>
  <c r="G34" i="27"/>
  <c r="G78" i="27"/>
  <c r="G76" i="27"/>
  <c r="G29" i="27"/>
  <c r="G32" i="27"/>
  <c r="G77" i="27"/>
  <c r="G80" i="27"/>
  <c r="G282" i="27"/>
  <c r="G326" i="27"/>
  <c r="G351" i="27"/>
  <c r="G464" i="27"/>
  <c r="G462" i="27"/>
  <c r="G180" i="27"/>
  <c r="G181" i="27"/>
  <c r="G127" i="27"/>
  <c r="G110" i="27"/>
  <c r="G176" i="27"/>
  <c r="G172" i="27"/>
  <c r="G131" i="27"/>
  <c r="G133" i="27"/>
  <c r="G362" i="27"/>
  <c r="G17" i="27"/>
  <c r="G21" i="27"/>
  <c r="G349" i="27"/>
  <c r="G399" i="27"/>
  <c r="G320" i="27"/>
  <c r="G97" i="27"/>
  <c r="G92" i="27"/>
  <c r="G62" i="27"/>
  <c r="G64" i="27"/>
  <c r="G294" i="27"/>
  <c r="G328" i="27"/>
  <c r="G327" i="27"/>
  <c r="G332" i="27"/>
  <c r="G147" i="27"/>
  <c r="G145" i="27"/>
  <c r="G13" i="27"/>
  <c r="G15" i="27"/>
  <c r="G27" i="27"/>
  <c r="G37" i="27"/>
  <c r="G347" i="27"/>
  <c r="G298" i="27"/>
  <c r="G283" i="27"/>
  <c r="G124" i="27"/>
  <c r="G129" i="27"/>
  <c r="G153" i="27"/>
  <c r="G151" i="27"/>
  <c r="G331" i="27"/>
  <c r="G11" i="27"/>
  <c r="G120" i="27"/>
  <c r="G123" i="27"/>
  <c r="G7" i="27"/>
  <c r="G63" i="27"/>
  <c r="G61" i="27"/>
  <c r="G367" i="27"/>
  <c r="G371" i="27"/>
  <c r="G136" i="27"/>
  <c r="G38" i="27"/>
  <c r="G41" i="27"/>
  <c r="G348" i="27"/>
  <c r="G8" i="27"/>
  <c r="G12" i="27"/>
  <c r="G55" i="27"/>
  <c r="G59" i="27"/>
  <c r="G373" i="27"/>
  <c r="G375" i="27"/>
  <c r="G139" i="27"/>
  <c r="G33" i="27"/>
  <c r="G40" i="27"/>
  <c r="G380" i="27"/>
  <c r="G338" i="27"/>
  <c r="G355" i="27"/>
  <c r="G353" i="27"/>
  <c r="G65" i="27"/>
  <c r="G395" i="27"/>
  <c r="G322" i="27"/>
  <c r="G359" i="27"/>
  <c r="G361" i="27"/>
  <c r="G68" i="27"/>
  <c r="G103" i="27"/>
  <c r="G364" i="27"/>
  <c r="G306" i="27"/>
  <c r="G105" i="27"/>
  <c r="G113" i="27"/>
  <c r="G307" i="27"/>
  <c r="G329" i="27"/>
  <c r="G383" i="27"/>
  <c r="G104" i="27"/>
  <c r="G114" i="27"/>
  <c r="G324" i="27"/>
  <c r="G352" i="27"/>
  <c r="G290" i="27"/>
  <c r="G291" i="27"/>
  <c r="G391" i="27"/>
  <c r="G321" i="27"/>
  <c r="G344" i="27"/>
  <c r="G54" i="27"/>
  <c r="G58" i="27"/>
  <c r="G69" i="27"/>
  <c r="G66" i="27"/>
  <c r="G121" i="27"/>
  <c r="G276" i="27"/>
  <c r="G152" i="27"/>
  <c r="G178" i="27"/>
  <c r="G277" i="27"/>
  <c r="G310" i="27"/>
  <c r="G179" i="27"/>
  <c r="G271" i="27"/>
  <c r="G311" i="27"/>
  <c r="G330" i="27"/>
  <c r="G274" i="27"/>
  <c r="G304" i="27"/>
  <c r="G333" i="27"/>
  <c r="G135" i="27"/>
  <c r="G150" i="27"/>
  <c r="G137" i="27"/>
  <c r="G122" i="27"/>
  <c r="G554" i="27"/>
  <c r="G557" i="27"/>
  <c r="G560" i="27"/>
  <c r="G335" i="27"/>
  <c r="G71" i="27"/>
  <c r="G73" i="27"/>
  <c r="G552" i="27"/>
  <c r="G555" i="27"/>
  <c r="G558" i="27"/>
  <c r="G561" i="27"/>
  <c r="G10" i="27"/>
  <c r="G6" i="27"/>
  <c r="G108" i="27"/>
  <c r="G553" i="27"/>
  <c r="G556" i="27"/>
  <c r="G559" i="27"/>
  <c r="G562" i="27"/>
  <c r="G53" i="27"/>
  <c r="G111" i="27"/>
  <c r="G119" i="27"/>
  <c r="G308" i="27"/>
  <c r="G334" i="27"/>
  <c r="G57" i="27"/>
  <c r="G532" i="27"/>
  <c r="G533" i="27"/>
  <c r="G538" i="27"/>
  <c r="G539" i="27"/>
  <c r="G544" i="27"/>
  <c r="G545" i="27"/>
  <c r="G56" i="27"/>
  <c r="G60" i="27"/>
  <c r="G534" i="27"/>
  <c r="G535" i="27"/>
  <c r="G540" i="27"/>
  <c r="G541" i="27"/>
  <c r="G563" i="27"/>
  <c r="G564" i="27"/>
  <c r="G565" i="27"/>
  <c r="G546" i="27"/>
  <c r="G547" i="27"/>
  <c r="G50" i="27"/>
  <c r="G70" i="27"/>
  <c r="G566" i="27"/>
  <c r="G567" i="27"/>
  <c r="G158" i="27"/>
  <c r="G47" i="27"/>
  <c r="G568" i="27"/>
  <c r="G569" i="27"/>
  <c r="G570" i="27"/>
  <c r="G571" i="27"/>
  <c r="G102" i="27"/>
  <c r="G163" i="27"/>
  <c r="G74" i="27"/>
  <c r="G100" i="27"/>
  <c r="G204" i="27"/>
  <c r="G203" i="27"/>
  <c r="G212" i="27"/>
  <c r="G199" i="27"/>
  <c r="G213" i="27"/>
  <c r="G232" i="27"/>
  <c r="G9" i="27"/>
  <c r="G30" i="27"/>
  <c r="G67" i="27"/>
  <c r="G93" i="27"/>
  <c r="G243" i="27"/>
  <c r="G245" i="27"/>
  <c r="G250" i="27"/>
  <c r="G536" i="27"/>
  <c r="G537" i="27"/>
  <c r="G542" i="27"/>
  <c r="G543" i="27"/>
  <c r="G200" i="27"/>
  <c r="G227" i="27"/>
  <c r="G234" i="27"/>
  <c r="G247" i="27"/>
  <c r="G248" i="27"/>
  <c r="G522" i="27"/>
  <c r="G42" i="27"/>
  <c r="G72" i="27"/>
  <c r="G224" i="27"/>
  <c r="G240" i="27"/>
  <c r="G249" i="27"/>
  <c r="G251" i="27"/>
  <c r="G523" i="27"/>
  <c r="G215" i="27"/>
  <c r="G210" i="27"/>
  <c r="G201" i="27"/>
  <c r="G225" i="27"/>
  <c r="G202" i="27"/>
  <c r="G551" i="27"/>
  <c r="G98" i="27"/>
  <c r="G184" i="27"/>
  <c r="G193" i="27"/>
  <c r="G207" i="27"/>
  <c r="G230" i="27"/>
  <c r="G229" i="27"/>
  <c r="G214" i="27"/>
  <c r="G211" i="27"/>
  <c r="G228" i="27"/>
  <c r="G550" i="27"/>
  <c r="G237" i="27"/>
  <c r="G286" i="27"/>
  <c r="G187" i="27"/>
  <c r="G189" i="27"/>
  <c r="G297" i="27"/>
  <c r="G524" i="27"/>
  <c r="G525" i="27"/>
  <c r="G527" i="27"/>
  <c r="G526" i="27"/>
  <c r="G217" i="27"/>
  <c r="G222" i="27"/>
  <c r="G235" i="27"/>
  <c r="G190" i="27"/>
  <c r="G218" i="27"/>
  <c r="G302" i="27"/>
  <c r="G325" i="27"/>
  <c r="G528" i="27"/>
  <c r="G529" i="27"/>
  <c r="G548" i="27"/>
  <c r="G549" i="27"/>
  <c r="G530" i="27"/>
  <c r="G531" i="27"/>
  <c r="G3" i="27"/>
  <c r="G95" i="27"/>
  <c r="G159" i="27"/>
  <c r="G168" i="27"/>
  <c r="G4" i="27"/>
  <c r="G188" i="27"/>
  <c r="G194" i="27"/>
  <c r="G219" i="27"/>
  <c r="G226" i="27"/>
  <c r="G287" i="27"/>
  <c r="G295" i="27"/>
  <c r="G378" i="27"/>
  <c r="G261" i="27"/>
  <c r="G116" i="27"/>
  <c r="G126" i="27"/>
  <c r="G370" i="27"/>
  <c r="G405" i="27"/>
  <c r="G408" i="27"/>
  <c r="G415" i="27"/>
  <c r="G417" i="27"/>
  <c r="G316" i="27"/>
  <c r="G305" i="27"/>
  <c r="G406" i="27"/>
  <c r="G409" i="27"/>
  <c r="G416" i="27"/>
  <c r="G418" i="27"/>
  <c r="G420" i="27"/>
  <c r="G422" i="27"/>
  <c r="G427" i="27"/>
  <c r="G423" i="27"/>
  <c r="G428" i="27"/>
  <c r="G414" i="27"/>
  <c r="G410" i="27"/>
  <c r="G520" i="27"/>
  <c r="G521" i="27"/>
  <c r="G379" i="27"/>
  <c r="F573" i="27"/>
  <c r="F574" i="27"/>
  <c r="F575" i="27"/>
  <c r="F576" i="27"/>
  <c r="F577" i="27"/>
  <c r="F578" i="27"/>
  <c r="F346" i="27"/>
  <c r="F285" i="27"/>
  <c r="F340" i="27"/>
  <c r="F288" i="27"/>
  <c r="F314" i="27"/>
  <c r="F356" i="27"/>
  <c r="F342" i="27"/>
  <c r="F357" i="27"/>
  <c r="F385" i="27"/>
  <c r="F318" i="27"/>
  <c r="F492" i="27"/>
  <c r="F494" i="27"/>
  <c r="F481" i="27"/>
  <c r="F497" i="27"/>
  <c r="F502" i="27"/>
  <c r="F504" i="27"/>
  <c r="F487" i="27"/>
  <c r="F363" i="27"/>
  <c r="F400" i="27"/>
  <c r="F24" i="27"/>
  <c r="F182" i="27"/>
  <c r="F216" i="27"/>
  <c r="F508" i="27"/>
  <c r="F509" i="27"/>
  <c r="F490" i="27"/>
  <c r="F466" i="27"/>
  <c r="F472" i="27"/>
  <c r="F376" i="27"/>
  <c r="F396" i="27"/>
  <c r="F491" i="27"/>
  <c r="F465" i="27"/>
  <c r="F303" i="27"/>
  <c r="F309" i="27"/>
  <c r="F374" i="27"/>
  <c r="F479" i="27"/>
  <c r="F478" i="27"/>
  <c r="F474" i="27"/>
  <c r="F475" i="27"/>
  <c r="F480" i="27"/>
  <c r="F473" i="27"/>
  <c r="F484" i="27"/>
  <c r="F485" i="27"/>
  <c r="F496" i="27"/>
  <c r="F467" i="27"/>
  <c r="F468" i="27"/>
  <c r="F350" i="27"/>
  <c r="F354" i="27"/>
  <c r="F26" i="27"/>
  <c r="F191" i="27"/>
  <c r="F220" i="27"/>
  <c r="F482" i="27"/>
  <c r="F483" i="27"/>
  <c r="F486" i="27"/>
  <c r="F384" i="27"/>
  <c r="F397" i="27"/>
  <c r="F495" i="27"/>
  <c r="F451" i="27"/>
  <c r="F581" i="27"/>
  <c r="F476" i="27"/>
  <c r="F477" i="27"/>
  <c r="F500" i="27"/>
  <c r="F498" i="27"/>
  <c r="F505" i="27"/>
  <c r="F99" i="27"/>
  <c r="F205" i="27"/>
  <c r="F221" i="27"/>
  <c r="F90" i="27"/>
  <c r="F88" i="27"/>
  <c r="F368" i="27"/>
  <c r="F372" i="27"/>
  <c r="F87" i="27"/>
  <c r="F118" i="27"/>
  <c r="F107" i="27"/>
  <c r="F195" i="27"/>
  <c r="F197" i="27"/>
  <c r="F317" i="27"/>
  <c r="F336" i="27"/>
  <c r="F455" i="27"/>
  <c r="F449" i="27"/>
  <c r="F447" i="27"/>
  <c r="F470" i="27"/>
  <c r="F471" i="27"/>
  <c r="F424" i="27"/>
  <c r="F404" i="27"/>
  <c r="F407" i="27"/>
  <c r="F161" i="27"/>
  <c r="F164" i="27"/>
  <c r="F510" i="27"/>
  <c r="F501" i="27"/>
  <c r="F144" i="27"/>
  <c r="F101" i="27"/>
  <c r="F183" i="27"/>
  <c r="F223" i="27"/>
  <c r="F512" i="27"/>
  <c r="F513" i="27"/>
  <c r="F518" i="27"/>
  <c r="F425" i="27"/>
  <c r="F438" i="27"/>
  <c r="F390" i="27"/>
  <c r="F386" i="27"/>
  <c r="F411" i="27"/>
  <c r="F413" i="27"/>
  <c r="F115" i="27"/>
  <c r="F146" i="27"/>
  <c r="F94" i="27"/>
  <c r="F174" i="27"/>
  <c r="F192" i="27"/>
  <c r="F231" i="27"/>
  <c r="F138" i="27"/>
  <c r="F142" i="27"/>
  <c r="F315" i="27"/>
  <c r="F503" i="27"/>
  <c r="F511" i="27"/>
  <c r="F437" i="27"/>
  <c r="F450" i="27"/>
  <c r="F398" i="27"/>
  <c r="F289" i="27"/>
  <c r="F312" i="27"/>
  <c r="F435" i="27"/>
  <c r="F461" i="27"/>
  <c r="F86" i="27"/>
  <c r="F83" i="27"/>
  <c r="F134" i="27"/>
  <c r="F49" i="27"/>
  <c r="F52" i="27"/>
  <c r="F165" i="27"/>
  <c r="F166" i="27"/>
  <c r="F185" i="27"/>
  <c r="F198" i="27"/>
  <c r="F239" i="27"/>
  <c r="F401" i="27"/>
  <c r="F154" i="27"/>
  <c r="F155" i="27"/>
  <c r="F22" i="27"/>
  <c r="F19" i="27"/>
  <c r="F519" i="27"/>
  <c r="F457" i="27"/>
  <c r="F456" i="27"/>
  <c r="F458" i="27"/>
  <c r="F79" i="27"/>
  <c r="F75" i="27"/>
  <c r="F128" i="27"/>
  <c r="F170" i="27"/>
  <c r="F206" i="27"/>
  <c r="F233" i="27"/>
  <c r="F175" i="27"/>
  <c r="F177" i="27"/>
  <c r="F339" i="27"/>
  <c r="F292" i="27"/>
  <c r="F140" i="27"/>
  <c r="F91" i="27"/>
  <c r="F106" i="27"/>
  <c r="F208" i="27"/>
  <c r="F186" i="27"/>
  <c r="F262" i="27"/>
  <c r="F267" i="27"/>
  <c r="F280" i="27"/>
  <c r="F89" i="27"/>
  <c r="F117" i="27"/>
  <c r="F85" i="27"/>
  <c r="F171" i="27"/>
  <c r="F48" i="27"/>
  <c r="F45" i="27"/>
  <c r="F96" i="27"/>
  <c r="F244" i="27"/>
  <c r="F246" i="27"/>
  <c r="F514" i="27"/>
  <c r="F515" i="27"/>
  <c r="F429" i="27"/>
  <c r="F431" i="27"/>
  <c r="F343" i="27"/>
  <c r="F345" i="27"/>
  <c r="F18" i="27"/>
  <c r="F25" i="27"/>
  <c r="F132" i="27"/>
  <c r="F130" i="27"/>
  <c r="F488" i="27"/>
  <c r="F489" i="27"/>
  <c r="F259" i="27"/>
  <c r="F263" i="27"/>
  <c r="F196" i="27"/>
  <c r="F209" i="27"/>
  <c r="F341" i="27"/>
  <c r="F441" i="27"/>
  <c r="F430" i="27"/>
  <c r="F358" i="27"/>
  <c r="F360" i="27"/>
  <c r="F143" i="27"/>
  <c r="F43" i="27"/>
  <c r="F51" i="27"/>
  <c r="F84" i="27"/>
  <c r="F23" i="27"/>
  <c r="F36" i="27"/>
  <c r="F39" i="27"/>
  <c r="F265" i="27"/>
  <c r="F270" i="27"/>
  <c r="F269" i="27"/>
  <c r="F141" i="27"/>
  <c r="F160" i="27"/>
  <c r="F162" i="27"/>
  <c r="F44" i="27"/>
  <c r="F238" i="27"/>
  <c r="F236" i="27"/>
  <c r="F463" i="27"/>
  <c r="F432" i="27"/>
  <c r="F278" i="27"/>
  <c r="F82" i="27"/>
  <c r="F81" i="27"/>
  <c r="F125" i="27"/>
  <c r="F284" i="27"/>
  <c r="F433" i="27"/>
  <c r="F434" i="27"/>
  <c r="F436" i="27"/>
  <c r="F365" i="27"/>
  <c r="F366" i="27"/>
  <c r="F20" i="27"/>
  <c r="F516" i="27"/>
  <c r="F517" i="27"/>
  <c r="F448" i="27"/>
  <c r="F446" i="27"/>
  <c r="F268" i="27"/>
  <c r="F281" i="27"/>
  <c r="F273" i="27"/>
  <c r="F275" i="27"/>
  <c r="F319" i="27"/>
  <c r="F169" i="27"/>
  <c r="F31" i="27"/>
  <c r="F35" i="27"/>
  <c r="F241" i="27"/>
  <c r="F442" i="27"/>
  <c r="F444" i="27"/>
  <c r="F112" i="27"/>
  <c r="F109" i="27"/>
  <c r="F14" i="27"/>
  <c r="F16" i="27"/>
  <c r="F323" i="27"/>
  <c r="F296" i="27"/>
  <c r="F301" i="27"/>
  <c r="F299" i="27"/>
  <c r="F300" i="27"/>
  <c r="F156" i="27"/>
  <c r="F157" i="27"/>
  <c r="F167" i="27"/>
  <c r="F173" i="27"/>
  <c r="F28" i="27"/>
  <c r="F34" i="27"/>
  <c r="F78" i="27"/>
  <c r="F76" i="27"/>
  <c r="F29" i="27"/>
  <c r="F32" i="27"/>
  <c r="F77" i="27"/>
  <c r="F80" i="27"/>
  <c r="F282" i="27"/>
  <c r="F326" i="27"/>
  <c r="F351" i="27"/>
  <c r="F464" i="27"/>
  <c r="F462" i="27"/>
  <c r="F180" i="27"/>
  <c r="F181" i="27"/>
  <c r="F127" i="27"/>
  <c r="F110" i="27"/>
  <c r="F176" i="27"/>
  <c r="F172" i="27"/>
  <c r="F131" i="27"/>
  <c r="F133" i="27"/>
  <c r="F362" i="27"/>
  <c r="F17" i="27"/>
  <c r="F21" i="27"/>
  <c r="F349" i="27"/>
  <c r="F399" i="27"/>
  <c r="F320" i="27"/>
  <c r="F97" i="27"/>
  <c r="F92" i="27"/>
  <c r="F62" i="27"/>
  <c r="F64" i="27"/>
  <c r="F294" i="27"/>
  <c r="F328" i="27"/>
  <c r="F327" i="27"/>
  <c r="F332" i="27"/>
  <c r="F147" i="27"/>
  <c r="F145" i="27"/>
  <c r="F13" i="27"/>
  <c r="F15" i="27"/>
  <c r="F27" i="27"/>
  <c r="F37" i="27"/>
  <c r="F347" i="27"/>
  <c r="F298" i="27"/>
  <c r="F283" i="27"/>
  <c r="F124" i="27"/>
  <c r="F129" i="27"/>
  <c r="F153" i="27"/>
  <c r="F151" i="27"/>
  <c r="F331" i="27"/>
  <c r="F11" i="27"/>
  <c r="F120" i="27"/>
  <c r="F123" i="27"/>
  <c r="F7" i="27"/>
  <c r="F63" i="27"/>
  <c r="F61" i="27"/>
  <c r="F367" i="27"/>
  <c r="F371" i="27"/>
  <c r="F136" i="27"/>
  <c r="F38" i="27"/>
  <c r="F41" i="27"/>
  <c r="F348" i="27"/>
  <c r="F8" i="27"/>
  <c r="F12" i="27"/>
  <c r="F55" i="27"/>
  <c r="F59" i="27"/>
  <c r="F373" i="27"/>
  <c r="F375" i="27"/>
  <c r="F139" i="27"/>
  <c r="F33" i="27"/>
  <c r="F40" i="27"/>
  <c r="F380" i="27"/>
  <c r="F338" i="27"/>
  <c r="F355" i="27"/>
  <c r="F353" i="27"/>
  <c r="F65" i="27"/>
  <c r="F395" i="27"/>
  <c r="F322" i="27"/>
  <c r="F359" i="27"/>
  <c r="F361" i="27"/>
  <c r="F68" i="27"/>
  <c r="F103" i="27"/>
  <c r="F364" i="27"/>
  <c r="F306" i="27"/>
  <c r="F105" i="27"/>
  <c r="F113" i="27"/>
  <c r="F307" i="27"/>
  <c r="F329" i="27"/>
  <c r="F383" i="27"/>
  <c r="F104" i="27"/>
  <c r="F114" i="27"/>
  <c r="F324" i="27"/>
  <c r="F352" i="27"/>
  <c r="F290" i="27"/>
  <c r="F291" i="27"/>
  <c r="F391" i="27"/>
  <c r="F321" i="27"/>
  <c r="F344" i="27"/>
  <c r="F54" i="27"/>
  <c r="F58" i="27"/>
  <c r="F69" i="27"/>
  <c r="F66" i="27"/>
  <c r="F121" i="27"/>
  <c r="F276" i="27"/>
  <c r="F152" i="27"/>
  <c r="F178" i="27"/>
  <c r="F277" i="27"/>
  <c r="F310" i="27"/>
  <c r="F179" i="27"/>
  <c r="F271" i="27"/>
  <c r="F311" i="27"/>
  <c r="F330" i="27"/>
  <c r="F274" i="27"/>
  <c r="F304" i="27"/>
  <c r="F333" i="27"/>
  <c r="F135" i="27"/>
  <c r="F150" i="27"/>
  <c r="F137" i="27"/>
  <c r="F122" i="27"/>
  <c r="F554" i="27"/>
  <c r="F557" i="27"/>
  <c r="F560" i="27"/>
  <c r="F335" i="27"/>
  <c r="F71" i="27"/>
  <c r="F73" i="27"/>
  <c r="F552" i="27"/>
  <c r="F555" i="27"/>
  <c r="F558" i="27"/>
  <c r="F561" i="27"/>
  <c r="F10" i="27"/>
  <c r="F6" i="27"/>
  <c r="F108" i="27"/>
  <c r="F553" i="27"/>
  <c r="F556" i="27"/>
  <c r="F559" i="27"/>
  <c r="F562" i="27"/>
  <c r="F53" i="27"/>
  <c r="F111" i="27"/>
  <c r="F119" i="27"/>
  <c r="F308" i="27"/>
  <c r="F334" i="27"/>
  <c r="F57" i="27"/>
  <c r="F532" i="27"/>
  <c r="F533" i="27"/>
  <c r="F538" i="27"/>
  <c r="F539" i="27"/>
  <c r="F544" i="27"/>
  <c r="F545" i="27"/>
  <c r="F56" i="27"/>
  <c r="F60" i="27"/>
  <c r="F534" i="27"/>
  <c r="F535" i="27"/>
  <c r="F540" i="27"/>
  <c r="F541" i="27"/>
  <c r="F563" i="27"/>
  <c r="F564" i="27"/>
  <c r="F565" i="27"/>
  <c r="F546" i="27"/>
  <c r="F547" i="27"/>
  <c r="F50" i="27"/>
  <c r="F70" i="27"/>
  <c r="F566" i="27"/>
  <c r="F567" i="27"/>
  <c r="F158" i="27"/>
  <c r="F47" i="27"/>
  <c r="F568" i="27"/>
  <c r="F569" i="27"/>
  <c r="F570" i="27"/>
  <c r="F571" i="27"/>
  <c r="F102" i="27"/>
  <c r="F163" i="27"/>
  <c r="F74" i="27"/>
  <c r="F100" i="27"/>
  <c r="F204" i="27"/>
  <c r="F203" i="27"/>
  <c r="F212" i="27"/>
  <c r="F199" i="27"/>
  <c r="F213" i="27"/>
  <c r="F232" i="27"/>
  <c r="F9" i="27"/>
  <c r="F30" i="27"/>
  <c r="F67" i="27"/>
  <c r="F93" i="27"/>
  <c r="F243" i="27"/>
  <c r="F245" i="27"/>
  <c r="F250" i="27"/>
  <c r="F536" i="27"/>
  <c r="F537" i="27"/>
  <c r="F542" i="27"/>
  <c r="F543" i="27"/>
  <c r="F200" i="27"/>
  <c r="F227" i="27"/>
  <c r="F234" i="27"/>
  <c r="F247" i="27"/>
  <c r="F248" i="27"/>
  <c r="F522" i="27"/>
  <c r="F42" i="27"/>
  <c r="F72" i="27"/>
  <c r="F224" i="27"/>
  <c r="F240" i="27"/>
  <c r="F249" i="27"/>
  <c r="F251" i="27"/>
  <c r="F523" i="27"/>
  <c r="F215" i="27"/>
  <c r="F210" i="27"/>
  <c r="F201" i="27"/>
  <c r="F225" i="27"/>
  <c r="F202" i="27"/>
  <c r="F551" i="27"/>
  <c r="F98" i="27"/>
  <c r="F184" i="27"/>
  <c r="F193" i="27"/>
  <c r="F207" i="27"/>
  <c r="F230" i="27"/>
  <c r="F229" i="27"/>
  <c r="F214" i="27"/>
  <c r="F211" i="27"/>
  <c r="F228" i="27"/>
  <c r="F550" i="27"/>
  <c r="F237" i="27"/>
  <c r="F286" i="27"/>
  <c r="F187" i="27"/>
  <c r="F189" i="27"/>
  <c r="F297" i="27"/>
  <c r="F524" i="27"/>
  <c r="F525" i="27"/>
  <c r="F527" i="27"/>
  <c r="F526" i="27"/>
  <c r="F217" i="27"/>
  <c r="F222" i="27"/>
  <c r="F235" i="27"/>
  <c r="F190" i="27"/>
  <c r="F218" i="27"/>
  <c r="F302" i="27"/>
  <c r="F325" i="27"/>
  <c r="F528" i="27"/>
  <c r="F529" i="27"/>
  <c r="F548" i="27"/>
  <c r="F549" i="27"/>
  <c r="F530" i="27"/>
  <c r="F531" i="27"/>
  <c r="F3" i="27"/>
  <c r="F95" i="27"/>
  <c r="F159" i="27"/>
  <c r="F168" i="27"/>
  <c r="F4" i="27"/>
  <c r="F188" i="27"/>
  <c r="F194" i="27"/>
  <c r="F219" i="27"/>
  <c r="F226" i="27"/>
  <c r="F287" i="27"/>
  <c r="F295" i="27"/>
  <c r="F378" i="27"/>
  <c r="F261" i="27"/>
  <c r="F116" i="27"/>
  <c r="F126" i="27"/>
  <c r="F370" i="27"/>
  <c r="F405" i="27"/>
  <c r="F408" i="27"/>
  <c r="F415" i="27"/>
  <c r="F417" i="27"/>
  <c r="F316" i="27"/>
  <c r="F305" i="27"/>
  <c r="F406" i="27"/>
  <c r="F409" i="27"/>
  <c r="F416" i="27"/>
  <c r="F418" i="27"/>
  <c r="F420" i="27"/>
  <c r="F422" i="27"/>
  <c r="F427" i="27"/>
  <c r="F423" i="27"/>
  <c r="F428" i="27"/>
  <c r="F414" i="27"/>
  <c r="F410" i="27"/>
  <c r="F520" i="27"/>
  <c r="F521" i="27"/>
  <c r="F379" i="27"/>
  <c r="E573" i="27"/>
  <c r="E574" i="27"/>
  <c r="E575" i="27"/>
  <c r="E576" i="27"/>
  <c r="E577" i="27"/>
  <c r="E578" i="27"/>
  <c r="E346" i="27"/>
  <c r="E285" i="27"/>
  <c r="E340" i="27"/>
  <c r="E288" i="27"/>
  <c r="E314" i="27"/>
  <c r="E356" i="27"/>
  <c r="E342" i="27"/>
  <c r="E357" i="27"/>
  <c r="E385" i="27"/>
  <c r="E318" i="27"/>
  <c r="E492" i="27"/>
  <c r="E494" i="27"/>
  <c r="E481" i="27"/>
  <c r="E497" i="27"/>
  <c r="E502" i="27"/>
  <c r="E504" i="27"/>
  <c r="E487" i="27"/>
  <c r="E363" i="27"/>
  <c r="E400" i="27"/>
  <c r="E24" i="27"/>
  <c r="E182" i="27"/>
  <c r="E216" i="27"/>
  <c r="E508" i="27"/>
  <c r="E509" i="27"/>
  <c r="E490" i="27"/>
  <c r="E466" i="27"/>
  <c r="E472" i="27"/>
  <c r="E376" i="27"/>
  <c r="E396" i="27"/>
  <c r="E491" i="27"/>
  <c r="E465" i="27"/>
  <c r="E303" i="27"/>
  <c r="E309" i="27"/>
  <c r="E374" i="27"/>
  <c r="E479" i="27"/>
  <c r="E478" i="27"/>
  <c r="E474" i="27"/>
  <c r="E475" i="27"/>
  <c r="E480" i="27"/>
  <c r="E473" i="27"/>
  <c r="E484" i="27"/>
  <c r="E485" i="27"/>
  <c r="E496" i="27"/>
  <c r="E467" i="27"/>
  <c r="E468" i="27"/>
  <c r="E350" i="27"/>
  <c r="E354" i="27"/>
  <c r="E26" i="27"/>
  <c r="E191" i="27"/>
  <c r="E220" i="27"/>
  <c r="E482" i="27"/>
  <c r="E483" i="27"/>
  <c r="E486" i="27"/>
  <c r="E384" i="27"/>
  <c r="E397" i="27"/>
  <c r="E495" i="27"/>
  <c r="E451" i="27"/>
  <c r="E581" i="27"/>
  <c r="E476" i="27"/>
  <c r="E477" i="27"/>
  <c r="E500" i="27"/>
  <c r="E498" i="27"/>
  <c r="E505" i="27"/>
  <c r="E99" i="27"/>
  <c r="E205" i="27"/>
  <c r="E221" i="27"/>
  <c r="E90" i="27"/>
  <c r="E88" i="27"/>
  <c r="E368" i="27"/>
  <c r="E372" i="27"/>
  <c r="E87" i="27"/>
  <c r="E118" i="27"/>
  <c r="E107" i="27"/>
  <c r="E195" i="27"/>
  <c r="E197" i="27"/>
  <c r="E317" i="27"/>
  <c r="E336" i="27"/>
  <c r="E455" i="27"/>
  <c r="E449" i="27"/>
  <c r="E447" i="27"/>
  <c r="E470" i="27"/>
  <c r="E471" i="27"/>
  <c r="E424" i="27"/>
  <c r="E404" i="27"/>
  <c r="E407" i="27"/>
  <c r="E161" i="27"/>
  <c r="E164" i="27"/>
  <c r="E510" i="27"/>
  <c r="E501" i="27"/>
  <c r="E144" i="27"/>
  <c r="E101" i="27"/>
  <c r="E183" i="27"/>
  <c r="E223" i="27"/>
  <c r="E512" i="27"/>
  <c r="E513" i="27"/>
  <c r="E518" i="27"/>
  <c r="E425" i="27"/>
  <c r="E438" i="27"/>
  <c r="E390" i="27"/>
  <c r="E386" i="27"/>
  <c r="E411" i="27"/>
  <c r="E413" i="27"/>
  <c r="E115" i="27"/>
  <c r="E146" i="27"/>
  <c r="E94" i="27"/>
  <c r="E174" i="27"/>
  <c r="E192" i="27"/>
  <c r="E231" i="27"/>
  <c r="E138" i="27"/>
  <c r="E142" i="27"/>
  <c r="E315" i="27"/>
  <c r="E503" i="27"/>
  <c r="E511" i="27"/>
  <c r="E437" i="27"/>
  <c r="E450" i="27"/>
  <c r="E398" i="27"/>
  <c r="E289" i="27"/>
  <c r="E312" i="27"/>
  <c r="E435" i="27"/>
  <c r="E461" i="27"/>
  <c r="E86" i="27"/>
  <c r="E83" i="27"/>
  <c r="E134" i="27"/>
  <c r="E49" i="27"/>
  <c r="E52" i="27"/>
  <c r="E165" i="27"/>
  <c r="E166" i="27"/>
  <c r="E185" i="27"/>
  <c r="E198" i="27"/>
  <c r="E239" i="27"/>
  <c r="E401" i="27"/>
  <c r="E154" i="27"/>
  <c r="E155" i="27"/>
  <c r="E22" i="27"/>
  <c r="E19" i="27"/>
  <c r="E519" i="27"/>
  <c r="E457" i="27"/>
  <c r="E456" i="27"/>
  <c r="E458" i="27"/>
  <c r="E79" i="27"/>
  <c r="E75" i="27"/>
  <c r="E128" i="27"/>
  <c r="E170" i="27"/>
  <c r="E206" i="27"/>
  <c r="E233" i="27"/>
  <c r="E175" i="27"/>
  <c r="E177" i="27"/>
  <c r="E339" i="27"/>
  <c r="E292" i="27"/>
  <c r="E140" i="27"/>
  <c r="E91" i="27"/>
  <c r="E106" i="27"/>
  <c r="E208" i="27"/>
  <c r="E186" i="27"/>
  <c r="E262" i="27"/>
  <c r="E267" i="27"/>
  <c r="E280" i="27"/>
  <c r="E89" i="27"/>
  <c r="E117" i="27"/>
  <c r="E85" i="27"/>
  <c r="E171" i="27"/>
  <c r="E48" i="27"/>
  <c r="E45" i="27"/>
  <c r="E96" i="27"/>
  <c r="E244" i="27"/>
  <c r="E246" i="27"/>
  <c r="E514" i="27"/>
  <c r="E515" i="27"/>
  <c r="E429" i="27"/>
  <c r="E431" i="27"/>
  <c r="E343" i="27"/>
  <c r="E345" i="27"/>
  <c r="E18" i="27"/>
  <c r="E25" i="27"/>
  <c r="E132" i="27"/>
  <c r="E130" i="27"/>
  <c r="E488" i="27"/>
  <c r="E489" i="27"/>
  <c r="E259" i="27"/>
  <c r="E263" i="27"/>
  <c r="E196" i="27"/>
  <c r="E209" i="27"/>
  <c r="E341" i="27"/>
  <c r="E441" i="27"/>
  <c r="E430" i="27"/>
  <c r="E358" i="27"/>
  <c r="E360" i="27"/>
  <c r="E143" i="27"/>
  <c r="E43" i="27"/>
  <c r="E51" i="27"/>
  <c r="E84" i="27"/>
  <c r="E23" i="27"/>
  <c r="E36" i="27"/>
  <c r="E39" i="27"/>
  <c r="E265" i="27"/>
  <c r="E270" i="27"/>
  <c r="E269" i="27"/>
  <c r="E141" i="27"/>
  <c r="E160" i="27"/>
  <c r="E162" i="27"/>
  <c r="E44" i="27"/>
  <c r="E238" i="27"/>
  <c r="E236" i="27"/>
  <c r="E463" i="27"/>
  <c r="E432" i="27"/>
  <c r="E278" i="27"/>
  <c r="E82" i="27"/>
  <c r="E81" i="27"/>
  <c r="E125" i="27"/>
  <c r="E284" i="27"/>
  <c r="E433" i="27"/>
  <c r="E434" i="27"/>
  <c r="E436" i="27"/>
  <c r="E365" i="27"/>
  <c r="E366" i="27"/>
  <c r="E20" i="27"/>
  <c r="E516" i="27"/>
  <c r="E517" i="27"/>
  <c r="E448" i="27"/>
  <c r="E446" i="27"/>
  <c r="E268" i="27"/>
  <c r="E281" i="27"/>
  <c r="E273" i="27"/>
  <c r="E275" i="27"/>
  <c r="E319" i="27"/>
  <c r="E169" i="27"/>
  <c r="E31" i="27"/>
  <c r="E35" i="27"/>
  <c r="E241" i="27"/>
  <c r="E442" i="27"/>
  <c r="E444" i="27"/>
  <c r="E112" i="27"/>
  <c r="E109" i="27"/>
  <c r="E14" i="27"/>
  <c r="E16" i="27"/>
  <c r="E323" i="27"/>
  <c r="E296" i="27"/>
  <c r="E301" i="27"/>
  <c r="E299" i="27"/>
  <c r="E300" i="27"/>
  <c r="E156" i="27"/>
  <c r="E157" i="27"/>
  <c r="E167" i="27"/>
  <c r="E173" i="27"/>
  <c r="E28" i="27"/>
  <c r="E34" i="27"/>
  <c r="E78" i="27"/>
  <c r="E76" i="27"/>
  <c r="E29" i="27"/>
  <c r="E32" i="27"/>
  <c r="E77" i="27"/>
  <c r="E80" i="27"/>
  <c r="E282" i="27"/>
  <c r="E326" i="27"/>
  <c r="E351" i="27"/>
  <c r="E464" i="27"/>
  <c r="E462" i="27"/>
  <c r="E180" i="27"/>
  <c r="E181" i="27"/>
  <c r="E127" i="27"/>
  <c r="E110" i="27"/>
  <c r="E176" i="27"/>
  <c r="E172" i="27"/>
  <c r="E131" i="27"/>
  <c r="E133" i="27"/>
  <c r="E362" i="27"/>
  <c r="E17" i="27"/>
  <c r="E21" i="27"/>
  <c r="E349" i="27"/>
  <c r="E399" i="27"/>
  <c r="E320" i="27"/>
  <c r="E97" i="27"/>
  <c r="E92" i="27"/>
  <c r="E62" i="27"/>
  <c r="E64" i="27"/>
  <c r="E294" i="27"/>
  <c r="E328" i="27"/>
  <c r="E327" i="27"/>
  <c r="E332" i="27"/>
  <c r="E147" i="27"/>
  <c r="E145" i="27"/>
  <c r="E13" i="27"/>
  <c r="E15" i="27"/>
  <c r="E27" i="27"/>
  <c r="E37" i="27"/>
  <c r="E347" i="27"/>
  <c r="E298" i="27"/>
  <c r="E283" i="27"/>
  <c r="E124" i="27"/>
  <c r="E129" i="27"/>
  <c r="E153" i="27"/>
  <c r="E151" i="27"/>
  <c r="E331" i="27"/>
  <c r="E11" i="27"/>
  <c r="E120" i="27"/>
  <c r="E123" i="27"/>
  <c r="E7" i="27"/>
  <c r="E63" i="27"/>
  <c r="E61" i="27"/>
  <c r="E367" i="27"/>
  <c r="E371" i="27"/>
  <c r="E136" i="27"/>
  <c r="E38" i="27"/>
  <c r="E41" i="27"/>
  <c r="E348" i="27"/>
  <c r="E8" i="27"/>
  <c r="E12" i="27"/>
  <c r="E55" i="27"/>
  <c r="E59" i="27"/>
  <c r="E373" i="27"/>
  <c r="E375" i="27"/>
  <c r="E139" i="27"/>
  <c r="E33" i="27"/>
  <c r="E40" i="27"/>
  <c r="E380" i="27"/>
  <c r="E338" i="27"/>
  <c r="E355" i="27"/>
  <c r="E353" i="27"/>
  <c r="E65" i="27"/>
  <c r="E395" i="27"/>
  <c r="E322" i="27"/>
  <c r="E359" i="27"/>
  <c r="E361" i="27"/>
  <c r="E68" i="27"/>
  <c r="E103" i="27"/>
  <c r="E364" i="27"/>
  <c r="E306" i="27"/>
  <c r="E105" i="27"/>
  <c r="E113" i="27"/>
  <c r="E307" i="27"/>
  <c r="E329" i="27"/>
  <c r="E383" i="27"/>
  <c r="E104" i="27"/>
  <c r="E114" i="27"/>
  <c r="E324" i="27"/>
  <c r="E352" i="27"/>
  <c r="E290" i="27"/>
  <c r="E291" i="27"/>
  <c r="E391" i="27"/>
  <c r="E321" i="27"/>
  <c r="E344" i="27"/>
  <c r="E54" i="27"/>
  <c r="E58" i="27"/>
  <c r="E69" i="27"/>
  <c r="E66" i="27"/>
  <c r="E121" i="27"/>
  <c r="E276" i="27"/>
  <c r="E152" i="27"/>
  <c r="E178" i="27"/>
  <c r="E277" i="27"/>
  <c r="E310" i="27"/>
  <c r="E179" i="27"/>
  <c r="E271" i="27"/>
  <c r="E311" i="27"/>
  <c r="E330" i="27"/>
  <c r="E274" i="27"/>
  <c r="E304" i="27"/>
  <c r="E333" i="27"/>
  <c r="E135" i="27"/>
  <c r="E150" i="27"/>
  <c r="E137" i="27"/>
  <c r="E122" i="27"/>
  <c r="E554" i="27"/>
  <c r="E557" i="27"/>
  <c r="E560" i="27"/>
  <c r="E335" i="27"/>
  <c r="E71" i="27"/>
  <c r="E73" i="27"/>
  <c r="E552" i="27"/>
  <c r="E555" i="27"/>
  <c r="E558" i="27"/>
  <c r="E561" i="27"/>
  <c r="E10" i="27"/>
  <c r="E6" i="27"/>
  <c r="E108" i="27"/>
  <c r="E553" i="27"/>
  <c r="E556" i="27"/>
  <c r="E559" i="27"/>
  <c r="E562" i="27"/>
  <c r="E53" i="27"/>
  <c r="E111" i="27"/>
  <c r="E119" i="27"/>
  <c r="E308" i="27"/>
  <c r="E334" i="27"/>
  <c r="E57" i="27"/>
  <c r="E532" i="27"/>
  <c r="E533" i="27"/>
  <c r="E538" i="27"/>
  <c r="E539" i="27"/>
  <c r="E544" i="27"/>
  <c r="E545" i="27"/>
  <c r="E56" i="27"/>
  <c r="E60" i="27"/>
  <c r="E534" i="27"/>
  <c r="E535" i="27"/>
  <c r="E540" i="27"/>
  <c r="E541" i="27"/>
  <c r="E563" i="27"/>
  <c r="E564" i="27"/>
  <c r="E565" i="27"/>
  <c r="E546" i="27"/>
  <c r="E547" i="27"/>
  <c r="E50" i="27"/>
  <c r="E70" i="27"/>
  <c r="E566" i="27"/>
  <c r="E567" i="27"/>
  <c r="E158" i="27"/>
  <c r="E568" i="27"/>
  <c r="E569" i="27"/>
  <c r="E570" i="27"/>
  <c r="E571" i="27"/>
  <c r="E102" i="27"/>
  <c r="E163" i="27"/>
  <c r="E74" i="27"/>
  <c r="E100" i="27"/>
  <c r="E204" i="27"/>
  <c r="E203" i="27"/>
  <c r="E212" i="27"/>
  <c r="E199" i="27"/>
  <c r="E213" i="27"/>
  <c r="E232" i="27"/>
  <c r="E9" i="27"/>
  <c r="E30" i="27"/>
  <c r="E67" i="27"/>
  <c r="E93" i="27"/>
  <c r="E243" i="27"/>
  <c r="E245" i="27"/>
  <c r="E250" i="27"/>
  <c r="E536" i="27"/>
  <c r="E537" i="27"/>
  <c r="E542" i="27"/>
  <c r="E543" i="27"/>
  <c r="E200" i="27"/>
  <c r="E227" i="27"/>
  <c r="E234" i="27"/>
  <c r="E247" i="27"/>
  <c r="E248" i="27"/>
  <c r="E522" i="27"/>
  <c r="E72" i="27"/>
  <c r="E224" i="27"/>
  <c r="E240" i="27"/>
  <c r="E249" i="27"/>
  <c r="E251" i="27"/>
  <c r="E523" i="27"/>
  <c r="E215" i="27"/>
  <c r="E210" i="27"/>
  <c r="E201" i="27"/>
  <c r="E225" i="27"/>
  <c r="E202" i="27"/>
  <c r="E551" i="27"/>
  <c r="E98" i="27"/>
  <c r="E184" i="27"/>
  <c r="E193" i="27"/>
  <c r="E207" i="27"/>
  <c r="E230" i="27"/>
  <c r="E229" i="27"/>
  <c r="E214" i="27"/>
  <c r="E211" i="27"/>
  <c r="E228" i="27"/>
  <c r="E550" i="27"/>
  <c r="E237" i="27"/>
  <c r="E286" i="27"/>
  <c r="E187" i="27"/>
  <c r="E189" i="27"/>
  <c r="E297" i="27"/>
  <c r="E524" i="27"/>
  <c r="E525" i="27"/>
  <c r="E527" i="27"/>
  <c r="E526" i="27"/>
  <c r="E217" i="27"/>
  <c r="E222" i="27"/>
  <c r="E235" i="27"/>
  <c r="E190" i="27"/>
  <c r="E218" i="27"/>
  <c r="E302" i="27"/>
  <c r="E325" i="27"/>
  <c r="E528" i="27"/>
  <c r="E529" i="27"/>
  <c r="E548" i="27"/>
  <c r="E549" i="27"/>
  <c r="E530" i="27"/>
  <c r="E531" i="27"/>
  <c r="E3" i="27"/>
  <c r="E95" i="27"/>
  <c r="E159" i="27"/>
  <c r="E168" i="27"/>
  <c r="E4" i="27"/>
  <c r="E188" i="27"/>
  <c r="E194" i="27"/>
  <c r="E219" i="27"/>
  <c r="E226" i="27"/>
  <c r="E287" i="27"/>
  <c r="E295" i="27"/>
  <c r="E378" i="27"/>
  <c r="E261" i="27"/>
  <c r="E116" i="27"/>
  <c r="E126" i="27"/>
  <c r="E370" i="27"/>
  <c r="E405" i="27"/>
  <c r="E408" i="27"/>
  <c r="E415" i="27"/>
  <c r="E417" i="27"/>
  <c r="E316" i="27"/>
  <c r="E305" i="27"/>
  <c r="E406" i="27"/>
  <c r="E409" i="27"/>
  <c r="E416" i="27"/>
  <c r="E418" i="27"/>
  <c r="E420" i="27"/>
  <c r="E422" i="27"/>
  <c r="E427" i="27"/>
  <c r="E423" i="27"/>
  <c r="E428" i="27"/>
  <c r="E414" i="27"/>
  <c r="E410" i="27"/>
  <c r="E520" i="27"/>
  <c r="E521" i="27"/>
  <c r="E379" i="27"/>
  <c r="G572" i="27"/>
  <c r="F572" i="27"/>
  <c r="E572" i="27"/>
  <c r="C572" i="27"/>
  <c r="I24" i="27" l="1"/>
  <c r="J114" i="25" l="1"/>
  <c r="L298" i="27"/>
  <c r="M44" i="25" l="1"/>
  <c r="L292" i="27" s="1"/>
  <c r="M43" i="25"/>
  <c r="L339" i="27" s="1"/>
  <c r="M42" i="25"/>
  <c r="L312" i="27" s="1"/>
  <c r="M41" i="25"/>
  <c r="L289" i="27" s="1"/>
  <c r="M40" i="25"/>
  <c r="L336" i="27" s="1"/>
  <c r="M39" i="25"/>
  <c r="L317" i="27" s="1"/>
  <c r="J44" i="25"/>
  <c r="I292" i="27" s="1"/>
  <c r="J43" i="25"/>
  <c r="I339" i="27" s="1"/>
  <c r="J42" i="25"/>
  <c r="I312" i="27" s="1"/>
  <c r="J41" i="25"/>
  <c r="I289" i="27" s="1"/>
  <c r="J40" i="25"/>
  <c r="I336" i="27" s="1"/>
  <c r="J39" i="25"/>
  <c r="I317" i="27" s="1"/>
  <c r="M136" i="18" l="1"/>
  <c r="M135" i="18"/>
  <c r="M134" i="18"/>
  <c r="M133" i="18"/>
  <c r="M132" i="18"/>
  <c r="M131" i="18"/>
  <c r="J136" i="18"/>
  <c r="J135" i="18"/>
  <c r="J134" i="18"/>
  <c r="J133" i="18"/>
  <c r="J132" i="18"/>
  <c r="J131" i="18"/>
  <c r="J84" i="26" l="1"/>
  <c r="J92" i="26" s="1"/>
  <c r="J83" i="26"/>
  <c r="M90" i="26" s="1"/>
  <c r="J82" i="26"/>
  <c r="J91" i="26" s="1"/>
  <c r="J81" i="26"/>
  <c r="M91" i="26" s="1"/>
  <c r="M88" i="26" l="1"/>
  <c r="M89" i="26"/>
  <c r="M92" i="26"/>
  <c r="J88" i="26"/>
  <c r="J87" i="26"/>
  <c r="J89" i="26"/>
  <c r="J90" i="26"/>
  <c r="M87" i="26"/>
  <c r="I561" i="27" l="1"/>
  <c r="I560" i="27" l="1"/>
  <c r="L560" i="27"/>
  <c r="M560" i="27"/>
  <c r="M562" i="27"/>
  <c r="L562" i="27"/>
  <c r="I562" i="27" l="1"/>
  <c r="M561" i="27"/>
  <c r="L561" i="27"/>
  <c r="I554" i="27" l="1"/>
  <c r="L554" i="27"/>
  <c r="M554" i="27"/>
  <c r="L556" i="27"/>
  <c r="M556" i="27"/>
  <c r="J52" i="26"/>
  <c r="M59" i="26" s="1"/>
  <c r="J51" i="26"/>
  <c r="J55" i="26" s="1"/>
  <c r="I57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5" i="27" s="1"/>
  <c r="J34" i="26"/>
  <c r="M41" i="26" s="1"/>
  <c r="L335" i="27" s="1"/>
  <c r="J33" i="26"/>
  <c r="M39" i="26" s="1"/>
  <c r="L308" i="27" s="1"/>
  <c r="L119" i="27" l="1"/>
  <c r="L111" i="27"/>
  <c r="I556" i="27"/>
  <c r="I555" i="27"/>
  <c r="L555" i="27"/>
  <c r="M555" i="27"/>
  <c r="J40" i="26"/>
  <c r="I334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7" i="27" s="1"/>
  <c r="J59" i="26"/>
  <c r="J60" i="26"/>
  <c r="J56" i="26"/>
  <c r="I71" i="27" s="1"/>
  <c r="M40" i="26"/>
  <c r="L334" i="27" s="1"/>
  <c r="J42" i="26"/>
  <c r="I10" i="27" s="1"/>
  <c r="M42" i="26"/>
  <c r="L10" i="27" s="1"/>
  <c r="J39" i="26"/>
  <c r="I308" i="27" s="1"/>
  <c r="I108" i="27" l="1"/>
  <c r="I119" i="27"/>
  <c r="I111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4" i="27" l="1"/>
  <c r="L274" i="27"/>
  <c r="I304" i="27"/>
  <c r="L304" i="27"/>
  <c r="I137" i="27"/>
  <c r="L150" i="27"/>
  <c r="M124" i="26"/>
  <c r="L152" i="27" s="1"/>
  <c r="J124" i="26"/>
  <c r="I152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1" i="27" l="1"/>
  <c r="L179" i="27"/>
  <c r="I179" i="27"/>
  <c r="I178" i="27"/>
  <c r="L178" i="27"/>
  <c r="L271" i="27"/>
  <c r="L137" i="27"/>
  <c r="I150" i="27"/>
  <c r="L135" i="27"/>
  <c r="I135" i="27"/>
  <c r="M61" i="18"/>
  <c r="J61" i="18"/>
  <c r="I65" i="27" s="1"/>
  <c r="M60" i="18"/>
  <c r="J65" i="18"/>
  <c r="M63" i="18"/>
  <c r="J60" i="18"/>
  <c r="I364" i="27"/>
  <c r="I361" i="27"/>
  <c r="I338" i="27"/>
  <c r="M103" i="27" l="1"/>
  <c r="M353" i="27"/>
  <c r="L65" i="27"/>
  <c r="M65" i="27"/>
  <c r="M306" i="27"/>
  <c r="M338" i="27"/>
  <c r="L338" i="27"/>
  <c r="M307" i="27"/>
  <c r="L359" i="27"/>
  <c r="M359" i="27"/>
  <c r="M355" i="27"/>
  <c r="L355" i="27"/>
  <c r="L361" i="27"/>
  <c r="M361" i="27"/>
  <c r="M352" i="27"/>
  <c r="J64" i="18"/>
  <c r="M64" i="18"/>
  <c r="J62" i="18"/>
  <c r="M62" i="18"/>
  <c r="M65" i="18"/>
  <c r="J63" i="18"/>
  <c r="I355" i="27"/>
  <c r="I359" i="27"/>
  <c r="I68" i="27" l="1"/>
  <c r="M113" i="27"/>
  <c r="M68" i="27"/>
  <c r="M105" i="27"/>
  <c r="L105" i="27"/>
  <c r="I105" i="27"/>
  <c r="M364" i="27"/>
  <c r="L364" i="27"/>
  <c r="M324" i="27"/>
  <c r="M329" i="27"/>
  <c r="M722" i="19" l="1"/>
  <c r="J727" i="19"/>
  <c r="J723" i="19"/>
  <c r="M724" i="19"/>
  <c r="M706" i="19"/>
  <c r="M707" i="19"/>
  <c r="M709" i="19"/>
  <c r="J706" i="19"/>
  <c r="I297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J578" i="19"/>
  <c r="M576" i="19"/>
  <c r="J576" i="19"/>
  <c r="J562" i="19"/>
  <c r="M561" i="19"/>
  <c r="J561" i="19"/>
  <c r="I228" i="27" l="1"/>
  <c r="I527" i="27"/>
  <c r="L524" i="27"/>
  <c r="L527" i="27"/>
  <c r="L190" i="27"/>
  <c r="I212" i="27"/>
  <c r="I232" i="27"/>
  <c r="I525" i="27"/>
  <c r="I528" i="27"/>
  <c r="I531" i="27"/>
  <c r="L535" i="27"/>
  <c r="L538" i="27"/>
  <c r="I193" i="27"/>
  <c r="L297" i="27"/>
  <c r="L541" i="27"/>
  <c r="I532" i="27"/>
  <c r="L184" i="27"/>
  <c r="L212" i="27"/>
  <c r="L232" i="27"/>
  <c r="L525" i="27"/>
  <c r="L528" i="27"/>
  <c r="L531" i="27"/>
  <c r="L533" i="27"/>
  <c r="I545" i="27"/>
  <c r="L56" i="27"/>
  <c r="L193" i="27"/>
  <c r="I524" i="27"/>
  <c r="I56" i="27"/>
  <c r="I190" i="27"/>
  <c r="L199" i="27"/>
  <c r="L530" i="27"/>
  <c r="L203" i="27"/>
  <c r="I526" i="27"/>
  <c r="I529" i="27"/>
  <c r="I544" i="27"/>
  <c r="L532" i="27"/>
  <c r="L545" i="27"/>
  <c r="I207" i="27"/>
  <c r="I199" i="27"/>
  <c r="I530" i="27"/>
  <c r="I184" i="27"/>
  <c r="I203" i="27"/>
  <c r="I543" i="27"/>
  <c r="L202" i="27"/>
  <c r="I522" i="27"/>
  <c r="L526" i="27"/>
  <c r="L529" i="27"/>
  <c r="I30" i="27"/>
  <c r="I538" i="27"/>
  <c r="L544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1" i="27" l="1"/>
  <c r="L213" i="27"/>
  <c r="I202" i="27"/>
  <c r="L546" i="27"/>
  <c r="I234" i="27"/>
  <c r="L523" i="27"/>
  <c r="I537" i="27"/>
  <c r="I201" i="27"/>
  <c r="L534" i="27"/>
  <c r="L540" i="27"/>
  <c r="L50" i="27"/>
  <c r="L224" i="27"/>
  <c r="L228" i="27"/>
  <c r="L234" i="27"/>
  <c r="I534" i="27"/>
  <c r="I540" i="27"/>
  <c r="I546" i="27"/>
  <c r="I50" i="27"/>
  <c r="L547" i="27"/>
  <c r="L214" i="27"/>
  <c r="L227" i="27"/>
  <c r="L536" i="27"/>
  <c r="L9" i="27"/>
  <c r="L211" i="27"/>
  <c r="L225" i="27"/>
  <c r="I523" i="27"/>
  <c r="L542" i="27"/>
  <c r="I224" i="27"/>
  <c r="I227" i="27"/>
  <c r="I225" i="27"/>
  <c r="L522" i="27"/>
  <c r="I536" i="27"/>
  <c r="I542" i="27"/>
  <c r="I9" i="27"/>
  <c r="I539" i="27"/>
  <c r="I535" i="27"/>
  <c r="I547" i="27"/>
  <c r="L539" i="27"/>
  <c r="I214" i="27"/>
  <c r="I211" i="27"/>
  <c r="L537" i="27"/>
  <c r="L543" i="27"/>
  <c r="L30" i="27"/>
  <c r="L201" i="27"/>
  <c r="I213" i="27"/>
  <c r="I533" i="27"/>
  <c r="M476" i="5"/>
  <c r="M475" i="5"/>
  <c r="J476" i="5"/>
  <c r="J97" i="25"/>
  <c r="J107" i="25" l="1"/>
  <c r="J103" i="25"/>
  <c r="I331" i="27" s="1"/>
  <c r="J141" i="21"/>
  <c r="M146" i="21" l="1"/>
  <c r="L325" i="27" s="1"/>
  <c r="J145" i="21"/>
  <c r="I302" i="27" s="1"/>
  <c r="J139" i="21" l="1"/>
  <c r="J144" i="21" l="1"/>
  <c r="I286" i="27" s="1"/>
  <c r="M145" i="21"/>
  <c r="L302" i="27" s="1"/>
  <c r="M227" i="19" l="1"/>
  <c r="L8" i="27" s="1"/>
  <c r="M233" i="19"/>
  <c r="L12" i="27" s="1"/>
  <c r="L551" i="27" l="1"/>
  <c r="I551" i="27"/>
  <c r="L550" i="27"/>
  <c r="I550" i="27"/>
  <c r="L549" i="27"/>
  <c r="I549" i="27"/>
  <c r="L548" i="27"/>
  <c r="I548" i="27"/>
  <c r="I145" i="27" l="1"/>
  <c r="L145" i="27"/>
  <c r="I147" i="27"/>
  <c r="L147" i="27"/>
  <c r="I109" i="27"/>
  <c r="I112" i="27"/>
  <c r="L109" i="27"/>
  <c r="L112" i="27"/>
  <c r="L98" i="27"/>
  <c r="I98" i="27"/>
  <c r="L93" i="27"/>
  <c r="I93" i="27"/>
  <c r="L67" i="27"/>
  <c r="I67" i="27"/>
  <c r="L70" i="27"/>
  <c r="I70" i="27"/>
  <c r="L75" i="27" l="1"/>
  <c r="I75" i="27"/>
  <c r="I79" i="27"/>
  <c r="L79" i="27"/>
  <c r="L49" i="27"/>
  <c r="L52" i="27"/>
  <c r="I49" i="27"/>
  <c r="I52" i="27"/>
  <c r="J411" i="5"/>
  <c r="M411" i="5"/>
  <c r="I17" i="27" l="1"/>
  <c r="I251" i="27"/>
  <c r="L17" i="27"/>
  <c r="L251" i="27"/>
  <c r="M418" i="5"/>
  <c r="L250" i="27" s="1"/>
  <c r="J418" i="5"/>
  <c r="I250" i="27" s="1"/>
  <c r="M404" i="5"/>
  <c r="L249" i="27" s="1"/>
  <c r="J404" i="5"/>
  <c r="I249" i="27" s="1"/>
  <c r="M403" i="5"/>
  <c r="L248" i="27" s="1"/>
  <c r="J403" i="5"/>
  <c r="I248" i="27" s="1"/>
  <c r="L247" i="27"/>
  <c r="I247" i="27"/>
  <c r="M393" i="5"/>
  <c r="L245" i="27" s="1"/>
  <c r="I245" i="27"/>
  <c r="L243" i="27"/>
  <c r="I243" i="27"/>
  <c r="L240" i="27"/>
  <c r="J391" i="5"/>
  <c r="I240" i="27" s="1"/>
  <c r="J191" i="21"/>
  <c r="J190" i="21"/>
  <c r="J189" i="21"/>
  <c r="J188" i="21"/>
  <c r="J140" i="21"/>
  <c r="J146" i="21" l="1"/>
  <c r="I325" i="27" s="1"/>
  <c r="M144" i="21"/>
  <c r="L286" i="27" s="1"/>
  <c r="J199" i="21"/>
  <c r="I353" i="27" s="1"/>
  <c r="J196" i="21"/>
  <c r="M195" i="21"/>
  <c r="L307" i="27" s="1"/>
  <c r="M199" i="21"/>
  <c r="L353" i="27" s="1"/>
  <c r="M194" i="21"/>
  <c r="L306" i="27" s="1"/>
  <c r="J197" i="21"/>
  <c r="I324" i="27" s="1"/>
  <c r="M196" i="21"/>
  <c r="L329" i="27" s="1"/>
  <c r="J198" i="21"/>
  <c r="I352" i="27" s="1"/>
  <c r="J194" i="21"/>
  <c r="M198" i="21"/>
  <c r="L352" i="27" s="1"/>
  <c r="J195" i="21"/>
  <c r="I307" i="27" s="1"/>
  <c r="M197" i="21"/>
  <c r="L324" i="27" s="1"/>
  <c r="I320" i="27"/>
  <c r="I300" i="27"/>
  <c r="L320" i="27"/>
  <c r="L319" i="27"/>
  <c r="I332" i="27"/>
  <c r="L278" i="27"/>
  <c r="L301" i="27"/>
  <c r="L21" i="27"/>
  <c r="I21" i="27"/>
  <c r="I278" i="27" l="1"/>
  <c r="I306" i="27"/>
  <c r="I296" i="27"/>
  <c r="I329" i="27"/>
  <c r="L270" i="27"/>
  <c r="L269" i="27"/>
  <c r="L300" i="27"/>
  <c r="I399" i="27"/>
  <c r="L362" i="27"/>
  <c r="L273" i="27"/>
  <c r="I319" i="27"/>
  <c r="I362" i="27"/>
  <c r="L399" i="27"/>
  <c r="I299" i="27"/>
  <c r="I273" i="27"/>
  <c r="I270" i="27"/>
  <c r="I275" i="27"/>
  <c r="I301" i="27"/>
  <c r="L281" i="27"/>
  <c r="L332" i="27"/>
  <c r="I281" i="27"/>
  <c r="L296" i="27"/>
  <c r="I327" i="27"/>
  <c r="L327" i="27"/>
  <c r="J126" i="21" l="1"/>
  <c r="M129" i="21" s="1"/>
  <c r="J125" i="21"/>
  <c r="M130" i="21" s="1"/>
  <c r="J124" i="21"/>
  <c r="J130" i="21" s="1"/>
  <c r="J123" i="21"/>
  <c r="J129" i="21" s="1"/>
  <c r="M117" i="21"/>
  <c r="L218" i="27" s="1"/>
  <c r="J117" i="21"/>
  <c r="I218" i="27" s="1"/>
  <c r="L425" i="27"/>
  <c r="L438" i="27"/>
  <c r="I438" i="27"/>
  <c r="L280" i="27" l="1"/>
  <c r="L189" i="27"/>
  <c r="L267" i="27"/>
  <c r="L187" i="27"/>
  <c r="I267" i="27"/>
  <c r="I187" i="27"/>
  <c r="I280" i="27"/>
  <c r="I189" i="27"/>
  <c r="I262" i="27"/>
  <c r="L262" i="27"/>
  <c r="L437" i="27"/>
  <c r="M132" i="21"/>
  <c r="L222" i="27" s="1"/>
  <c r="I425" i="27"/>
  <c r="J134" i="21"/>
  <c r="I237" i="27" s="1"/>
  <c r="J133" i="21"/>
  <c r="I235" i="27" s="1"/>
  <c r="M133" i="21"/>
  <c r="L235" i="27" s="1"/>
  <c r="J131" i="21"/>
  <c r="I217" i="27" s="1"/>
  <c r="M131" i="21"/>
  <c r="L217" i="27" s="1"/>
  <c r="M134" i="21"/>
  <c r="L237" i="27" s="1"/>
  <c r="J132" i="21"/>
  <c r="I222" i="27" s="1"/>
  <c r="L465" i="27"/>
  <c r="L466" i="27"/>
  <c r="I465" i="27"/>
  <c r="I265" i="27" l="1"/>
  <c r="L268" i="27"/>
  <c r="L259" i="27"/>
  <c r="I259" i="27"/>
  <c r="L265" i="27"/>
  <c r="L263" i="27"/>
  <c r="I263" i="27"/>
  <c r="I268" i="27"/>
  <c r="L451" i="27"/>
  <c r="L450" i="27"/>
  <c r="I451" i="27"/>
  <c r="I450" i="27"/>
  <c r="L581" i="27"/>
  <c r="I581" i="27"/>
  <c r="I437" i="27"/>
  <c r="L468" i="27"/>
  <c r="I466" i="27"/>
  <c r="L470" i="27" l="1"/>
  <c r="L471" i="27"/>
  <c r="L467" i="27"/>
  <c r="I470" i="27"/>
  <c r="I468" i="27"/>
  <c r="I471" i="27"/>
  <c r="I467" i="27"/>
  <c r="J116" i="25"/>
  <c r="J115" i="25"/>
  <c r="M103" i="25"/>
  <c r="L331" i="27" s="1"/>
  <c r="M104" i="25"/>
  <c r="L348" i="27" s="1"/>
  <c r="J51" i="8"/>
  <c r="J37" i="8"/>
  <c r="L239" i="27"/>
  <c r="M298" i="19"/>
  <c r="J298" i="19"/>
  <c r="M292" i="19"/>
  <c r="J292" i="19"/>
  <c r="J286" i="19"/>
  <c r="J285" i="19"/>
  <c r="L161" i="27"/>
  <c r="I161" i="27"/>
  <c r="J46" i="8" l="1"/>
  <c r="I121" i="27" s="1"/>
  <c r="M42" i="8"/>
  <c r="L68" i="27" s="1"/>
  <c r="L407" i="27"/>
  <c r="I407" i="27"/>
  <c r="L404" i="27"/>
  <c r="I404" i="27"/>
  <c r="I400" i="27"/>
  <c r="I354" i="27"/>
  <c r="L363" i="27"/>
  <c r="I363" i="27"/>
  <c r="L326" i="27"/>
  <c r="L351" i="27"/>
  <c r="I351" i="27"/>
  <c r="L41" i="27"/>
  <c r="L172" i="27"/>
  <c r="I125" i="27"/>
  <c r="L55" i="27"/>
  <c r="L244" i="27"/>
  <c r="L341" i="27"/>
  <c r="L128" i="27"/>
  <c r="I38" i="27"/>
  <c r="I59" i="27"/>
  <c r="L246" i="27"/>
  <c r="L44" i="27"/>
  <c r="I94" i="27"/>
  <c r="L38" i="27"/>
  <c r="L59" i="27"/>
  <c r="I39" i="27"/>
  <c r="I315" i="27"/>
  <c r="I55" i="27"/>
  <c r="I41" i="27"/>
  <c r="I246" i="27"/>
  <c r="I341" i="27"/>
  <c r="M120" i="25"/>
  <c r="J119" i="25"/>
  <c r="M119" i="25"/>
  <c r="J121" i="25"/>
  <c r="M121" i="25"/>
  <c r="J120" i="25"/>
  <c r="M106" i="25"/>
  <c r="L275" i="27" s="1"/>
  <c r="J104" i="25"/>
  <c r="I269" i="27" s="1"/>
  <c r="J106" i="25"/>
  <c r="J105" i="25"/>
  <c r="J108" i="25"/>
  <c r="L283" i="27"/>
  <c r="I349" i="27"/>
  <c r="I323" i="27"/>
  <c r="L349" i="27"/>
  <c r="L323" i="27"/>
  <c r="I283" i="27"/>
  <c r="M107" i="25"/>
  <c r="L299" i="27" s="1"/>
  <c r="M105" i="25"/>
  <c r="M108" i="25"/>
  <c r="J45" i="8"/>
  <c r="I113" i="27" s="1"/>
  <c r="M45" i="8"/>
  <c r="L113" i="27" s="1"/>
  <c r="J43" i="8"/>
  <c r="I103" i="27" s="1"/>
  <c r="M43" i="8"/>
  <c r="L103" i="27" s="1"/>
  <c r="M46" i="8"/>
  <c r="L121" i="27" s="1"/>
  <c r="I164" i="27"/>
  <c r="L164" i="27"/>
  <c r="L92" i="27"/>
  <c r="I92" i="27"/>
  <c r="L97" i="27"/>
  <c r="I23" i="27"/>
  <c r="L171" i="27"/>
  <c r="L169" i="27"/>
  <c r="L85" i="27"/>
  <c r="I413" i="27" l="1"/>
  <c r="L411" i="27"/>
  <c r="I411" i="27"/>
  <c r="L413" i="27"/>
  <c r="I303" i="27"/>
  <c r="I350" i="27"/>
  <c r="I309" i="27"/>
  <c r="L400" i="27"/>
  <c r="L354" i="27"/>
  <c r="L309" i="27"/>
  <c r="L303" i="27"/>
  <c r="L350" i="27"/>
  <c r="I348" i="27"/>
  <c r="L391" i="27"/>
  <c r="I391" i="27"/>
  <c r="I328" i="27"/>
  <c r="I298" i="27"/>
  <c r="I294" i="27"/>
  <c r="L347" i="27"/>
  <c r="L328" i="27"/>
  <c r="L294" i="27"/>
  <c r="I347" i="27"/>
  <c r="I326" i="27"/>
  <c r="I36" i="27"/>
  <c r="L315" i="27"/>
  <c r="I44" i="27"/>
  <c r="L176" i="27"/>
  <c r="L125" i="27"/>
  <c r="L284" i="27"/>
  <c r="L39" i="27"/>
  <c r="I19" i="27"/>
  <c r="L22" i="27"/>
  <c r="I244" i="27"/>
  <c r="L96" i="27"/>
  <c r="I128" i="27"/>
  <c r="L36" i="27"/>
  <c r="I176" i="27"/>
  <c r="I96" i="27"/>
  <c r="L94" i="27"/>
  <c r="I22" i="27"/>
  <c r="I172" i="27"/>
  <c r="L19" i="27"/>
  <c r="I284" i="27"/>
  <c r="L23" i="27"/>
  <c r="I20" i="27"/>
  <c r="L20" i="27"/>
  <c r="I84" i="27"/>
  <c r="L84" i="27"/>
  <c r="I169" i="27"/>
  <c r="L461" i="27" l="1"/>
  <c r="I461" i="27"/>
  <c r="L432" i="27"/>
  <c r="J427" i="5"/>
  <c r="J425" i="5"/>
  <c r="J424" i="5"/>
  <c r="J423" i="5"/>
  <c r="L500" i="27"/>
  <c r="L487" i="27"/>
  <c r="I487" i="27"/>
  <c r="I480" i="27"/>
  <c r="L481" i="27"/>
  <c r="I481" i="27"/>
  <c r="I430" i="27" l="1"/>
  <c r="I432" i="27"/>
  <c r="L430" i="27"/>
  <c r="I435" i="27"/>
  <c r="L435" i="27"/>
  <c r="L463" i="27"/>
  <c r="I490" i="27"/>
  <c r="L490" i="27"/>
  <c r="L496" i="27"/>
  <c r="I497" i="27"/>
  <c r="L497" i="27"/>
  <c r="I500" i="27"/>
  <c r="L486" i="27"/>
  <c r="L480" i="27"/>
  <c r="I486" i="27"/>
  <c r="L476" i="27"/>
  <c r="L477" i="27"/>
  <c r="I476" i="27"/>
  <c r="L397" i="27"/>
  <c r="I397" i="27"/>
  <c r="M97" i="5"/>
  <c r="L396" i="27" s="1"/>
  <c r="M88" i="5"/>
  <c r="M86" i="5"/>
  <c r="L374" i="27" s="1"/>
  <c r="J86" i="5"/>
  <c r="I374" i="27" s="1"/>
  <c r="M78" i="5"/>
  <c r="L357" i="27" s="1"/>
  <c r="M76" i="5"/>
  <c r="L340" i="27" s="1"/>
  <c r="J76" i="5"/>
  <c r="I340" i="27" s="1"/>
  <c r="I441" i="27" l="1"/>
  <c r="I463" i="27"/>
  <c r="L441" i="27"/>
  <c r="L495" i="27"/>
  <c r="I495" i="27"/>
  <c r="I491" i="27"/>
  <c r="I496" i="27"/>
  <c r="L491" i="27"/>
  <c r="I477" i="27"/>
  <c r="J96" i="5"/>
  <c r="M96" i="5"/>
  <c r="J77" i="5"/>
  <c r="I356" i="27" s="1"/>
  <c r="J97" i="5"/>
  <c r="I396" i="27" s="1"/>
  <c r="M87" i="5"/>
  <c r="L376" i="27" s="1"/>
  <c r="J88" i="5"/>
  <c r="J87" i="5"/>
  <c r="I376" i="27" s="1"/>
  <c r="M77" i="5"/>
  <c r="L356" i="27" s="1"/>
  <c r="J78" i="5"/>
  <c r="I357" i="27" s="1"/>
  <c r="L489" i="27" l="1"/>
  <c r="L483" i="27"/>
  <c r="I488" i="27"/>
  <c r="L482" i="27"/>
  <c r="I482" i="27"/>
  <c r="I489" i="27"/>
  <c r="L488" i="27"/>
  <c r="I483" i="27"/>
  <c r="J68" i="26" l="1"/>
  <c r="J67" i="26"/>
  <c r="J66" i="26"/>
  <c r="J65" i="26"/>
  <c r="M75" i="26" l="1"/>
  <c r="M74" i="26"/>
  <c r="M72" i="26"/>
  <c r="L565" i="27" s="1"/>
  <c r="M76" i="26"/>
  <c r="M73" i="26"/>
  <c r="J72" i="26"/>
  <c r="J75" i="26"/>
  <c r="J73" i="26"/>
  <c r="J71" i="26"/>
  <c r="M71" i="26"/>
  <c r="J76" i="26"/>
  <c r="J74" i="26"/>
  <c r="I567" i="27" s="1"/>
  <c r="I563" i="27" l="1"/>
  <c r="I564" i="27"/>
  <c r="I570" i="27"/>
  <c r="I571" i="27"/>
  <c r="I565" i="27"/>
  <c r="L563" i="27"/>
  <c r="L564" i="27"/>
  <c r="L566" i="27"/>
  <c r="L570" i="27"/>
  <c r="L571" i="27"/>
  <c r="I566" i="27"/>
  <c r="L567" i="27"/>
  <c r="I568" i="27"/>
  <c r="I569" i="27"/>
  <c r="L568" i="27"/>
  <c r="L569" i="27"/>
  <c r="M558" i="27" l="1"/>
  <c r="L558" i="27"/>
  <c r="I559" i="27"/>
  <c r="L559" i="27"/>
  <c r="M559" i="27"/>
  <c r="I552" i="27"/>
  <c r="M122" i="27"/>
  <c r="L122" i="27"/>
  <c r="I122" i="27"/>
  <c r="I558" i="27" l="1"/>
  <c r="M557" i="27"/>
  <c r="L557" i="27"/>
  <c r="I557" i="27"/>
  <c r="L553" i="27"/>
  <c r="M553" i="27"/>
  <c r="I553" i="27"/>
  <c r="L552" i="27"/>
  <c r="M552" i="27"/>
  <c r="I238" i="27" l="1"/>
  <c r="L196" i="27"/>
  <c r="I195" i="27" l="1"/>
  <c r="L208" i="27"/>
  <c r="I197" i="27"/>
  <c r="I198" i="27"/>
  <c r="L198" i="27"/>
  <c r="L186" i="27"/>
  <c r="L375" i="27" l="1"/>
  <c r="I375" i="27"/>
  <c r="L373" i="27"/>
  <c r="I373" i="27"/>
  <c r="L371" i="27"/>
  <c r="I371" i="27"/>
  <c r="L367" i="27"/>
  <c r="J395" i="19"/>
  <c r="I367" i="27" s="1"/>
  <c r="M59" i="21" l="1"/>
  <c r="L60" i="27" s="1"/>
  <c r="J59" i="21"/>
  <c r="I60" i="27" s="1"/>
  <c r="L424" i="27" l="1"/>
  <c r="L472" i="27"/>
  <c r="I472" i="27"/>
  <c r="L473" i="27" l="1"/>
  <c r="I424" i="27"/>
  <c r="I473" i="27"/>
  <c r="L18" i="27" l="1"/>
  <c r="I25" i="27"/>
  <c r="L25" i="27"/>
  <c r="I18" i="27"/>
  <c r="L78" i="27" l="1"/>
  <c r="L76" i="27"/>
  <c r="L51" i="27"/>
  <c r="L43" i="27"/>
  <c r="I51" i="27"/>
  <c r="I76" i="27"/>
  <c r="I43" i="27"/>
  <c r="I78" i="27"/>
  <c r="J321" i="5" l="1"/>
  <c r="I210" i="27" s="1"/>
  <c r="J318" i="5"/>
  <c r="I200" i="27" s="1"/>
  <c r="I457" i="27" l="1"/>
  <c r="I455" i="27"/>
  <c r="L455" i="27"/>
  <c r="I519" i="27"/>
  <c r="I446" i="27"/>
  <c r="L518" i="27"/>
  <c r="I515" i="27"/>
  <c r="I512" i="27"/>
  <c r="M318" i="5"/>
  <c r="L200" i="27" s="1"/>
  <c r="M321" i="5"/>
  <c r="L210" i="27" s="1"/>
  <c r="J319" i="5"/>
  <c r="I204" i="27" s="1"/>
  <c r="M322" i="5"/>
  <c r="L230" i="27" s="1"/>
  <c r="J323" i="5"/>
  <c r="I229" i="27" s="1"/>
  <c r="M319" i="5"/>
  <c r="L204" i="27" s="1"/>
  <c r="J322" i="5"/>
  <c r="I230" i="27" s="1"/>
  <c r="M320" i="5"/>
  <c r="L215" i="27" s="1"/>
  <c r="M323" i="5"/>
  <c r="L229" i="27" s="1"/>
  <c r="L433" i="27" l="1"/>
  <c r="I433" i="27"/>
  <c r="L457" i="27"/>
  <c r="L519" i="27"/>
  <c r="L448" i="27"/>
  <c r="I429" i="27"/>
  <c r="L429" i="27"/>
  <c r="I448" i="27"/>
  <c r="I518" i="27"/>
  <c r="L446" i="27"/>
  <c r="I431" i="27"/>
  <c r="L431" i="27"/>
  <c r="I517" i="27"/>
  <c r="L512" i="27"/>
  <c r="L516" i="27"/>
  <c r="L515" i="27"/>
  <c r="L517" i="27"/>
  <c r="I513" i="27"/>
  <c r="L514" i="27"/>
  <c r="I516" i="27"/>
  <c r="L513" i="27"/>
  <c r="J320" i="5"/>
  <c r="I215" i="27" s="1"/>
  <c r="I514" i="27" l="1"/>
  <c r="J435" i="5"/>
  <c r="J437" i="5"/>
  <c r="J439" i="5"/>
  <c r="J438" i="5"/>
  <c r="J430" i="5"/>
  <c r="I444" i="27" l="1"/>
  <c r="I449" i="27"/>
  <c r="I464" i="27"/>
  <c r="I462" i="27"/>
  <c r="I436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2" i="27" l="1"/>
  <c r="I456" i="27"/>
  <c r="I447" i="27"/>
  <c r="L449" i="27"/>
  <c r="L444" i="27"/>
  <c r="L442" i="27"/>
  <c r="I442" i="27"/>
  <c r="L434" i="27"/>
  <c r="L456" i="27"/>
  <c r="L436" i="27"/>
  <c r="L447" i="27"/>
  <c r="I458" i="27"/>
  <c r="I434" i="27"/>
  <c r="L464" i="27"/>
  <c r="L458" i="27"/>
  <c r="L40" i="27"/>
  <c r="I40" i="27"/>
  <c r="I142" i="27"/>
  <c r="I90" i="27"/>
  <c r="I88" i="27"/>
  <c r="L88" i="27"/>
  <c r="M302" i="5"/>
  <c r="L42" i="27" s="1"/>
  <c r="M303" i="5"/>
  <c r="L47" i="27" s="1"/>
  <c r="J303" i="5"/>
  <c r="I47" i="27" s="1"/>
  <c r="J302" i="5"/>
  <c r="I42" i="27" s="1"/>
  <c r="I498" i="27" l="1"/>
  <c r="I505" i="27"/>
  <c r="L498" i="27"/>
  <c r="L505" i="27"/>
  <c r="I138" i="27"/>
  <c r="L142" i="27"/>
  <c r="I175" i="27"/>
  <c r="L90" i="27"/>
  <c r="L177" i="27"/>
  <c r="L175" i="27"/>
  <c r="L138" i="27"/>
  <c r="I177" i="27"/>
  <c r="M305" i="5"/>
  <c r="L72" i="27" s="1"/>
  <c r="J307" i="5"/>
  <c r="I100" i="27" s="1"/>
  <c r="J306" i="5"/>
  <c r="I102" i="27" s="1"/>
  <c r="M306" i="5"/>
  <c r="L102" i="27" s="1"/>
  <c r="J304" i="5"/>
  <c r="I74" i="27" s="1"/>
  <c r="M304" i="5"/>
  <c r="L74" i="27" s="1"/>
  <c r="M307" i="5"/>
  <c r="L100" i="27" s="1"/>
  <c r="J305" i="5"/>
  <c r="I72" i="27" s="1"/>
  <c r="M63" i="5"/>
  <c r="L86" i="27" s="1"/>
  <c r="J68" i="5"/>
  <c r="J64" i="5"/>
  <c r="I83" i="27" s="1"/>
  <c r="J63" i="5"/>
  <c r="I86" i="27" s="1"/>
  <c r="I285" i="27" l="1"/>
  <c r="I346" i="27"/>
  <c r="L346" i="27"/>
  <c r="I342" i="27"/>
  <c r="L510" i="27"/>
  <c r="I510" i="27"/>
  <c r="L503" i="27"/>
  <c r="I503" i="27"/>
  <c r="I511" i="27"/>
  <c r="I501" i="27"/>
  <c r="L511" i="27"/>
  <c r="L501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3" i="27" s="1"/>
  <c r="J58" i="8"/>
  <c r="I277" i="27" s="1"/>
  <c r="J57" i="8"/>
  <c r="I276" i="27" s="1"/>
  <c r="I114" i="27" l="1"/>
  <c r="I123" i="27"/>
  <c r="L120" i="27"/>
  <c r="I104" i="27"/>
  <c r="I390" i="27"/>
  <c r="I401" i="27"/>
  <c r="I368" i="27"/>
  <c r="I372" i="27"/>
  <c r="I288" i="27"/>
  <c r="L318" i="27"/>
  <c r="I318" i="27"/>
  <c r="L288" i="27"/>
  <c r="I314" i="27"/>
  <c r="L314" i="27"/>
  <c r="L342" i="27"/>
  <c r="L285" i="27"/>
  <c r="I66" i="27"/>
  <c r="L66" i="27"/>
  <c r="I69" i="27"/>
  <c r="L69" i="27"/>
  <c r="L54" i="27"/>
  <c r="I58" i="27"/>
  <c r="I54" i="27"/>
  <c r="L58" i="27"/>
  <c r="L322" i="27"/>
  <c r="I322" i="27"/>
  <c r="I321" i="27"/>
  <c r="L291" i="27"/>
  <c r="I395" i="27"/>
  <c r="I291" i="27"/>
  <c r="I33" i="27"/>
  <c r="L33" i="27"/>
  <c r="I7" i="27"/>
  <c r="L7" i="27"/>
  <c r="L11" i="27"/>
  <c r="I11" i="27"/>
  <c r="M60" i="8"/>
  <c r="L311" i="27" s="1"/>
  <c r="M61" i="8"/>
  <c r="L330" i="27" s="1"/>
  <c r="M57" i="8"/>
  <c r="L276" i="27" s="1"/>
  <c r="J130" i="25"/>
  <c r="M129" i="25"/>
  <c r="M130" i="25"/>
  <c r="M58" i="8"/>
  <c r="L277" i="27" s="1"/>
  <c r="J61" i="8"/>
  <c r="I330" i="27" s="1"/>
  <c r="J59" i="8"/>
  <c r="I310" i="27" s="1"/>
  <c r="M59" i="8"/>
  <c r="L310" i="27" s="1"/>
  <c r="M62" i="8"/>
  <c r="L333" i="27" s="1"/>
  <c r="I136" i="27" l="1"/>
  <c r="L114" i="27"/>
  <c r="L139" i="27"/>
  <c r="L123" i="27"/>
  <c r="L104" i="27"/>
  <c r="I139" i="27"/>
  <c r="L136" i="27"/>
  <c r="I120" i="27"/>
  <c r="L372" i="27"/>
  <c r="L390" i="27"/>
  <c r="L401" i="27"/>
  <c r="L386" i="27"/>
  <c r="I386" i="27"/>
  <c r="L368" i="27"/>
  <c r="I398" i="27"/>
  <c r="L398" i="27"/>
  <c r="I344" i="27"/>
  <c r="L344" i="27"/>
  <c r="L321" i="27"/>
  <c r="L290" i="27"/>
  <c r="I290" i="27"/>
  <c r="L395" i="27"/>
  <c r="M419" i="19" l="1"/>
  <c r="J419" i="19"/>
  <c r="M413" i="19"/>
  <c r="J413" i="19"/>
  <c r="M407" i="19"/>
  <c r="L383" i="27" s="1"/>
  <c r="J407" i="19"/>
  <c r="I383" i="27" s="1"/>
  <c r="M406" i="19"/>
  <c r="L380" i="27" s="1"/>
  <c r="J406" i="19"/>
  <c r="I380" i="27" s="1"/>
  <c r="M475" i="19"/>
  <c r="J475" i="19"/>
  <c r="M469" i="19"/>
  <c r="J469" i="19"/>
  <c r="L385" i="27"/>
  <c r="J463" i="19"/>
  <c r="I385" i="27" s="1"/>
  <c r="L384" i="27"/>
  <c r="J462" i="19"/>
  <c r="I384" i="27" s="1"/>
  <c r="I206" i="27" l="1"/>
  <c r="I26" i="27"/>
  <c r="L26" i="27"/>
  <c r="L192" i="27"/>
  <c r="L24" i="27"/>
  <c r="I239" i="27"/>
  <c r="L182" i="27"/>
  <c r="L205" i="27"/>
  <c r="L174" i="27" l="1"/>
  <c r="L282" i="27"/>
  <c r="I174" i="27"/>
  <c r="I282" i="27"/>
  <c r="I170" i="27"/>
  <c r="I101" i="27"/>
  <c r="I183" i="27"/>
  <c r="L191" i="27"/>
  <c r="I205" i="27"/>
  <c r="L170" i="27"/>
  <c r="I192" i="27"/>
  <c r="L206" i="27"/>
  <c r="L241" i="27"/>
  <c r="I191" i="27"/>
  <c r="I182" i="27"/>
  <c r="I241" i="27"/>
  <c r="L99" i="27"/>
  <c r="I99" i="27"/>
  <c r="L183" i="27"/>
  <c r="L101" i="27"/>
  <c r="J233" i="19" l="1"/>
  <c r="J227" i="19"/>
  <c r="M221" i="19"/>
  <c r="L233" i="27" s="1"/>
  <c r="J221" i="19"/>
  <c r="I233" i="27" s="1"/>
  <c r="M220" i="19"/>
  <c r="L231" i="27" s="1"/>
  <c r="J220" i="19"/>
  <c r="I231" i="27" s="1"/>
  <c r="L223" i="27"/>
  <c r="I223" i="27"/>
  <c r="L221" i="27"/>
  <c r="I221" i="27"/>
  <c r="L220" i="27"/>
  <c r="I220" i="27"/>
  <c r="L216" i="27"/>
  <c r="J209" i="19"/>
  <c r="I216" i="27" s="1"/>
  <c r="I12" i="27" l="1"/>
  <c r="L13" i="27"/>
  <c r="L37" i="27"/>
  <c r="L15" i="27"/>
  <c r="I15" i="27"/>
  <c r="I61" i="27"/>
  <c r="I63" i="27"/>
  <c r="L63" i="27"/>
  <c r="I27" i="27"/>
  <c r="L27" i="27"/>
  <c r="L61" i="27"/>
  <c r="I13" i="27"/>
  <c r="I37" i="27"/>
  <c r="I8" i="27"/>
  <c r="M171" i="19"/>
  <c r="M99" i="19"/>
  <c r="J99" i="19"/>
  <c r="M98" i="19"/>
  <c r="J103" i="19"/>
  <c r="I171" i="27" s="1"/>
  <c r="M101" i="19"/>
  <c r="J98" i="19"/>
  <c r="L130" i="27" l="1"/>
  <c r="L48" i="27"/>
  <c r="I132" i="27"/>
  <c r="L162" i="27"/>
  <c r="L165" i="27"/>
  <c r="I97" i="27"/>
  <c r="I130" i="27"/>
  <c r="I32" i="27"/>
  <c r="L132" i="27"/>
  <c r="M174" i="19"/>
  <c r="J172" i="19"/>
  <c r="M175" i="19"/>
  <c r="M173" i="19"/>
  <c r="M176" i="19"/>
  <c r="J174" i="19"/>
  <c r="J102" i="19"/>
  <c r="M102" i="19"/>
  <c r="J100" i="19"/>
  <c r="I85" i="27" s="1"/>
  <c r="M100" i="19"/>
  <c r="M103" i="19"/>
  <c r="J101" i="19"/>
  <c r="I162" i="27" s="1"/>
  <c r="M249" i="5"/>
  <c r="L64" i="27" s="1"/>
  <c r="M245" i="5"/>
  <c r="L16" i="27" s="1"/>
  <c r="J245" i="5"/>
  <c r="I16" i="27" s="1"/>
  <c r="J248" i="5"/>
  <c r="I62" i="27" s="1"/>
  <c r="M291" i="5"/>
  <c r="L163" i="27" s="1"/>
  <c r="J291" i="5"/>
  <c r="I163" i="27" s="1"/>
  <c r="M284" i="5"/>
  <c r="L158" i="27" s="1"/>
  <c r="J284" i="5"/>
  <c r="I158" i="27" s="1"/>
  <c r="M277" i="5"/>
  <c r="L151" i="27" s="1"/>
  <c r="J277" i="5"/>
  <c r="I151" i="27" s="1"/>
  <c r="M276" i="5"/>
  <c r="L153" i="27" s="1"/>
  <c r="J276" i="5"/>
  <c r="I153" i="27" s="1"/>
  <c r="M267" i="5"/>
  <c r="L133" i="27" s="1"/>
  <c r="J267" i="5"/>
  <c r="I133" i="27" s="1"/>
  <c r="M266" i="5"/>
  <c r="L131" i="27" s="1"/>
  <c r="J266" i="5"/>
  <c r="I131" i="27" s="1"/>
  <c r="M265" i="5"/>
  <c r="L129" i="27" s="1"/>
  <c r="J265" i="5"/>
  <c r="I129" i="27" s="1"/>
  <c r="M264" i="5"/>
  <c r="L124" i="27" s="1"/>
  <c r="I124" i="27"/>
  <c r="L360" i="27" l="1"/>
  <c r="L343" i="27"/>
  <c r="I343" i="27"/>
  <c r="L345" i="27"/>
  <c r="I365" i="27"/>
  <c r="L358" i="27"/>
  <c r="I146" i="27"/>
  <c r="L146" i="27"/>
  <c r="I115" i="27"/>
  <c r="L115" i="27"/>
  <c r="L144" i="27"/>
  <c r="I144" i="27"/>
  <c r="I107" i="27"/>
  <c r="L87" i="27"/>
  <c r="I87" i="27"/>
  <c r="I118" i="27"/>
  <c r="L107" i="27"/>
  <c r="L118" i="27"/>
  <c r="I484" i="27"/>
  <c r="I509" i="27"/>
  <c r="L509" i="27"/>
  <c r="L485" i="27"/>
  <c r="L474" i="27"/>
  <c r="I474" i="27"/>
  <c r="I475" i="27"/>
  <c r="L492" i="27"/>
  <c r="L29" i="27"/>
  <c r="L31" i="27"/>
  <c r="I29" i="27"/>
  <c r="I81" i="27"/>
  <c r="L77" i="27"/>
  <c r="I48" i="27"/>
  <c r="L110" i="27"/>
  <c r="L35" i="27"/>
  <c r="I160" i="27"/>
  <c r="L80" i="27"/>
  <c r="L32" i="27"/>
  <c r="L127" i="27"/>
  <c r="L160" i="27"/>
  <c r="I35" i="27"/>
  <c r="I166" i="27"/>
  <c r="J171" i="19"/>
  <c r="M246" i="5"/>
  <c r="L28" i="27" s="1"/>
  <c r="J247" i="5"/>
  <c r="I34" i="27" s="1"/>
  <c r="J244" i="5"/>
  <c r="I14" i="27" s="1"/>
  <c r="M244" i="5"/>
  <c r="L14" i="27" s="1"/>
  <c r="J175" i="19"/>
  <c r="J176" i="19"/>
  <c r="M172" i="19"/>
  <c r="J173" i="19"/>
  <c r="J249" i="5"/>
  <c r="I64" i="27" s="1"/>
  <c r="J246" i="5"/>
  <c r="I28" i="27" s="1"/>
  <c r="M248" i="5"/>
  <c r="L62" i="27" s="1"/>
  <c r="M247" i="5"/>
  <c r="L34" i="27" s="1"/>
  <c r="I360" i="27" l="1"/>
  <c r="L365" i="27"/>
  <c r="I358" i="27"/>
  <c r="L366" i="27"/>
  <c r="I345" i="27"/>
  <c r="I366" i="27"/>
  <c r="I479" i="27"/>
  <c r="L479" i="27"/>
  <c r="I485" i="27"/>
  <c r="I478" i="27"/>
  <c r="L484" i="27"/>
  <c r="I508" i="27"/>
  <c r="L508" i="27"/>
  <c r="L478" i="27"/>
  <c r="I492" i="27"/>
  <c r="L504" i="27"/>
  <c r="L475" i="27"/>
  <c r="L502" i="27"/>
  <c r="L494" i="27"/>
  <c r="I502" i="27"/>
  <c r="I494" i="27"/>
  <c r="I504" i="27"/>
  <c r="I208" i="27"/>
  <c r="I127" i="27"/>
  <c r="I77" i="27"/>
  <c r="I185" i="27"/>
  <c r="L195" i="27"/>
  <c r="L82" i="27"/>
  <c r="I186" i="27"/>
  <c r="I45" i="27"/>
  <c r="I165" i="27"/>
  <c r="L209" i="27"/>
  <c r="L185" i="27"/>
  <c r="I82" i="27"/>
  <c r="L81" i="27"/>
  <c r="L238" i="27"/>
  <c r="I236" i="27"/>
  <c r="L45" i="27"/>
  <c r="I31" i="27"/>
  <c r="I209" i="27"/>
  <c r="I196" i="27"/>
  <c r="I80" i="27"/>
  <c r="I110" i="27"/>
  <c r="L166" i="27"/>
  <c r="L236" i="27"/>
  <c r="L197" i="27"/>
  <c r="M164" i="5"/>
  <c r="L181" i="27" s="1"/>
  <c r="J164" i="5"/>
  <c r="I181" i="27" s="1"/>
  <c r="M158" i="5"/>
  <c r="L180" i="27" s="1"/>
  <c r="J158" i="5"/>
  <c r="I180" i="27" s="1"/>
  <c r="L173" i="27"/>
  <c r="I173" i="27"/>
  <c r="M151" i="5"/>
  <c r="L167" i="27" s="1"/>
  <c r="J151" i="5"/>
  <c r="I167" i="27" s="1"/>
  <c r="I156" i="27"/>
  <c r="L154" i="27"/>
  <c r="I157" i="27"/>
  <c r="L155" i="27"/>
  <c r="I155" i="27"/>
  <c r="L157" i="27"/>
  <c r="L156" i="27"/>
  <c r="I154" i="27"/>
  <c r="I141" i="27" l="1"/>
  <c r="L141" i="27"/>
  <c r="I143" i="27"/>
  <c r="L143" i="27"/>
  <c r="L117" i="27"/>
  <c r="I89" i="27"/>
  <c r="L89" i="27"/>
  <c r="I117" i="27"/>
  <c r="I140" i="27"/>
  <c r="L140" i="27"/>
  <c r="I134" i="27"/>
  <c r="L106" i="27"/>
  <c r="I106" i="27"/>
  <c r="L134" i="27"/>
  <c r="I91" i="27"/>
  <c r="L91" i="27"/>
</calcChain>
</file>

<file path=xl/sharedStrings.xml><?xml version="1.0" encoding="utf-8"?>
<sst xmlns="http://schemas.openxmlformats.org/spreadsheetml/2006/main" count="6582" uniqueCount="651">
  <si>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</si>
  <si>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</si>
  <si>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</si>
  <si>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</si>
  <si>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</si>
  <si>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</si>
  <si>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</si>
  <si>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</si>
  <si>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</si>
  <si>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</si>
  <si>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</si>
  <si>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</si>
  <si>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</si>
  <si>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</si>
  <si>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</si>
  <si>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</si>
  <si>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</si>
  <si>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</si>
  <si>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</si>
  <si>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</si>
  <si>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</si>
  <si>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</si>
  <si>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</si>
  <si>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</si>
  <si>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</si>
  <si>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</si>
  <si>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</si>
  <si>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</si>
  <si>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</si>
  <si>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</si>
  <si>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</si>
  <si>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</si>
  <si>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</si>
  <si>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</si>
  <si>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</si>
  <si>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</si>
  <si>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</si>
  <si>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</si>
  <si>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</si>
  <si>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</si>
  <si>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</si>
  <si>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</si>
  <si>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</si>
  <si>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</si>
  <si>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</si>
  <si>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</si>
  <si>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</si>
  <si>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</si>
  <si>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</si>
  <si>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</si>
  <si>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</si>
  <si>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</si>
  <si>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</si>
  <si>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</si>
  <si>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</si>
  <si>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</si>
  <si>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</si>
  <si>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</si>
  <si>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</si>
  <si>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</si>
  <si>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</si>
  <si>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</si>
  <si>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</si>
  <si>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</si>
  <si>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</si>
  <si>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</si>
  <si>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</si>
  <si>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</si>
  <si>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</si>
  <si>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</si>
  <si>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</si>
  <si>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</si>
  <si>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</si>
  <si>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</si>
  <si>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</si>
  <si>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</si>
  <si>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</si>
  <si>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</si>
  <si>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</si>
  <si>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</si>
  <si>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</si>
  <si>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</si>
  <si>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</si>
  <si>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</si>
  <si>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</si>
  <si>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</si>
  <si>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</si>
  <si>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</si>
  <si>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</si>
  <si>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</si>
  <si>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</si>
  <si>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</si>
  <si>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</si>
  <si>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</si>
  <si>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</si>
  <si>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</si>
  <si>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</si>
  <si>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</si>
  <si>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</si>
  <si>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</si>
  <si>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</si>
  <si>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</si>
  <si>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</si>
  <si>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</si>
  <si>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</si>
  <si>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</si>
  <si>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</si>
  <si>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</si>
  <si>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</si>
  <si>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</si>
  <si>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</si>
  <si>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</si>
  <si>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</si>
  <si>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</si>
  <si>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</si>
  <si>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</si>
  <si>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</si>
  <si>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</si>
  <si>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</si>
  <si>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</si>
  <si>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</si>
  <si>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</si>
  <si>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</si>
  <si>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</si>
  <si>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</si>
  <si>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</si>
  <si>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</si>
  <si>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</si>
  <si>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</si>
  <si>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</si>
  <si>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</si>
  <si>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</si>
  <si>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</si>
  <si>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</si>
  <si>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</si>
  <si>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</si>
  <si>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</si>
  <si>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</si>
  <si>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</si>
  <si>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</si>
  <si>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</si>
  <si>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</si>
  <si>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</si>
  <si>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</si>
  <si>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</si>
  <si>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</si>
  <si>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</si>
  <si>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</si>
  <si>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</si>
  <si>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</si>
  <si>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</si>
  <si>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</si>
  <si>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</si>
  <si>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</si>
  <si>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</si>
  <si>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</si>
  <si>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</si>
  <si>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</si>
  <si>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</si>
  <si>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</si>
  <si>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</si>
  <si>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</si>
  <si>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</si>
  <si>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</si>
  <si>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</si>
  <si>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</si>
  <si>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</si>
  <si>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</si>
  <si>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</si>
  <si>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</si>
  <si>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</si>
  <si>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</si>
  <si>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</si>
  <si>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</si>
  <si>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</si>
  <si>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</si>
  <si>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</si>
  <si>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</si>
  <si>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</si>
  <si>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</si>
  <si>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</si>
  <si>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</si>
  <si>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</si>
  <si>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</si>
  <si>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</si>
  <si>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</si>
  <si>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</si>
  <si>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</si>
  <si>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</si>
  <si>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</si>
  <si>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</si>
  <si>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</si>
  <si>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</si>
  <si>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</si>
  <si>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</si>
  <si>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</si>
  <si>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</si>
  <si>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</si>
  <si>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</si>
  <si>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</si>
  <si>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</si>
  <si>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</si>
  <si>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</si>
  <si>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</si>
  <si>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</si>
  <si>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</si>
  <si>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</si>
  <si>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</si>
  <si>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</si>
  <si>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</si>
  <si>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</si>
  <si>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</si>
  <si>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</si>
  <si>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</si>
  <si>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</si>
  <si>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</si>
  <si>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</si>
  <si>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</si>
  <si>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</si>
  <si>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</si>
  <si>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</si>
  <si>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</si>
  <si>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</si>
  <si>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</si>
  <si>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</si>
  <si>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</si>
  <si>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</si>
  <si>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</si>
  <si>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</si>
  <si>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</si>
  <si>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</si>
  <si>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</si>
  <si>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</si>
  <si>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</si>
  <si>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</si>
  <si>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</si>
  <si>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</si>
  <si>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</si>
  <si>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</si>
  <si>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</si>
  <si>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</si>
  <si>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</si>
  <si>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</si>
  <si>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</si>
  <si>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</si>
  <si>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</si>
  <si>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</si>
  <si>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</si>
  <si>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</si>
  <si>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</si>
  <si>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</si>
  <si>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</si>
  <si>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</si>
  <si>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</si>
  <si>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</si>
  <si>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</si>
  <si>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</si>
  <si>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</si>
  <si>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</si>
  <si>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</si>
  <si>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</si>
  <si>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</si>
  <si>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</si>
  <si>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</si>
  <si>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</si>
  <si>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</si>
  <si>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</si>
  <si>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</si>
  <si>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</si>
  <si>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</si>
  <si>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</si>
  <si>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</si>
  <si>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</si>
  <si>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</si>
  <si>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</si>
  <si>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</si>
  <si>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</si>
  <si>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</si>
  <si>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</si>
  <si>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</si>
  <si>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</si>
  <si>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</si>
  <si>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</si>
  <si>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</si>
  <si>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</si>
  <si>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</si>
  <si>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</si>
  <si>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</si>
  <si>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</si>
  <si>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</si>
  <si>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</si>
  <si>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</si>
  <si>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</si>
  <si>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</si>
  <si>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</si>
  <si>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</si>
  <si>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</si>
  <si>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</si>
  <si>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</si>
  <si>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</si>
  <si>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</si>
  <si>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</si>
  <si>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</si>
  <si>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</si>
  <si>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</si>
  <si>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</si>
  <si>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</si>
  <si>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</si>
  <si>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</si>
  <si>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</si>
  <si>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</si>
  <si>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</si>
  <si>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</si>
  <si>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</si>
  <si>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</si>
  <si>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</si>
  <si>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</si>
  <si>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</si>
  <si>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</si>
  <si>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</si>
  <si>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</si>
  <si>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</si>
  <si>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</si>
  <si>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</si>
  <si>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</si>
  <si>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</si>
  <si>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</si>
  <si>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</si>
  <si>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</si>
  <si>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</si>
  <si>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</si>
  <si>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</si>
  <si>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</si>
  <si>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</si>
  <si>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</si>
  <si>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</si>
  <si>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</si>
  <si>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</si>
  <si>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</si>
  <si>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</si>
  <si>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</si>
  <si>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</si>
  <si>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</si>
  <si>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</si>
  <si>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</si>
  <si>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</si>
  <si>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</si>
  <si>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</si>
  <si>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</si>
  <si>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</si>
  <si>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</si>
  <si>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</si>
  <si>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</si>
  <si>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</si>
  <si>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</si>
  <si>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</si>
  <si>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</si>
  <si>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</si>
  <si>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</si>
  <si>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</si>
  <si>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</si>
  <si>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</si>
  <si>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</si>
  <si>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</si>
  <si>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</si>
  <si>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</si>
  <si>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</si>
  <si>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</si>
  <si>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</si>
  <si>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</si>
  <si>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</si>
  <si>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</si>
  <si>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</si>
  <si>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</si>
  <si>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</si>
  <si>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</si>
  <si>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</si>
  <si>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</si>
  <si>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</si>
  <si>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</si>
  <si>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</si>
  <si>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</si>
  <si>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</si>
  <si>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</si>
  <si>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</si>
  <si>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</si>
  <si>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</si>
  <si>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</si>
  <si>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</si>
  <si>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</si>
  <si>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</si>
  <si>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</si>
  <si>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</si>
  <si>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</si>
  <si>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</si>
  <si>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</si>
  <si>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</si>
  <si>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</si>
  <si>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</si>
  <si>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</si>
  <si>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</si>
  <si>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</si>
  <si>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</si>
  <si>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</si>
  <si>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</si>
  <si>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</si>
  <si>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</si>
  <si>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</si>
  <si>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</si>
  <si>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</si>
  <si>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</si>
  <si>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</si>
  <si>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</si>
  <si>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</si>
  <si>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</si>
  <si>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</si>
  <si>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</si>
  <si>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</si>
  <si>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</si>
  <si>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</si>
  <si>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</si>
  <si>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</si>
  <si>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</si>
  <si>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</si>
  <si>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</si>
  <si>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</si>
  <si>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</si>
  <si>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</si>
  <si>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</si>
  <si>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</si>
  <si>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</si>
  <si>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</si>
  <si>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</si>
  <si>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</si>
  <si>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</si>
  <si>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</si>
  <si>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</si>
  <si>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</si>
  <si>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</si>
  <si>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</si>
  <si>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</si>
  <si>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</si>
  <si>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</si>
  <si>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</si>
  <si>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</si>
  <si>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</si>
  <si>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</si>
  <si>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</si>
  <si>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</si>
  <si>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</si>
  <si>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</si>
  <si>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</si>
  <si>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</si>
  <si>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</si>
  <si>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</si>
  <si>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</si>
  <si>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</si>
  <si>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</si>
  <si>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</si>
  <si>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</si>
  <si>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</si>
  <si>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</si>
  <si>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</si>
  <si>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</si>
  <si>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</si>
  <si>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</si>
  <si>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</si>
  <si>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</si>
  <si>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</si>
  <si>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</si>
  <si>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</si>
  <si>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</si>
  <si>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</si>
  <si>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</si>
  <si>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</si>
  <si>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</si>
  <si>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</si>
  <si>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</si>
  <si>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</si>
  <si>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</si>
  <si>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</si>
  <si>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</si>
  <si>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</si>
  <si>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</si>
  <si>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</si>
  <si>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</si>
  <si>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</si>
  <si>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</si>
  <si>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</si>
  <si>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</si>
  <si>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</si>
  <si>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</si>
  <si>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</si>
  <si>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</si>
  <si>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</si>
  <si>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</si>
  <si>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</si>
  <si>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</si>
  <si>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</si>
  <si>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</si>
  <si>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</si>
  <si>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</si>
  <si>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</si>
  <si>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</si>
  <si>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</si>
  <si>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</si>
  <si>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</si>
  <si>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</si>
  <si>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</si>
  <si>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</si>
  <si>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</si>
  <si>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</si>
  <si>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</si>
  <si>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</si>
  <si>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</si>
  <si>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</si>
  <si>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</si>
  <si>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</si>
  <si>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B GRUBU 2.</t>
  </si>
  <si>
    <t>C GRUBU 2.</t>
  </si>
  <si>
    <t>C1/A2 GALİBİ</t>
  </si>
  <si>
    <t>B2/C2 GALİBİ</t>
  </si>
  <si>
    <t>E2/D2 GALİBİ</t>
  </si>
  <si>
    <t>A1/B2-C2 GALİBİ</t>
  </si>
  <si>
    <t>B1/E2-D2 GALİBİ</t>
  </si>
  <si>
    <t>D1/E1 GALİBİ</t>
  </si>
  <si>
    <t>79</t>
  </si>
  <si>
    <t>43</t>
  </si>
  <si>
    <t>73</t>
  </si>
  <si>
    <t>88</t>
  </si>
  <si>
    <t>42</t>
  </si>
  <si>
    <t>68</t>
  </si>
  <si>
    <t>35</t>
  </si>
  <si>
    <t>A1/F1 GALİBİ</t>
  </si>
  <si>
    <t>C1/1. ELEME B GRUBU GALİBİ</t>
  </si>
  <si>
    <t>B1/E1 GALİBİ</t>
  </si>
  <si>
    <t>D1/ELEME GRUBU A GALİBİ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</si>
  <si>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</si>
  <si>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</si>
  <si>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</si>
  <si>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</si>
  <si>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</si>
  <si>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</si>
  <si>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</si>
  <si>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</si>
  <si>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</si>
  <si>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</si>
  <si>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</si>
  <si>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</si>
  <si>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</si>
  <si>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</si>
  <si>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</si>
  <si>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</si>
  <si>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</si>
  <si>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</si>
  <si>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</si>
  <si>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</si>
  <si>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</si>
  <si>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</si>
  <si>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</si>
  <si>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</si>
  <si>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</si>
  <si>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</si>
  <si>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</si>
  <si>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</si>
  <si>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</si>
  <si>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</si>
  <si>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</si>
  <si>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</si>
  <si>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</si>
  <si>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</si>
  <si>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</si>
  <si>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</si>
  <si>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</si>
  <si>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</si>
  <si>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</si>
  <si>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</si>
  <si>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</si>
  <si>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</si>
  <si>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</si>
  <si>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</si>
  <si>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</si>
  <si>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</si>
  <si>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</si>
  <si>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</si>
  <si>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</si>
  <si>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</si>
  <si>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</si>
  <si>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</si>
  <si>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</si>
  <si>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</si>
  <si>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</si>
  <si>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</si>
  <si>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</si>
  <si>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</si>
  <si>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</si>
  <si>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Kupa Töreni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</si>
  <si>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</si>
  <si>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</si>
  <si>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</si>
  <si>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</si>
  <si>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</si>
  <si>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</si>
  <si>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</si>
  <si>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</si>
  <si>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</si>
  <si>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</si>
  <si>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</si>
  <si>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</si>
  <si>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</si>
  <si>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</si>
  <si>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</si>
  <si>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</si>
  <si>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</si>
  <si>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</si>
  <si>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</si>
  <si>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</si>
  <si>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</si>
  <si>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</si>
  <si>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</si>
  <si>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</si>
  <si>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</si>
  <si>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</si>
  <si>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</si>
  <si>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>SAAAT DEĞİŞİKLİĞİ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</si>
  <si>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</si>
  <si>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</si>
  <si>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</si>
  <si>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</si>
  <si>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</si>
  <si>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</si>
  <si>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</si>
  <si>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</si>
  <si>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</si>
  <si>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</si>
  <si>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</si>
  <si>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</si>
  <si>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</si>
  <si>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</si>
  <si>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</si>
  <si>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</si>
  <si>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</si>
  <si>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</si>
  <si>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</si>
  <si>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</si>
  <si>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</si>
  <si>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</si>
  <si>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</si>
  <si>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</si>
  <si>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 xml:space="preserve">AMASYA BLD SENTETİK SAHA </t>
  </si>
  <si>
    <t>İKİ TAKIM ÇEKİLDİ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</si>
</sst>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0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0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vertical="center"/>
    </xf>
    <xf numFmtId="0" fontId="4" fillId="18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0" fillId="3" borderId="0" xfId="0" applyFill="1"/>
    <xf numFmtId="0" fontId="24" fillId="18" borderId="6" xfId="0" applyFont="1" applyFill="1" applyBorder="1" applyAlignment="1">
      <alignment horizontal="left" vertical="top" wrapText="1"/>
    </xf>
    <xf numFmtId="0" fontId="21" fillId="18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6" borderId="24" xfId="0" applyFont="1" applyFill="1" applyBorder="1" applyAlignment="1">
      <alignment horizontal="center"/>
    </xf>
    <xf numFmtId="0" fontId="1" fillId="16" borderId="29" xfId="0" applyFont="1" applyFill="1" applyBorder="1" applyAlignment="1">
      <alignment horizontal="center"/>
    </xf>
    <xf numFmtId="0" fontId="1" fillId="16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618"/>
  <sheetViews>
    <sheetView showGridLines="0" tabSelected="1" view="pageBreakPreview" zoomScale="110" zoomScaleNormal="130" zoomScaleSheetLayoutView="110" workbookViewId="0">
      <pane ySplit="1" topLeftCell="A182" activePane="bottomLeft" state="frozen"/>
      <selection activeCell="C106" sqref="A1:XFD1048576"/>
      <selection pane="bottomLeft" activeCell="D200" sqref="D200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2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0" bestFit="1" customWidth="1"/>
    <col min="9" max="9" width="40.7109375" style="184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7" t="s">
        <v>9</v>
      </c>
      <c r="C1" s="208" t="s">
        <v>1</v>
      </c>
      <c r="D1" s="209" t="s">
        <v>2</v>
      </c>
      <c r="E1" s="191" t="s">
        <v>8</v>
      </c>
      <c r="F1" s="191" t="s">
        <v>6</v>
      </c>
      <c r="G1" s="191" t="s">
        <v>7</v>
      </c>
      <c r="H1" s="191" t="s">
        <v>3</v>
      </c>
      <c r="I1" s="191" t="s">
        <v>4</v>
      </c>
      <c r="J1" s="192" t="s">
        <v>5</v>
      </c>
      <c r="K1" s="192" t="s">
        <v>5</v>
      </c>
      <c r="L1" s="191" t="s">
        <v>4</v>
      </c>
      <c r="M1" s="193" t="s">
        <v>13</v>
      </c>
    </row>
    <row r="2" spans="2:13" ht="12" customHeight="1" x14ac:dyDescent="0.2">
      <c r="B2" s="210"/>
      <c r="C2" s="202"/>
      <c r="D2" s="203"/>
      <c r="E2" s="204"/>
      <c r="F2" s="204"/>
      <c r="G2" s="204"/>
      <c r="H2" s="204"/>
      <c r="I2" s="197"/>
      <c r="J2" s="205"/>
      <c r="K2" s="205"/>
      <c r="L2" s="206"/>
      <c r="M2" s="211"/>
    </row>
    <row r="3" spans="2:13" ht="12" x14ac:dyDescent="0.2">
      <c r="B3" s="357" t="s">
        <v>131</v>
      </c>
      <c r="C3" s="185">
        <f>IFERROR(IFERROR(IFERROR(IFERROR(IFERROR(IFERROR(IFERROR(VLOOKUP(B3,FUTSAL!C$69:N11971,2,0),VLOOKUP(B3,VOLEYBOL!C$54:N2367,2,0)),VLOOKUP(B3,FUTBOL!C$31:N2455,2,0)),VLOOKUP(B3,BASKETBOL!C$42:N2469,2,0)),VLOOKUP(B3,HENTBOL!C$32:N2470,2,0)),VLOOKUP(B3,HOKEY!C$35:N1814,2,0)),VLOOKUP(B3,KRİKET!C$30:N2244,2,0)),VLOOKUP(B3,'FERDİ BRANŞLAR'!B$2:M590,2,0))</f>
        <v>45964</v>
      </c>
      <c r="D3" s="186">
        <f>IFERROR(IFERROR(IFERROR(IFERROR(IFERROR(IFERROR(IFERROR(VLOOKUP(B3,FUTSAL!C$69:N11971,3,0),VLOOKUP(B3,VOLEYBOL!C$54:N2367,3,0)),VLOOKUP(B3,FUTBOL!C$31:N2455,3,0)),VLOOKUP(B3,BASKETBOL!C$42:N2469,3,0)),VLOOKUP(B3,HENTBOL!C$32:N2470,3,0)),VLOOKUP(B3,HOKEY!C$35:N1814,3,0)),VLOOKUP(B3,KRİKET!C$30:N2244,3,0)),VLOOKUP(B3,'FERDİ BRANŞLAR'!B$2:M590,3,0))</f>
        <v>0.41666666666666669</v>
      </c>
      <c r="E3" s="273" t="str">
        <f>IFERROR(IFERROR(IFERROR(IFERROR(IFERROR(IFERROR(IFERROR(VLOOKUP(B3,FUTSAL!C$69:N11971,4,0),VLOOKUP(B3,VOLEYBOL!C$54:N2367,4,0)),VLOOKUP(B3,FUTBOL!C$31:N2455,4,0)),VLOOKUP(B3,BASKETBOL!C$42:N2469,4,0)),VLOOKUP(B3,HENTBOL!C$32:N2470,4,0)),VLOOKUP(B3,HOKEY!C$35:N1814,4,0)),VLOOKUP(B3,KRİKET!C$30:N2244,4,0)),VLOOKUP(B3,'FERDİ BRANŞLAR'!B$2:M590,4,0))</f>
        <v xml:space="preserve">AMASYA 12 HAZİRAN STADYUMU </v>
      </c>
      <c r="F3" s="185" t="str">
        <f>IFERROR(IFERROR(IFERROR(IFERROR(IFERROR(IFERROR(IFERROR(VLOOKUP(B3,FUTSAL!C$69:N11971,5,0),VLOOKUP(B3,VOLEYBOL!C$54:N2367,5,0)),VLOOKUP(B3,FUTBOL!C$31:N2455,5,0)),VLOOKUP(B3,BASKETBOL!C$42:N2469,5,0)),VLOOKUP(B3,HENTBOL!C$32:N2470,5,0)),VLOOKUP(B3,HOKEY!C$35:N1814,5,0)),VLOOKUP(B3,KRİKET!C$30:N2244,5,0)),VLOOKUP(B3,'FERDİ BRANŞLAR'!B$2:M590,5,0))</f>
        <v>JUDO</v>
      </c>
      <c r="G3" s="185" t="str">
        <f>IFERROR(IFERROR(IFERROR(IFERROR(IFERROR(IFERROR(IFERROR(VLOOKUP(B3,FUTSAL!C$69:N12416,6,0),VLOOKUP(B3,VOLEYBOL!C$54:N2812,6,0)),VLOOKUP(B3,FUTBOL!C$31:N2900,6,0)),VLOOKUP(B3,BASKETBOL!C$42:N2914,6,0)),VLOOKUP(B3,HENTBOL!C$32:N2915,6,0)),VLOOKUP(B3,HOKEY!C$35:N2259,6,0)),VLOOKUP(B3,KRİKET!C$30:N2689,6,0)),VLOOKUP(B3,'FERDİ BRANŞLAR'!B$2:M590,6,0))</f>
        <v>…</v>
      </c>
      <c r="H3" s="185" t="str">
        <f>IFERROR(IFERROR(IFERROR(IFERROR(IFERROR(IFERROR(IFERROR(VLOOKUP(B3,FUTSAL!C$69:N12416,7,0),VLOOKUP(B3,VOLEYBOL!C$54:N2812,7,0)),VLOOKUP(B3,FUTBOL!C$31:N2900,7,0)),VLOOKUP(B3,BASKETBOL!C$42:N2914,7,0)),VLOOKUP(B3,HENTBOL!C$32:N2915,7,0)),VLOOKUP(B3,HOKEY!C$35:N2259,7,0)),VLOOKUP(B3,KRİKET!C$30:N2689,7,0)),VLOOKUP(B3,'FERDİ BRANŞLAR'!B$2:M590,7,0))</f>
        <v>GENÇLER A</v>
      </c>
      <c r="I3" s="187" t="str">
        <f>IFERROR(IFERROR(IFERROR(IFERROR(IFERROR(IFERROR(IFERROR(VLOOKUP(B3,FUTSAL!C$69:N12416,8,0),VLOOKUP(B3,VOLEYBOL!C$54:N2812,8,0)),VLOOKUP(B3,FUTBOL!C$31:N2900,8,0)),VLOOKUP(B3,BASKETBOL!C$42:N2914,8,0)),VLOOKUP(B3,HENTBOL!C$32:N2915,8,0)),VLOOKUP(B3,HOKEY!C$35:N2259,8,0)),VLOOKUP(B3,KRİKET!C$30:N2689,8,0)),VLOOKUP(B3,'FERDİ BRANŞLAR'!B$2:M590,8,0))</f>
        <v>……….</v>
      </c>
      <c r="J3" s="183" t="str">
        <f>IFERROR(IFERROR(IFERROR(IFERROR(IFERROR(IFERROR(IFERROR(VLOOKUP(B3,FUTSAL!C$69:N12416,9,0),VLOOKUP(B3,VOLEYBOL!C$54:N2812,9,0)),VLOOKUP(B3,FUTBOL!C$31:N2900,9,0)),VLOOKUP(B3,BASKETBOL!C$42:N2914,9,0)),VLOOKUP(B3,HENTBOL!C$32:N2915,9,0)),VLOOKUP(B3,HOKEY!C$35:N2259,9,0)),VLOOKUP(B3,KRİKET!C$30:N2689,9,0)),VLOOKUP(B3,'FERDİ BRANŞLAR'!B$2:M590,9,0))</f>
        <v>…</v>
      </c>
      <c r="K3" s="183" t="str">
        <f>IFERROR(IFERROR(IFERROR(IFERROR(IFERROR(IFERROR(IFERROR(VLOOKUP(B3,FUTSAL!C$69:N12416,10,0),VLOOKUP(B3,VOLEYBOL!C$54:N2812,10,0)),VLOOKUP(B3,FUTBOL!C$31:N2900,10,0)),VLOOKUP(B3,BASKETBOL!C$42:N2914,10,0)),VLOOKUP(B3,HENTBOL!C$32:N2915,10,0)),VLOOKUP(B3,HOKEY!C$35:N2259,10,0)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2914,11,0)),VLOOKUP(B3,HENTBOL!C$32:N2915,11,0)),VLOOKUP(B3,HOKEY!C$35:N2259,11,0)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2914,12,0)),VLOOKUP(B3,HENTBOL!C$32:N2915,12,0)),VLOOKUP(B3,HOKEY!C$35:N2259,11,0)),VLOOKUP(B3,KRİKET!C$30:N2689,12,0)),VLOOKUP(B3,'FERDİ BRANŞLAR'!B$2:M590,12,0))</f>
        <v xml:space="preserve">KUPA TÖRENİ </v>
      </c>
    </row>
    <row r="4" spans="2:13" ht="12" x14ac:dyDescent="0.2">
      <c r="B4" s="357" t="s">
        <v>134</v>
      </c>
      <c r="C4" s="273">
        <f>IFERROR(IFERROR(IFERROR(IFERROR(IFERROR(IFERROR(IFERROR(VLOOKUP(B4,FUTSAL!C$69:N11975,2,0),VLOOKUP(B4,VOLEYBOL!C$54:N2371,2,0)),VLOOKUP(B4,FUTBOL!C$31:N2459,2,0)),VLOOKUP(B4,BASKETBOL!C$42:N2473,2,0)),VLOOKUP(B4,HENTBOL!C$32:N2474,2,0)),VLOOKUP(B4,HOKEY!C$35:N1818,2,0)),VLOOKUP(B4,KRİKET!C$30:N2248,2,0)),VLOOKUP(B4,'FERDİ BRANŞLAR'!B$2:M594,2,0))</f>
        <v>45968</v>
      </c>
      <c r="D4" s="186">
        <f>IFERROR(IFERROR(IFERROR(IFERROR(IFERROR(IFERROR(IFERROR(VLOOKUP(B4,FUTSAL!C$69:N11975,3,0),VLOOKUP(B4,VOLEYBOL!C$54:N2371,3,0)),VLOOKUP(B4,FUTBOL!C$31:N2459,3,0)),VLOOKUP(B4,BASKETBOL!C$42:N2473,3,0)),VLOOKUP(B4,HENTBOL!C$32:N2474,3,0)),VLOOKUP(B4,HOKEY!C$35:N1818,3,0)),VLOOKUP(B4,KRİKET!C$30:N2248,3,0)),VLOOKUP(B4,'FERDİ BRANŞLAR'!B$2:M594,3,0))</f>
        <v>0.41666666666666669</v>
      </c>
      <c r="E4" s="185" t="str">
        <f>IFERROR(IFERROR(IFERROR(IFERROR(IFERROR(IFERROR(IFERROR(VLOOKUP(B4,FUTSAL!C$69:N11975,4,0),VLOOKUP(B4,VOLEYBOL!C$54:N2371,4,0)),VLOOKUP(B4,FUTBOL!C$31:N2459,4,0)),VLOOKUP(B4,BASKETBOL!C$42:N2473,4,0)),VLOOKUP(B4,HENTBOL!C$32:N2474,4,0)),VLOOKUP(B4,HOKEY!C$35:N1818,4,0)),VLOOKUP(B4,KRİKET!C$30:N2248,4,0)),VLOOKUP(B4,'FERDİ BRANŞLAR'!B$2:M594,4,0))</f>
        <v>GÖZLEK</v>
      </c>
      <c r="F4" s="185" t="str">
        <f>IFERROR(IFERROR(IFERROR(IFERROR(IFERROR(IFERROR(IFERROR(VLOOKUP(B4,FUTSAL!C$69:N11975,5,0),VLOOKUP(B4,VOLEYBOL!C$54:N2371,5,0)),VLOOKUP(B4,FUTBOL!C$31:N2459,5,0)),VLOOKUP(B4,BASKETBOL!C$42:N2473,5,0)),VLOOKUP(B4,HENTBOL!C$32:N2474,5,0)),VLOOKUP(B4,HOKEY!C$35:N1818,5,0)),VLOOKUP(B4,KRİKET!C$30:N2248,5,0)),VLOOKUP(B4,'FERDİ BRANŞLAR'!B$2:M594,5,0))</f>
        <v>KROS</v>
      </c>
      <c r="G4" s="185" t="str">
        <f>IFERROR(IFERROR(IFERROR(IFERROR(IFERROR(IFERROR(IFERROR(VLOOKUP(B4,FUTSAL!C$69:N12420,6,0),VLOOKUP(B4,VOLEYBOL!C$54:N2816,6,0)),VLOOKUP(B4,FUTBOL!C$31:N2904,6,0)),VLOOKUP(B4,BASKETBOL!C$42:N2918,6,0)),VLOOKUP(B4,HENTBOL!C$32:N2919,6,0)),VLOOKUP(B4,HOKEY!C$35:N2263,6,0)),VLOOKUP(B4,KRİKET!C$30:N2693,6,0)),VLOOKUP(B4,'FERDİ BRANŞLAR'!B$2:M594,6,0))</f>
        <v>…</v>
      </c>
      <c r="H4" s="185" t="str">
        <f>IFERROR(IFERROR(IFERROR(IFERROR(IFERROR(IFERROR(IFERROR(VLOOKUP(B4,FUTSAL!C$69:N12420,7,0),VLOOKUP(B4,VOLEYBOL!C$54:N2816,7,0)),VLOOKUP(B4,FUTBOL!C$31:N2904,7,0)),VLOOKUP(B4,BASKETBOL!C$42:N2918,7,0)),VLOOKUP(B4,HENTBOL!C$32:N2919,7,0)),VLOOKUP(B4,HOKEY!C$35:N2263,7,0)),VLOOKUP(B4,KRİKET!C$30:N2693,7,0)),VLOOKUP(B4,'FERDİ BRANŞLAR'!B$2:M594,7,0))</f>
        <v>YILDIZLAR-GENÇLER A-B</v>
      </c>
      <c r="I4" s="187" t="str">
        <f>IFERROR(IFERROR(IFERROR(IFERROR(IFERROR(IFERROR(IFERROR(VLOOKUP(B4,FUTSAL!C$69:N12420,8,0),VLOOKUP(B4,VOLEYBOL!C$54:N2816,8,0)),VLOOKUP(B4,FUTBOL!C$31:N2904,8,0)),VLOOKUP(B4,BASKETBOL!C$42:N2918,8,0)),VLOOKUP(B4,HENTBOL!C$32:N2919,8,0)),VLOOKUP(B4,HOKEY!C$35:N2263,8,0)),VLOOKUP(B4,KRİKET!C$30:N2693,8,0)),VLOOKUP(B4,'FERDİ BRANŞLAR'!B$2:M594,8,0))</f>
        <v>……….</v>
      </c>
      <c r="J4" s="183" t="str">
        <f>IFERROR(IFERROR(IFERROR(IFERROR(IFERROR(IFERROR(IFERROR(VLOOKUP(B4,FUTSAL!C$69:N12420,9,0),VLOOKUP(B4,VOLEYBOL!C$54:N2816,9,0)),VLOOKUP(B4,FUTBOL!C$31:N2904,9,0)),VLOOKUP(B4,BASKETBOL!C$42:N2918,9,0)),VLOOKUP(B4,HENTBOL!C$32:N2919,9,0)),VLOOKUP(B4,HOKEY!C$35:N2263,9,0)),VLOOKUP(B4,KRİKET!C$30:N2693,9,0)),VLOOKUP(B4,'FERDİ BRANŞLAR'!B$2:M594,9,0))</f>
        <v>…</v>
      </c>
      <c r="K4" s="183" t="str">
        <f>IFERROR(IFERROR(IFERROR(IFERROR(IFERROR(IFERROR(IFERROR(VLOOKUP(B4,FUTSAL!C$69:N12420,10,0),VLOOKUP(B4,VOLEYBOL!C$54:N2816,10,0)),VLOOKUP(B4,FUTBOL!C$31:N2904,10,0)),VLOOKUP(B4,BASKETBOL!C$42:N2918,10,0)),VLOOKUP(B4,HENTBOL!C$32:N2919,10,0)),VLOOKUP(B4,HOKEY!C$35:N2263,10,0)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2918,11,0)),VLOOKUP(B4,HENTBOL!C$32:N2919,11,0)),VLOOKUP(B4,HOKEY!C$35:N2263,11,0)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2918,12,0)),VLOOKUP(B4,HENTBOL!C$32:N2919,12,0)),VLOOKUP(B4,HOKEY!C$35:N2263,11,0)),VLOOKUP(B4,KRİKET!C$30:N2693,12,0)),VLOOKUP(B4,'FERDİ BRANŞLAR'!B$2:M594,12,0))</f>
        <v>TARİH DEĞİŞİKLİĞİ</v>
      </c>
    </row>
    <row r="5" spans="2:13" ht="12" x14ac:dyDescent="0.2">
      <c r="B5" s="357" t="s">
        <v>176</v>
      </c>
      <c r="C5" s="273">
        <f>IFERROR(IFERROR(IFERROR(IFERROR(IFERROR(IFERROR(IFERROR(VLOOKUP(B5,FUTSAL!C$69:N12016,2,0),VLOOKUP(B5,VOLEYBOL!C$54:N2412,2,0)),VLOOKUP(B5,FUTBOL!C$31:N2500,2,0)),VLOOKUP(B5,BASKETBOL!C$42:N2514,2,0)),VLOOKUP(B5,HENTBOL!C$32:N2515,2,0)),VLOOKUP(B5,HOKEY!C$35:N1859,2,0)),VLOOKUP(B5,KRİKET!C$30:N2289,2,0)),VLOOKUP(B5,'FERDİ BRANŞLAR'!B$2:M635,2,0))</f>
        <v>45968</v>
      </c>
      <c r="D5" s="186">
        <f>IFERROR(IFERROR(IFERROR(IFERROR(IFERROR(IFERROR(IFERROR(VLOOKUP(B5,FUTSAL!C$69:N12016,3,0),VLOOKUP(B5,VOLEYBOL!C$54:N2412,3,0)),VLOOKUP(B5,FUTBOL!C$31:N2500,3,0)),VLOOKUP(B5,BASKETBOL!C$42:N2514,3,0)),VLOOKUP(B5,HENTBOL!C$32:N2515,3,0)),VLOOKUP(B5,HOKEY!C$35:N1859,3,0)),VLOOKUP(B5,KRİKET!C$30:N2289,3,0)),VLOOKUP(B5,'FERDİ BRANŞLAR'!B$2:M635,3,0))</f>
        <v>0.41666666666666702</v>
      </c>
      <c r="E5" s="273" t="str">
        <f>IFERROR(IFERROR(IFERROR(IFERROR(IFERROR(IFERROR(IFERROR(VLOOKUP(B5,FUTSAL!C$69:N12016,4,0),VLOOKUP(B5,VOLEYBOL!C$54:N2412,4,0)),VLOOKUP(B5,FUTBOL!C$31:N2500,4,0)),VLOOKUP(B5,BASKETBOL!C$42:N2514,4,0)),VLOOKUP(B5,HENTBOL!C$32:N2515,4,0)),VLOOKUP(B5,HOKEY!C$35:N1859,4,0)),VLOOKUP(B5,KRİKET!C$30:N2289,4,0)),VLOOKUP(B5,'FERDİ BRANŞLAR'!B$2:M635,4,0))</f>
        <v>AMASYA S.S</v>
      </c>
      <c r="F5" s="185" t="str">
        <f>IFERROR(IFERROR(IFERROR(IFERROR(IFERROR(IFERROR(IFERROR(VLOOKUP(B5,FUTSAL!C$69:N12016,5,0),VLOOKUP(B5,VOLEYBOL!C$54:N2412,5,0)),VLOOKUP(B5,FUTBOL!C$31:N2500,5,0)),VLOOKUP(B5,BASKETBOL!C$42:N2514,5,0)),VLOOKUP(B5,HENTBOL!C$32:N2515,5,0)),VLOOKUP(B5,HOKEY!C$35:N1859,5,0)),VLOOKUP(B5,KRİKET!C$30:N2289,5,0)),VLOOKUP(B5,'FERDİ BRANŞLAR'!B$2:M635,5,0))</f>
        <v xml:space="preserve">GÜREŞ </v>
      </c>
      <c r="G5" s="185" t="str">
        <f>IFERROR(IFERROR(IFERROR(IFERROR(IFERROR(IFERROR(IFERROR(VLOOKUP(B5,FUTSAL!C$69:N12461,6,0),VLOOKUP(B5,VOLEYBOL!C$54:N2857,6,0)),VLOOKUP(B5,FUTBOL!C$31:N2945,6,0)),VLOOKUP(B5,BASKETBOL!C$42:N2959,6,0)),VLOOKUP(B5,HENTBOL!C$32:N2960,6,0)),VLOOKUP(B5,HOKEY!C$35:N2304,6,0)),VLOOKUP(B5,KRİKET!C$30:N2734,6,0)),VLOOKUP(B5,'FERDİ BRANŞLAR'!B$2:M635,6,0))</f>
        <v>…</v>
      </c>
      <c r="H5" s="185" t="str">
        <f>IFERROR(IFERROR(IFERROR(IFERROR(IFERROR(IFERROR(IFERROR(VLOOKUP(B5,FUTSAL!C$69:N12461,7,0),VLOOKUP(B5,VOLEYBOL!C$54:N2857,7,0)),VLOOKUP(B5,FUTBOL!C$31:N2945,7,0)),VLOOKUP(B5,BASKETBOL!C$42:N2959,7,0)),VLOOKUP(B5,HENTBOL!C$32:N2960,7,0)),VLOOKUP(B5,HOKEY!C$35:N2304,7,0)),VLOOKUP(B5,KRİKET!C$30:N2734,7,0)),VLOOKUP(B5,'FERDİ BRANŞLAR'!B$2:M635,7,0))</f>
        <v>GENÇLER B ERKEK-KIZ</v>
      </c>
      <c r="I5" s="187" t="str">
        <f>IFERROR(IFERROR(IFERROR(IFERROR(IFERROR(IFERROR(IFERROR(VLOOKUP(B5,FUTSAL!C$69:N12461,8,0),VLOOKUP(B5,VOLEYBOL!C$54:N2857,8,0)),VLOOKUP(B5,FUTBOL!C$31:N2945,8,0)),VLOOKUP(B5,BASKETBOL!C$42:N2959,8,0)),VLOOKUP(B5,HENTBOL!C$32:N2960,8,0)),VLOOKUP(B5,HOKEY!C$35:N2304,8,0)),VLOOKUP(B5,KRİKET!C$30:N2734,8,0)),VLOOKUP(B5,'FERDİ BRANŞLAR'!B$2:M635,8,0))</f>
        <v>……….</v>
      </c>
      <c r="J5" s="183" t="str">
        <f>IFERROR(IFERROR(IFERROR(IFERROR(IFERROR(IFERROR(IFERROR(VLOOKUP(B5,FUTSAL!C$69:N12461,9,0),VLOOKUP(B5,VOLEYBOL!C$54:N2857,9,0)),VLOOKUP(B5,FUTBOL!C$31:N2945,9,0)),VLOOKUP(B5,BASKETBOL!C$42:N2959,9,0)),VLOOKUP(B5,HENTBOL!C$32:N2960,9,0)),VLOOKUP(B5,HOKEY!C$35:N2304,9,0)),VLOOKUP(B5,KRİKET!C$30:N2734,9,0)),VLOOKUP(B5,'FERDİ BRANŞLAR'!B$2:M635,9,0))</f>
        <v>…</v>
      </c>
      <c r="K5" s="183" t="str">
        <f>IFERROR(IFERROR(IFERROR(IFERROR(IFERROR(IFERROR(IFERROR(VLOOKUP(B5,FUTSAL!C$69:N12461,10,0),VLOOKUP(B5,VOLEYBOL!C$54:N2857,10,0)),VLOOKUP(B5,FUTBOL!C$31:N2945,10,0)),VLOOKUP(B5,BASKETBOL!C$42:N2959,10,0)),VLOOKUP(B5,HENTBOL!C$32:N2960,10,0)),VLOOKUP(B5,HOKEY!C$35:N2304,10,0)),VLOOKUP(B5,KRİKET!C$30:N2734,10,0)),VLOOKUP(B5,'FERDİ BRANŞLAR'!B$2:M635,10,0))</f>
        <v>…</v>
      </c>
      <c r="L5" s="379" t="str">
        <f>IFERROR(IFERROR(IFERROR(IFERROR(IFERROR(IFERROR(IFERROR(VLOOKUP(B5,FUTSAL!C$69:N12461,11,0),VLOOKUP(B5,VOLEYBOL!C$54:N2857,11,0)),VLOOKUP(B5,FUTBOL!C$31:N2945,11,0)),VLOOKUP(B5,BASKETBOL!C$42:N2959,11,0)),VLOOKUP(B5,HENTBOL!C$32:N2960,11,0)),VLOOKUP(B5,HOKEY!C$35:N2304,11,0)),VLOOKUP(B5,KRİKET!C$30:N2734,11,0)),VLOOKUP(B5,'FERDİ BRANŞLAR'!B$2:M635,11,0))</f>
        <v>……….</v>
      </c>
      <c r="M5" s="291" t="str">
        <f>IFERROR(IFERROR(IFERROR(IFERROR(IFERROR(IFERROR(IFERROR(VLOOKUP(B5,FUTSAL!C$69:N12461,12,0),VLOOKUP(B5,VOLEYBOL!C$54:N2857,12,0)),VLOOKUP(B5,FUTBOL!C$31:N2945,12,0)),VLOOKUP(B5,BASKETBOL!C$42:N2959,12,0)),VLOOKUP(B5,HENTBOL!C$32:N2960,12,0)),VLOOKUP(B5,HOKEY!C$35:N2304,11,0)),VLOOKUP(B5,KRİKET!C$30:N2734,12,0)),VLOOKUP(B5,'FERDİ BRANŞLAR'!B$2:M635,12,0))</f>
        <v>YER DEĞİŞİKLİĞİ TARİH DEĞİŞİKLİĞİ</v>
      </c>
    </row>
    <row r="6" spans="2:13" ht="12" x14ac:dyDescent="0.2">
      <c r="B6" s="358">
        <v>462</v>
      </c>
      <c r="C6" s="312">
        <f>IFERROR(IFERROR(IFERROR(IFERROR(IFERROR(IFERROR(IFERROR(VLOOKUP(B6,FUTSAL!C$69:N11860,2,0),VLOOKUP(B6,VOLEYBOL!C$54:N2256,2,0)),VLOOKUP(B6,FUTBOL!C$31:N2344,2,0)),VLOOKUP(B6,BASKETBOL!C$42:N2358,2,0)),VLOOKUP(B6,HENTBOL!C$32:N2359,2,0)),VLOOKUP(B6,HOKEY!C$35:N1703,2,0)),VLOOKUP(B6,KRİKET!C$30:N2133,2,0)),VLOOKUP(B6,'FERDİ BRANŞLAR'!B$2:M479,2,0))</f>
        <v>45978</v>
      </c>
      <c r="D6" s="313">
        <f>IFERROR(IFERROR(IFERROR(IFERROR(IFERROR(IFERROR(IFERROR(VLOOKUP(B6,FUTSAL!C$69:N11860,3,0),VLOOKUP(B6,VOLEYBOL!C$54:N2256,3,0)),VLOOKUP(B6,FUTBOL!C$31:N2344,3,0)),VLOOKUP(B6,BASKETBOL!C$42:N2358,3,0)),VLOOKUP(B6,HENTBOL!C$32:N2359,3,0)),VLOOKUP(B6,HOKEY!C$35:N1703,3,0)),VLOOKUP(B6,KRİKET!C$30:N2133,3,0)),VLOOKUP(B6,'FERDİ BRANŞLAR'!B$2:M479,3,0))</f>
        <v>0.375</v>
      </c>
      <c r="E6" s="312" t="str">
        <f>IFERROR(IFERROR(IFERROR(IFERROR(IFERROR(IFERROR(IFERROR(VLOOKUP(B6,FUTSAL!C$69:N11860,4,0),VLOOKUP(B6,VOLEYBOL!C$54:N2256,4,0)),VLOOKUP(B6,FUTBOL!C$31:N2344,4,0)),VLOOKUP(B6,BASKETBOL!C$42:N2358,4,0)),VLOOKUP(B6,HENTBOL!C$32:N2359,4,0)),VLOOKUP(B6,HOKEY!C$35:N1703,4,0)),VLOOKUP(B6,KRİKET!C$30:N2133,4,0)),VLOOKUP(B6,'FERDİ BRANŞLAR'!B$2:M479,4,0))</f>
        <v>AMASYA S.S</v>
      </c>
      <c r="F6" s="312" t="str">
        <f>IFERROR(IFERROR(IFERROR(IFERROR(IFERROR(IFERROR(IFERROR(VLOOKUP(B6,FUTSAL!C$69:N11860,5,0),VLOOKUP(B6,VOLEYBOL!C$54:N2256,5,0)),VLOOKUP(B6,FUTBOL!C$31:N2344,5,0)),VLOOKUP(B6,BASKETBOL!C$42:N2358,5,0)),VLOOKUP(B6,HENTBOL!C$32:N2359,5,0)),VLOOKUP(B6,HOKEY!C$35:N1703,5,0)),VLOOKUP(B6,KRİKET!C$30:N2133,5,0)),VLOOKUP(B6,'FERDİ BRANŞLAR'!B$2:M479,5,0))</f>
        <v>HENTBOL</v>
      </c>
      <c r="G6" s="312" t="str">
        <f>IFERROR(IFERROR(IFERROR(IFERROR(IFERROR(IFERROR(IFERROR(VLOOKUP(B6,FUTSAL!C$69:N12305,6,0),VLOOKUP(B6,VOLEYBOL!C$54:N2701,6,0)),VLOOKUP(B6,FUTBOL!C$31:N2789,6,0)),VLOOKUP(B6,BASKETBOL!C$42:N2803,6,0)),VLOOKUP(B6,HENTBOL!C$32:N2804,6,0)),VLOOKUP(B6,HOKEY!C$35:N2148,6,0)),VLOOKUP(B6,KRİKET!C$30:N2578,6,0)),VLOOKUP(B6,'FERDİ BRANŞLAR'!B$2:M479,6,0))</f>
        <v>A GRB</v>
      </c>
      <c r="H6" s="312" t="str">
        <f>IFERROR(IFERROR(IFERROR(IFERROR(IFERROR(IFERROR(IFERROR(VLOOKUP(B6,FUTSAL!C$69:N12305,7,0),VLOOKUP(B6,VOLEYBOL!C$54:N2701,7,0)),VLOOKUP(B6,FUTBOL!C$31:N2789,7,0)),VLOOKUP(B6,BASKETBOL!C$42:N2803,7,0)),VLOOKUP(B6,HENTBOL!C$32:N2804,7,0)),VLOOKUP(B6,HOKEY!C$35:N2148,7,0)),VLOOKUP(B6,KRİKET!C$30:N2578,7,0)),VLOOKUP(B6,'FERDİ BRANŞLAR'!B$2:M479,7,0))</f>
        <v>GENÇ KIZ</v>
      </c>
      <c r="I6" s="314" t="str">
        <f>IFERROR(IFERROR(IFERROR(IFERROR(IFERROR(IFERROR(IFERROR(VLOOKUP(B6,FUTSAL!C$69:N12305,8,0),VLOOKUP(B6,VOLEYBOL!C$54:N2701,8,0)),VLOOKUP(B6,FUTBOL!C$31:N2789,8,0)),VLOOKUP(B6,BASKETBOL!C$42:N2803,8,0)),VLOOKUP(B6,HENTBOL!C$32:N2804,8,0)),VLOOKUP(B6,HOKEY!C$35:N2148,8,0)),VLOOKUP(B6,KRİKET!C$30:N2578,8,0)),VLOOKUP(B6,'FERDİ BRANŞLAR'!B$2:M479,8,0))</f>
        <v>AMASYA ŞEHİT FERHAT ERDİN SPOR LİSESİ</v>
      </c>
      <c r="J6" s="315">
        <f>IFERROR(IFERROR(IFERROR(IFERROR(IFERROR(IFERROR(IFERROR(VLOOKUP(B6,FUTSAL!C$69:N12305,9,0),VLOOKUP(B6,VOLEYBOL!C$54:N2701,9,0)),VLOOKUP(B6,FUTBOL!C$31:N2789,9,0)),VLOOKUP(B6,BASKETBOL!C$42:N2803,9,0)),VLOOKUP(B6,HENTBOL!C$32:N2804,9,0)),VLOOKUP(B6,HOKEY!C$35:N2148,9,0)),VLOOKUP(B6,KRİKET!C$30:N2578,9,0)),VLOOKUP(B6,'FERDİ BRANŞLAR'!B$2:M479,9,0))</f>
        <v>0</v>
      </c>
      <c r="K6" s="315">
        <f>IFERROR(IFERROR(IFERROR(IFERROR(IFERROR(IFERROR(IFERROR(VLOOKUP(B6,FUTSAL!C$69:N12305,10,0),VLOOKUP(B6,VOLEYBOL!C$54:N2701,10,0)),VLOOKUP(B6,FUTBOL!C$31:N2789,10,0)),VLOOKUP(B6,BASKETBOL!C$42:N2803,10,0)),VLOOKUP(B6,HENTBOL!C$32:N2804,10,0)),VLOOKUP(B6,HOKEY!C$35:N2148,10,0)),VLOOKUP(B6,KRİKET!C$30:N2578,10,0)),VLOOKUP(B6,'FERDİ BRANŞLAR'!B$2:M479,10,0))</f>
        <v>0</v>
      </c>
      <c r="L6" s="281" t="str">
        <f>IFERROR(IFERROR(IFERROR(IFERROR(IFERROR(IFERROR(IFERROR(VLOOKUP(B6,FUTSAL!C$69:N12305,11,0),VLOOKUP(B6,VOLEYBOL!C$54:N2701,11,0)),VLOOKUP(B6,FUTBOL!C$31:N2789,11,0)),VLOOKUP(B6,BASKETBOL!C$42:N2803,11,0)),VLOOKUP(B6,HENTBOL!C$32:N2804,11,0)),VLOOKUP(B6,HOKEY!C$35:N2148,11,0)),VLOOKUP(B6,KRİKET!C$30:N2578,11,0)),VLOOKUP(B6,'FERDİ BRANŞLAR'!B$2:M479,11,0))</f>
        <v>AMASYA ALPTEKİN ANADOLUN LİSEİSİ</v>
      </c>
      <c r="M6" s="283" t="str">
        <f>IFERROR(IFERROR(IFERROR(IFERROR(IFERROR(IFERROR(IFERROR(VLOOKUP(B6,FUTSAL!C$69:N12305,12,0),VLOOKUP(B6,VOLEYBOL!C$54:N2701,12,0)),VLOOKUP(B6,FUTBOL!C$31:N2789,12,0)),VLOOKUP(B6,BASKETBOL!C$42:N2803,12,0)),VLOOKUP(B6,HENTBOL!C$32:N2804,12,0)),VLOOKUP(B6,HOKEY!C$35:N2148,11,0)),VLOOKUP(B6,KRİKET!C$30:N2578,12,0)),VLOOKUP(B6,'FERDİ BRANŞLAR'!B$2:M479,12,0))</f>
        <v>AMASYA ALPTEKİN A.L ÇEKİLDİ</v>
      </c>
    </row>
    <row r="7" spans="2:13" ht="12" x14ac:dyDescent="0.2">
      <c r="B7" s="358">
        <v>302</v>
      </c>
      <c r="C7" s="185">
        <f>IFERROR(IFERROR(IFERROR(IFERROR(IFERROR(IFERROR(IFERROR(VLOOKUP(B7,FUTSAL!C$69:N11783,2,0),VLOOKUP(B7,VOLEYBOL!C$54:N2179,2,0)),VLOOKUP(B7,FUTBOL!C$31:N2267,2,0)),VLOOKUP(B7,BASKETBOL!C$42:N2281,2,0)),VLOOKUP(B7,HENTBOL!C$32:N2282,2,0)),VLOOKUP(B7,HOKEY!C$35:N1626,2,0)),VLOOKUP(B7,KRİKET!C$30:N2056,2,0)),VLOOKUP(B7,'FERDİ BRANŞLAR'!B$2:M402,2,0))</f>
        <v>45978</v>
      </c>
      <c r="D7" s="186">
        <f>IFERROR(IFERROR(IFERROR(IFERROR(IFERROR(IFERROR(IFERROR(VLOOKUP(B7,FUTSAL!C$69:N11783,3,0),VLOOKUP(B7,VOLEYBOL!C$54:N2179,3,0)),VLOOKUP(B7,FUTBOL!C$31:N2267,3,0)),VLOOKUP(B7,BASKETBOL!C$42:N2281,3,0)),VLOOKUP(B7,HENTBOL!C$32:N2282,3,0)),VLOOKUP(B7,HOKEY!C$35:N1626,3,0)),VLOOKUP(B7,KRİKET!C$30:N2056,3,0)),VLOOKUP(B7,'FERDİ BRANŞLAR'!B$2:M402,3,0))</f>
        <v>0.39583333333333331</v>
      </c>
      <c r="E7" s="185" t="str">
        <f>IFERROR(IFERROR(IFERROR(IFERROR(IFERROR(IFERROR(IFERROR(VLOOKUP(B7,FUTSAL!C$69:N11783,4,0),VLOOKUP(B7,VOLEYBOL!C$54:N2179,4,0)),VLOOKUP(B7,FUTBOL!C$31:N2267,4,0)),VLOOKUP(B7,BASKETBOL!C$42:N2281,4,0)),VLOOKUP(B7,HENTBOL!C$32:N2282,4,0)),VLOOKUP(B7,HOKEY!C$35:N1626,4,0)),VLOOKUP(B7,KRİKET!C$30:N2056,4,0)),VLOOKUP(B7,'FERDİ BRANŞLAR'!B$2:M402,4,0))</f>
        <v>22 HAZİRAN S.S</v>
      </c>
      <c r="F7" s="185" t="str">
        <f>IFERROR(IFERROR(IFERROR(IFERROR(IFERROR(IFERROR(IFERROR(VLOOKUP(B7,FUTSAL!C$69:N11783,5,0),VLOOKUP(B7,VOLEYBOL!C$54:N2179,5,0)),VLOOKUP(B7,FUTBOL!C$31:N2267,5,0)),VLOOKUP(B7,BASKETBOL!C$42:N2281,5,0)),VLOOKUP(B7,HENTBOL!C$32:N2282,5,0)),VLOOKUP(B7,HOKEY!C$35:N1626,5,0)),VLOOKUP(B7,KRİKET!C$30:N2056,5,0)),VLOOKUP(B7,'FERDİ BRANŞLAR'!B$2:M402,5,0))</f>
        <v>VOLEYBOL</v>
      </c>
      <c r="G7" s="185" t="str">
        <f>IFERROR(IFERROR(IFERROR(IFERROR(IFERROR(IFERROR(IFERROR(VLOOKUP(B7,FUTSAL!C$69:N12228,6,0),VLOOKUP(B7,VOLEYBOL!C$54:N2624,6,0)),VLOOKUP(B7,FUTBOL!C$31:N2712,6,0)),VLOOKUP(B7,BASKETBOL!C$42:N2726,6,0)),VLOOKUP(B7,HENTBOL!C$32:N2727,6,0)),VLOOKUP(B7,HOKEY!C$35:N2071,6,0)),VLOOKUP(B7,KRİKET!C$30:N2501,6,0)),VLOOKUP(B7,'FERDİ BRANŞLAR'!B$2:M402,6,0))</f>
        <v>A GRB</v>
      </c>
      <c r="H7" s="185" t="str">
        <f>IFERROR(IFERROR(IFERROR(IFERROR(IFERROR(IFERROR(IFERROR(VLOOKUP(B7,FUTSAL!C$69:N12228,7,0),VLOOKUP(B7,VOLEYBOL!C$54:N2624,7,0)),VLOOKUP(B7,FUTBOL!C$31:N2712,7,0)),VLOOKUP(B7,BASKETBOL!C$42:N2726,7,0)),VLOOKUP(B7,HENTBOL!C$32:N2727,7,0)),VLOOKUP(B7,HOKEY!C$35:N2071,7,0)),VLOOKUP(B7,KRİKET!C$30:N2501,7,0)),VLOOKUP(B7,'FERDİ BRANŞLAR'!B$2:M402,7,0))</f>
        <v>YILDIZ KIZ</v>
      </c>
      <c r="I7" s="187" t="str">
        <f>IFERROR(IFERROR(IFERROR(IFERROR(IFERROR(IFERROR(IFERROR(VLOOKUP(B7,FUTSAL!C$69:N12228,8,0),VLOOKUP(B7,VOLEYBOL!C$54:N2624,8,0)),VLOOKUP(B7,FUTBOL!C$31:N2712,8,0)),VLOOKUP(B7,BASKETBOL!C$42:N2726,8,0)),VLOOKUP(B7,HENTBOL!C$32:N2727,8,0)),VLOOKUP(B7,HOKEY!C$35:N2071,8,0)),VLOOKUP(B7,KRİKET!C$30:N2501,8,0)),VLOOKUP(B7,'FERDİ BRANŞLAR'!B$2:M402,8,0))</f>
        <v>AMASYA ÖZEL BAŞARIR ORTAOKULU</v>
      </c>
      <c r="J7" s="253" t="str">
        <f>IFERROR(IFERROR(IFERROR(IFERROR(IFERROR(IFERROR(IFERROR(VLOOKUP(B7,FUTSAL!C$69:N12228,9,0),VLOOKUP(B7,VOLEYBOL!C$54:N2624,9,0)),VLOOKUP(B7,FUTBOL!C$31:N2712,9,0)),VLOOKUP(B7,BASKETBOL!C$42:N2726,9,0)),VLOOKUP(B7,HENTBOL!C$32:N2727,9,0)),VLOOKUP(B7,HOKEY!C$35:N2071,9,0)),VLOOKUP(B7,KRİKET!C$30:N2501,9,0)),VLOOKUP(B7,'FERDİ BRANŞLAR'!B$2:M402,9,0))</f>
        <v>0</v>
      </c>
      <c r="K7" s="253" t="str">
        <f>IFERROR(IFERROR(IFERROR(IFERROR(IFERROR(IFERROR(IFERROR(VLOOKUP(B7,FUTSAL!C$69:N12228,10,0),VLOOKUP(B7,VOLEYBOL!C$54:N2624,10,0)),VLOOKUP(B7,FUTBOL!C$31:N2712,10,0)),VLOOKUP(B7,BASKETBOL!C$42:N2726,10,0)),VLOOKUP(B7,HENTBOL!C$32:N2727,10,0)),VLOOKUP(B7,HOKEY!C$35:N2071,10,0)),VLOOKUP(B7,KRİKET!C$30:N2501,10,0)),VLOOKUP(B7,'FERDİ BRANŞLAR'!B$2:M402,10,0))</f>
        <v>3</v>
      </c>
      <c r="L7" s="379" t="str">
        <f>IFERROR(IFERROR(IFERROR(IFERROR(IFERROR(IFERROR(IFERROR(VLOOKUP(B7,FUTSAL!C$69:N12228,11,0),VLOOKUP(B7,VOLEYBOL!C$54:N2624,11,0)),VLOOKUP(B7,FUTBOL!C$31:N2712,11,0)),VLOOKUP(B7,BASKETBOL!C$42:N2726,11,0)),VLOOKUP(B7,HENTBOL!C$32:N2727,11,0)),VLOOKUP(B7,HOKEY!C$35:N2071,11,0)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2726,12,0)),VLOOKUP(B7,HENTBOL!C$32:N2727,12,0)),VLOOKUP(B7,HOKEY!C$35:N2071,11,0)),VLOOKUP(B7,KRİKET!C$30:N2501,12,0)),VLOOKUP(B7,'FERDİ BRANŞLAR'!B$2:M402,12,0))</f>
        <v>……….</v>
      </c>
    </row>
    <row r="8" spans="2:13" ht="12" x14ac:dyDescent="0.2">
      <c r="B8" s="358">
        <v>318</v>
      </c>
      <c r="C8" s="185">
        <f>IFERROR(IFERROR(IFERROR(IFERROR(IFERROR(IFERROR(IFERROR(VLOOKUP(B8,FUTSAL!C$69:N11792,2,0),VLOOKUP(B8,VOLEYBOL!C$54:N2188,2,0)),VLOOKUP(B8,FUTBOL!C$31:N2276,2,0)),VLOOKUP(B8,BASKETBOL!C$42:N2290,2,0)),VLOOKUP(B8,HENTBOL!C$32:N2291,2,0)),VLOOKUP(B8,HOKEY!C$35:N1635,2,0)),VLOOKUP(B8,KRİKET!C$30:N2065,2,0)),VLOOKUP(B8,'FERDİ BRANŞLAR'!B$2:M411,2,0))</f>
        <v>45978</v>
      </c>
      <c r="D8" s="186">
        <f>IFERROR(IFERROR(IFERROR(IFERROR(IFERROR(IFERROR(IFERROR(VLOOKUP(B8,FUTSAL!C$69:N11792,3,0),VLOOKUP(B8,VOLEYBOL!C$54:N2188,3,0)),VLOOKUP(B8,FUTBOL!C$31:N2276,3,0)),VLOOKUP(B8,BASKETBOL!C$42:N2290,3,0)),VLOOKUP(B8,HENTBOL!C$32:N2291,3,0)),VLOOKUP(B8,HOKEY!C$35:N1635,3,0)),VLOOKUP(B8,KRİKET!C$30:N2065,3,0)),VLOOKUP(B8,'FERDİ BRANŞLAR'!B$2:M411,3,0))</f>
        <v>0.39583333333333331</v>
      </c>
      <c r="E8" s="273" t="str">
        <f>IFERROR(IFERROR(IFERROR(IFERROR(IFERROR(IFERROR(IFERROR(VLOOKUP(B8,FUTSAL!C$69:N11792,4,0),VLOOKUP(B8,VOLEYBOL!C$54:N2188,4,0)),VLOOKUP(B8,FUTBOL!C$31:N2276,4,0)),VLOOKUP(B8,BASKETBOL!C$42:N2290,4,0)),VLOOKUP(B8,HENTBOL!C$32:N2291,4,0)),VLOOKUP(B8,HOKEY!C$35:N1635,4,0)),VLOOKUP(B8,KRİKET!C$30:N2065,4,0)),VLOOKUP(B8,'FERDİ BRANŞLAR'!B$2:M411,4,0))</f>
        <v>G.HACIKÖY SS</v>
      </c>
      <c r="F8" s="185" t="str">
        <f>IFERROR(IFERROR(IFERROR(IFERROR(IFERROR(IFERROR(IFERROR(VLOOKUP(B8,FUTSAL!C$69:N11792,5,0),VLOOKUP(B8,VOLEYBOL!C$54:N2188,5,0)),VLOOKUP(B8,FUTBOL!C$31:N2276,5,0)),VLOOKUP(B8,BASKETBOL!C$42:N2290,5,0)),VLOOKUP(B8,HENTBOL!C$32:N2291,5,0)),VLOOKUP(B8,HOKEY!C$35:N1635,5,0)),VLOOKUP(B8,KRİKET!C$30:N2065,5,0)),VLOOKUP(B8,'FERDİ BRANŞLAR'!B$2:M411,5,0))</f>
        <v>VOLEYBOL</v>
      </c>
      <c r="G8" s="185" t="str">
        <f>IFERROR(IFERROR(IFERROR(IFERROR(IFERROR(IFERROR(IFERROR(VLOOKUP(B8,FUTSAL!C$69:N12237,6,0),VLOOKUP(B8,VOLEYBOL!C$54:N2633,6,0)),VLOOKUP(B8,FUTBOL!C$31:N2721,6,0)),VLOOKUP(B8,BASKETBOL!C$42:N2735,6,0)),VLOOKUP(B8,HENTBOL!C$32:N2736,6,0)),VLOOKUP(B8,HOKEY!C$35:N2080,6,0)),VLOOKUP(B8,KRİKET!C$30:N2510,6,0)),VLOOKUP(B8,'FERDİ BRANŞLAR'!B$2:M411,6,0))</f>
        <v>C GRB</v>
      </c>
      <c r="H8" s="185" t="str">
        <f>IFERROR(IFERROR(IFERROR(IFERROR(IFERROR(IFERROR(IFERROR(VLOOKUP(B8,FUTSAL!C$69:N12237,7,0),VLOOKUP(B8,VOLEYBOL!C$54:N2633,7,0)),VLOOKUP(B8,FUTBOL!C$31:N2721,7,0)),VLOOKUP(B8,BASKETBOL!C$42:N2735,7,0)),VLOOKUP(B8,HENTBOL!C$32:N2736,7,0)),VLOOKUP(B8,HOKEY!C$35:N2080,7,0)),VLOOKUP(B8,KRİKET!C$30:N2510,7,0)),VLOOKUP(B8,'FERDİ BRANŞLAR'!B$2:M411,7,0))</f>
        <v>YILDIZ KIZ</v>
      </c>
      <c r="I8" s="187" t="str">
        <f>IFERROR(IFERROR(IFERROR(IFERROR(IFERROR(IFERROR(IFERROR(VLOOKUP(B8,FUTSAL!C$69:N12237,8,0),VLOOKUP(B8,VOLEYBOL!C$54:N2633,8,0)),VLOOKUP(B8,FUTBOL!C$31:N2721,8,0)),VLOOKUP(B8,BASKETBOL!C$42:N2735,8,0)),VLOOKUP(B8,HENTBOL!C$32:N2736,8,0)),VLOOKUP(B8,HOKEY!C$35:N2080,8,0)),VLOOKUP(B8,KRİKET!C$30:N2510,8,0)),VLOOKUP(B8,'FERDİ BRANŞLAR'!B$2:M411,8,0))</f>
        <v xml:space="preserve"> MERZİFON Özel KUTLUBEY KOLEJİ O.O</v>
      </c>
      <c r="J8" s="253" t="str">
        <f>IFERROR(IFERROR(IFERROR(IFERROR(IFERROR(IFERROR(IFERROR(VLOOKUP(B8,FUTSAL!C$69:N12237,9,0),VLOOKUP(B8,VOLEYBOL!C$54:N2633,9,0)),VLOOKUP(B8,FUTBOL!C$31:N2721,9,0)),VLOOKUP(B8,BASKETBOL!C$42:N2735,9,0)),VLOOKUP(B8,HENTBOL!C$32:N2736,9,0)),VLOOKUP(B8,HOKEY!C$35:N2080,9,0)),VLOOKUP(B8,KRİKET!C$30:N2510,9,0)),VLOOKUP(B8,'FERDİ BRANŞLAR'!B$2:M411,9,0))</f>
        <v>2</v>
      </c>
      <c r="K8" s="253" t="str">
        <f>IFERROR(IFERROR(IFERROR(IFERROR(IFERROR(IFERROR(IFERROR(VLOOKUP(B8,FUTSAL!C$69:N12237,10,0),VLOOKUP(B8,VOLEYBOL!C$54:N2633,10,0)),VLOOKUP(B8,FUTBOL!C$31:N2721,10,0)),VLOOKUP(B8,BASKETBOL!C$42:N2735,10,0)),VLOOKUP(B8,HENTBOL!C$32:N2736,10,0)),VLOOKUP(B8,HOKEY!C$35:N2080,10,0)),VLOOKUP(B8,KRİKET!C$30:N2510,10,0)),VLOOKUP(B8,'FERDİ BRANŞLAR'!B$2:M411,10,0))</f>
        <v>3</v>
      </c>
      <c r="L8" s="379" t="str">
        <f>IFERROR(IFERROR(IFERROR(IFERROR(IFERROR(IFERROR(IFERROR(VLOOKUP(B8,FUTSAL!C$69:N12237,11,0),VLOOKUP(B8,VOLEYBOL!C$54:N2633,11,0)),VLOOKUP(B8,FUTBOL!C$31:N2721,11,0)),VLOOKUP(B8,BASKETBOL!C$42:N2735,11,0)),VLOOKUP(B8,HENTBOL!C$32:N2736,11,0)),VLOOKUP(B8,HOKEY!C$35:N2080,11,0)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2735,12,0)),VLOOKUP(B8,HENTBOL!C$32:N2736,12,0)),VLOOKUP(B8,HOKEY!C$35:N2080,11,0)),VLOOKUP(B8,KRİKET!C$30:N2510,12,0)),VLOOKUP(B8,'FERDİ BRANŞLAR'!B$2:M411,12,0))</f>
        <v>YER DEĞİŞİKLİĞİ</v>
      </c>
    </row>
    <row r="9" spans="2:13" ht="12" x14ac:dyDescent="0.2">
      <c r="B9" s="358">
        <v>398</v>
      </c>
      <c r="C9" s="185">
        <f>IFERROR(IFERROR(IFERROR(IFERROR(IFERROR(IFERROR(IFERROR(VLOOKUP(B9,FUTSAL!C$69:N11909,2,0),VLOOKUP(B9,VOLEYBOL!C$54:N2305,2,0)),VLOOKUP(B9,FUTBOL!C$31:N2393,2,0)),VLOOKUP(B9,BASKETBOL!C$42:N2407,2,0)),VLOOKUP(B9,HENTBOL!C$32:N2408,2,0)),VLOOKUP(B9,HOKEY!C$35:N1752,2,0)),VLOOKUP(B9,KRİKET!C$30:N2182,2,0)),VLOOKUP(B9,'FERDİ BRANŞLAR'!B$2:M528,2,0))</f>
        <v>45978</v>
      </c>
      <c r="D9" s="186">
        <f>IFERROR(IFERROR(IFERROR(IFERROR(IFERROR(IFERROR(IFERROR(VLOOKUP(B9,FUTSAL!C$69:N11909,3,0),VLOOKUP(B9,VOLEYBOL!C$54:N2305,3,0)),VLOOKUP(B9,FUTBOL!C$31:N2393,3,0)),VLOOKUP(B9,BASKETBOL!C$42:N2407,3,0)),VLOOKUP(B9,HENTBOL!C$32:N2408,3,0)),VLOOKUP(B9,HOKEY!C$35:N1752,3,0)),VLOOKUP(B9,KRİKET!C$30:N2182,3,0)),VLOOKUP(B9,'FERDİ BRANŞLAR'!B$2:M528,3,0))</f>
        <v>0.41666666666666669</v>
      </c>
      <c r="E9" s="185" t="str">
        <f>IFERROR(IFERROR(IFERROR(IFERROR(IFERROR(IFERROR(IFERROR(VLOOKUP(B9,FUTSAL!C$69:N11909,4,0),VLOOKUP(B9,VOLEYBOL!C$54:N2305,4,0)),VLOOKUP(B9,FUTBOL!C$31:N2393,4,0)),VLOOKUP(B9,BASKETBOL!C$42:N2407,4,0)),VLOOKUP(B9,HENTBOL!C$32:N2408,4,0)),VLOOKUP(B9,HOKEY!C$35:N1752,4,0)),VLOOKUP(B9,KRİKET!C$30:N2182,4,0)),VLOOKUP(B9,'FERDİ BRANŞLAR'!B$2:M528,4,0))</f>
        <v>HAMİT KAPLAN S.S</v>
      </c>
      <c r="F9" s="185" t="str">
        <f>IFERROR(IFERROR(IFERROR(IFERROR(IFERROR(IFERROR(IFERROR(VLOOKUP(B9,FUTSAL!C$69:N11909,5,0),VLOOKUP(B9,VOLEYBOL!C$54:N2305,5,0)),VLOOKUP(B9,FUTBOL!C$31:N2393,5,0)),VLOOKUP(B9,BASKETBOL!C$42:N2407,5,0)),VLOOKUP(B9,HENTBOL!C$32:N2408,5,0)),VLOOKUP(B9,HOKEY!C$35:N1752,5,0)),VLOOKUP(B9,KRİKET!C$30:N2182,5,0)),VLOOKUP(B9,'FERDİ BRANŞLAR'!B$2:M528,5,0))</f>
        <v>BASKETBOL</v>
      </c>
      <c r="G9" s="185" t="str">
        <f>IFERROR(IFERROR(IFERROR(IFERROR(IFERROR(IFERROR(IFERROR(VLOOKUP(B9,FUTSAL!C$69:N12354,6,0),VLOOKUP(B9,VOLEYBOL!C$54:N2750,6,0)),VLOOKUP(B9,FUTBOL!C$31:N2838,6,0)),VLOOKUP(B9,BASKETBOL!C$42:N2852,6,0)),VLOOKUP(B9,HENTBOL!C$32:N2853,6,0)),VLOOKUP(B9,HOKEY!C$35:N2197,6,0)),VLOOKUP(B9,KRİKET!C$30:N2627,6,0)),VLOOKUP(B9,'FERDİ BRANŞLAR'!B$2:M528,6,0))</f>
        <v>A GRB</v>
      </c>
      <c r="H9" s="185" t="str">
        <f>IFERROR(IFERROR(IFERROR(IFERROR(IFERROR(IFERROR(IFERROR(VLOOKUP(B9,FUTSAL!C$69:N12354,7,0),VLOOKUP(B9,VOLEYBOL!C$54:N2750,7,0)),VLOOKUP(B9,FUTBOL!C$31:N2838,7,0)),VLOOKUP(B9,BASKETBOL!C$42:N2852,7,0)),VLOOKUP(B9,HENTBOL!C$32:N2853,7,0)),VLOOKUP(B9,HOKEY!C$35:N2197,7,0)),VLOOKUP(B9,KRİKET!C$30:N2627,7,0)),VLOOKUP(B9,'FERDİ BRANŞLAR'!B$2:M528,7,0))</f>
        <v>GENÇ A ERK</v>
      </c>
      <c r="I9" s="187" t="str">
        <f>IFERROR(IFERROR(IFERROR(IFERROR(IFERROR(IFERROR(IFERROR(VLOOKUP(B9,FUTSAL!C$69:N12354,8,0),VLOOKUP(B9,VOLEYBOL!C$54:N2750,8,0)),VLOOKUP(B9,FUTBOL!C$31:N2838,8,0)),VLOOKUP(B9,BASKETBOL!C$42:N2852,8,0)),VLOOKUP(B9,HENTBOL!C$32:N2853,8,0)),VLOOKUP(B9,HOKEY!C$35:N2197,8,0)),VLOOKUP(B9,KRİKET!C$30:N2627,8,0)),VLOOKUP(B9,'FERDİ BRANŞLAR'!B$2:M528,8,0))</f>
        <v>AMASYA MACİT ZEREN FEN LİSESİ</v>
      </c>
      <c r="J9" s="253" t="str">
        <f>IFERROR(IFERROR(IFERROR(IFERROR(IFERROR(IFERROR(IFERROR(VLOOKUP(B9,FUTSAL!C$69:N12354,9,0),VLOOKUP(B9,VOLEYBOL!C$54:N2750,9,0)),VLOOKUP(B9,FUTBOL!C$31:N2838,9,0)),VLOOKUP(B9,BASKETBOL!C$42:N2852,9,0)),VLOOKUP(B9,HENTBOL!C$32:N2853,9,0)),VLOOKUP(B9,HOKEY!C$35:N2197,9,0)),VLOOKUP(B9,KRİKET!C$30:N2627,9,0)),VLOOKUP(B9,'FERDİ BRANŞLAR'!B$2:M528,9,0))</f>
        <v>79</v>
      </c>
      <c r="K9" s="253" t="str">
        <f>IFERROR(IFERROR(IFERROR(IFERROR(IFERROR(IFERROR(IFERROR(VLOOKUP(B9,FUTSAL!C$69:N12354,10,0),VLOOKUP(B9,VOLEYBOL!C$54:N2750,10,0)),VLOOKUP(B9,FUTBOL!C$31:N2838,10,0)),VLOOKUP(B9,BASKETBOL!C$42:N2852,10,0)),VLOOKUP(B9,HENTBOL!C$32:N2853,10,0)),VLOOKUP(B9,HOKEY!C$35:N2197,10,0)),VLOOKUP(B9,KRİKET!C$30:N2627,10,0)),VLOOKUP(B9,'FERDİ BRANŞLAR'!B$2:M528,10,0))</f>
        <v>43</v>
      </c>
      <c r="L9" s="379" t="str">
        <f>IFERROR(IFERROR(IFERROR(IFERROR(IFERROR(IFERROR(IFERROR(VLOOKUP(B9,FUTSAL!C$69:N12354,11,0),VLOOKUP(B9,VOLEYBOL!C$54:N2750,11,0)),VLOOKUP(B9,FUTBOL!C$31:N2838,11,0)),VLOOKUP(B9,BASKETBOL!C$42:N2852,11,0)),VLOOKUP(B9,HENTBOL!C$32:N2853,11,0)),VLOOKUP(B9,HOKEY!C$35:N2197,11,0)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2852,12,0)),VLOOKUP(B9,HENTBOL!C$32:N2853,12,0)),VLOOKUP(B9,HOKEY!C$35:N2197,11,0)),VLOOKUP(B9,KRİKET!C$30:N2627,12,0)),VLOOKUP(B9,'FERDİ BRANŞLAR'!B$2:M528,12,0))</f>
        <v>0</v>
      </c>
    </row>
    <row r="10" spans="2:13" ht="12" x14ac:dyDescent="0.2">
      <c r="B10" s="358">
        <v>461</v>
      </c>
      <c r="C10" s="185">
        <f>IFERROR(IFERROR(IFERROR(IFERROR(IFERROR(IFERROR(IFERROR(VLOOKUP(B10,FUTSAL!C$69:N11859,2,0),VLOOKUP(B10,VOLEYBOL!C$54:N2255,2,0)),VLOOKUP(B10,FUTBOL!C$31:N2343,2,0)),VLOOKUP(B10,BASKETBOL!C$42:N2357,2,0)),VLOOKUP(B10,HENTBOL!C$32:N2358,2,0)),VLOOKUP(B10,HOKEY!C$35:N1702,2,0)),VLOOKUP(B10,KRİKET!C$30:N2132,2,0)),VLOOKUP(B10,'FERDİ BRANŞLAR'!B$2:M478,2,0))</f>
        <v>45978</v>
      </c>
      <c r="D10" s="186">
        <f>IFERROR(IFERROR(IFERROR(IFERROR(IFERROR(IFERROR(IFERROR(VLOOKUP(B10,FUTSAL!C$69:N11859,3,0),VLOOKUP(B10,VOLEYBOL!C$54:N2255,3,0)),VLOOKUP(B10,FUTBOL!C$31:N2343,3,0)),VLOOKUP(B10,BASKETBOL!C$42:N2357,3,0)),VLOOKUP(B10,HENTBOL!C$32:N2358,3,0)),VLOOKUP(B10,HOKEY!C$35:N1702,3,0)),VLOOKUP(B10,KRİKET!C$30:N2132,3,0)),VLOOKUP(B10,'FERDİ BRANŞLAR'!B$2:M478,3,0))</f>
        <v>0.4375</v>
      </c>
      <c r="E10" s="185" t="str">
        <f>IFERROR(IFERROR(IFERROR(IFERROR(IFERROR(IFERROR(IFERROR(VLOOKUP(B10,FUTSAL!C$69:N11859,4,0),VLOOKUP(B10,VOLEYBOL!C$54:N2255,4,0)),VLOOKUP(B10,FUTBOL!C$31:N2343,4,0)),VLOOKUP(B10,BASKETBOL!C$42:N2357,4,0)),VLOOKUP(B10,HENTBOL!C$32:N2358,4,0)),VLOOKUP(B10,HOKEY!C$35:N1702,4,0)),VLOOKUP(B10,KRİKET!C$30:N2132,4,0)),VLOOKUP(B10,'FERDİ BRANŞLAR'!B$2:M478,4,0))</f>
        <v>AMASYA S.S</v>
      </c>
      <c r="F10" s="185" t="str">
        <f>IFERROR(IFERROR(IFERROR(IFERROR(IFERROR(IFERROR(IFERROR(VLOOKUP(B10,FUTSAL!C$69:N11859,5,0),VLOOKUP(B10,VOLEYBOL!C$54:N2255,5,0)),VLOOKUP(B10,FUTBOL!C$31:N2343,5,0)),VLOOKUP(B10,BASKETBOL!C$42:N2357,5,0)),VLOOKUP(B10,HENTBOL!C$32:N2358,5,0)),VLOOKUP(B10,HOKEY!C$35:N1702,5,0)),VLOOKUP(B10,KRİKET!C$30:N2132,5,0)),VLOOKUP(B10,'FERDİ BRANŞLAR'!B$2:M478,5,0))</f>
        <v>HENTBOL</v>
      </c>
      <c r="G10" s="185" t="str">
        <f>IFERROR(IFERROR(IFERROR(IFERROR(IFERROR(IFERROR(IFERROR(VLOOKUP(B10,FUTSAL!C$69:N12304,6,0),VLOOKUP(B10,VOLEYBOL!C$54:N2700,6,0)),VLOOKUP(B10,FUTBOL!C$31:N2788,6,0)),VLOOKUP(B10,BASKETBOL!C$42:N2802,6,0)),VLOOKUP(B10,HENTBOL!C$32:N2803,6,0)),VLOOKUP(B10,HOKEY!C$35:N2147,6,0)),VLOOKUP(B10,KRİKET!C$30:N2577,6,0)),VLOOKUP(B10,'FERDİ BRANŞLAR'!B$2:M478,6,0))</f>
        <v>A GRB</v>
      </c>
      <c r="H10" s="185" t="str">
        <f>IFERROR(IFERROR(IFERROR(IFERROR(IFERROR(IFERROR(IFERROR(VLOOKUP(B10,FUTSAL!C$69:N12304,7,0),VLOOKUP(B10,VOLEYBOL!C$54:N2700,7,0)),VLOOKUP(B10,FUTBOL!C$31:N2788,7,0)),VLOOKUP(B10,BASKETBOL!C$42:N2802,7,0)),VLOOKUP(B10,HENTBOL!C$32:N2803,7,0)),VLOOKUP(B10,HOKEY!C$35:N2147,7,0)),VLOOKUP(B10,KRİKET!C$30:N2577,7,0)),VLOOKUP(B10,'FERDİ BRANŞLAR'!B$2:M478,7,0))</f>
        <v>GENÇ KIZ</v>
      </c>
      <c r="I10" s="187" t="str">
        <f>IFERROR(IFERROR(IFERROR(IFERROR(IFERROR(IFERROR(IFERROR(VLOOKUP(B10,FUTSAL!C$69:N12304,8,0),VLOOKUP(B10,VOLEYBOL!C$54:N2700,8,0)),VLOOKUP(B10,FUTBOL!C$31:N2788,8,0)),VLOOKUP(B10,BASKETBOL!C$42:N2802,8,0)),VLOOKUP(B10,HENTBOL!C$32:N2803,8,0)),VLOOKUP(B10,HOKEY!C$35:N2147,8,0)),VLOOKUP(B10,KRİKET!C$30:N2577,8,0)),VLOOKUP(B10,'FERDİ BRANŞLAR'!B$2:M478,8,0))</f>
        <v>AMASYA İLDUŞ HATUN MTAL</v>
      </c>
      <c r="J10" s="253" t="str">
        <f>IFERROR(IFERROR(IFERROR(IFERROR(IFERROR(IFERROR(IFERROR(VLOOKUP(B10,FUTSAL!C$69:N12304,9,0),VLOOKUP(B10,VOLEYBOL!C$54:N2700,9,0)),VLOOKUP(B10,FUTBOL!C$31:N2788,9,0)),VLOOKUP(B10,BASKETBOL!C$42:N2802,9,0)),VLOOKUP(B10,HENTBOL!C$32:N2803,9,0)),VLOOKUP(B10,HOKEY!C$35:N2147,9,0)),VLOOKUP(B10,KRİKET!C$30:N2577,9,0)),VLOOKUP(B10,'FERDİ BRANŞLAR'!B$2:M478,9,0))</f>
        <v>9</v>
      </c>
      <c r="K10" s="253" t="str">
        <f>IFERROR(IFERROR(IFERROR(IFERROR(IFERROR(IFERROR(IFERROR(VLOOKUP(B10,FUTSAL!C$69:N12304,10,0),VLOOKUP(B10,VOLEYBOL!C$54:N2700,10,0)),VLOOKUP(B10,FUTBOL!C$31:N2788,10,0)),VLOOKUP(B10,BASKETBOL!C$42:N2802,10,0)),VLOOKUP(B10,HENTBOL!C$32:N2803,10,0)),VLOOKUP(B10,HOKEY!C$35:N2147,10,0)),VLOOKUP(B10,KRİKET!C$30:N2577,10,0)),VLOOKUP(B10,'FERDİ BRANŞLAR'!B$2:M478,10,0))</f>
        <v>20</v>
      </c>
      <c r="L10" s="330" t="str">
        <f>IFERROR(IFERROR(IFERROR(IFERROR(IFERROR(IFERROR(IFERROR(VLOOKUP(B10,FUTSAL!C$69:N12304,11,0),VLOOKUP(B10,VOLEYBOL!C$54:N2700,11,0)),VLOOKUP(B10,FUTBOL!C$31:N2788,11,0)),VLOOKUP(B10,BASKETBOL!C$42:N2802,11,0)),VLOOKUP(B10,HENTBOL!C$32:N2803,11,0)),VLOOKUP(B10,HOKEY!C$35:N2147,11,0)),VLOOKUP(B10,KRİKET!C$30:N2577,11,0)),VLOOKUP(B10,'FERDİ BRANŞLAR'!B$2:M478,11,0))</f>
        <v>AMASYA ATATÜRK ANADOLU LİSESİ</v>
      </c>
      <c r="M10" s="79" t="str">
        <f>IFERROR(IFERROR(IFERROR(IFERROR(IFERROR(IFERROR(IFERROR(VLOOKUP(B10,FUTSAL!C$69:N12304,12,0),VLOOKUP(B10,VOLEYBOL!C$54:N2700,12,0)),VLOOKUP(B10,FUTBOL!C$31:N2788,12,0)),VLOOKUP(B10,BASKETBOL!C$42:N2802,12,0)),VLOOKUP(B10,HENTBOL!C$32:N2803,12,0)),VLOOKUP(B10,HOKEY!C$35:N2147,11,0)),VLOOKUP(B10,KRİKET!C$30:N2577,12,0)),VLOOKUP(B10,'FERDİ BRANŞLAR'!B$2:M478,12,0))</f>
        <v>KUPA TÖRENİ</v>
      </c>
    </row>
    <row r="11" spans="2:13" ht="12" x14ac:dyDescent="0.2">
      <c r="B11" s="358">
        <v>303</v>
      </c>
      <c r="C11" s="185">
        <f>IFERROR(IFERROR(IFERROR(IFERROR(IFERROR(IFERROR(IFERROR(VLOOKUP(B11,FUTSAL!C$69:N11780,2,0),VLOOKUP(B11,VOLEYBOL!C$54:N2176,2,0)),VLOOKUP(B11,FUTBOL!C$31:N2264,2,0)),VLOOKUP(B11,BASKETBOL!C$42:N2278,2,0)),VLOOKUP(B11,HENTBOL!C$32:N2279,2,0)),VLOOKUP(B11,HOKEY!C$35:N1623,2,0)),VLOOKUP(B11,KRİKET!C$30:N2053,2,0)),VLOOKUP(B11,'FERDİ BRANŞLAR'!B$2:M399,2,0))</f>
        <v>45978</v>
      </c>
      <c r="D11" s="186">
        <f>IFERROR(IFERROR(IFERROR(IFERROR(IFERROR(IFERROR(IFERROR(VLOOKUP(B11,FUTSAL!C$69:N11780,3,0),VLOOKUP(B11,VOLEYBOL!C$54:N2176,3,0)),VLOOKUP(B11,FUTBOL!C$31:N2264,3,0)),VLOOKUP(B11,BASKETBOL!C$42:N2278,3,0)),VLOOKUP(B11,HENTBOL!C$32:N2279,3,0)),VLOOKUP(B11,HOKEY!C$35:N1623,3,0)),VLOOKUP(B11,KRİKET!C$30:N2053,3,0)),VLOOKUP(B11,'FERDİ BRANŞLAR'!B$2:M399,3,0))</f>
        <v>0.45833333333333331</v>
      </c>
      <c r="E11" s="185" t="str">
        <f>IFERROR(IFERROR(IFERROR(IFERROR(IFERROR(IFERROR(IFERROR(VLOOKUP(B11,FUTSAL!C$69:N11780,4,0),VLOOKUP(B11,VOLEYBOL!C$54:N2176,4,0)),VLOOKUP(B11,FUTBOL!C$31:N2264,4,0)),VLOOKUP(B11,BASKETBOL!C$42:N2278,4,0)),VLOOKUP(B11,HENTBOL!C$32:N2279,4,0)),VLOOKUP(B11,HOKEY!C$35:N1623,4,0)),VLOOKUP(B11,KRİKET!C$30:N2053,4,0)),VLOOKUP(B11,'FERDİ BRANŞLAR'!B$2:M399,4,0))</f>
        <v>22 HAZİRAN S.S</v>
      </c>
      <c r="F11" s="185" t="str">
        <f>IFERROR(IFERROR(IFERROR(IFERROR(IFERROR(IFERROR(IFERROR(VLOOKUP(B11,FUTSAL!C$69:N11780,5,0),VLOOKUP(B11,VOLEYBOL!C$54:N2176,5,0)),VLOOKUP(B11,FUTBOL!C$31:N2264,5,0)),VLOOKUP(B11,BASKETBOL!C$42:N2278,5,0)),VLOOKUP(B11,HENTBOL!C$32:N2279,5,0)),VLOOKUP(B11,HOKEY!C$35:N1623,5,0)),VLOOKUP(B11,KRİKET!C$30:N2053,5,0)),VLOOKUP(B11,'FERDİ BRANŞLAR'!B$2:M399,5,0))</f>
        <v>VOLEYBOL</v>
      </c>
      <c r="G11" s="185" t="str">
        <f>IFERROR(IFERROR(IFERROR(IFERROR(IFERROR(IFERROR(IFERROR(VLOOKUP(B11,FUTSAL!C$69:N12225,6,0),VLOOKUP(B11,VOLEYBOL!C$54:N2621,6,0)),VLOOKUP(B11,FUTBOL!C$31:N2709,6,0)),VLOOKUP(B11,BASKETBOL!C$42:N2723,6,0)),VLOOKUP(B11,HENTBOL!C$32:N2724,6,0)),VLOOKUP(B11,HOKEY!C$35:N2068,6,0)),VLOOKUP(B11,KRİKET!C$30:N2498,6,0)),VLOOKUP(B11,'FERDİ BRANŞLAR'!B$2:M399,6,0))</f>
        <v>A GRB</v>
      </c>
      <c r="H11" s="185" t="str">
        <f>IFERROR(IFERROR(IFERROR(IFERROR(IFERROR(IFERROR(IFERROR(VLOOKUP(B11,FUTSAL!C$69:N12225,7,0),VLOOKUP(B11,VOLEYBOL!C$54:N2621,7,0)),VLOOKUP(B11,FUTBOL!C$31:N2709,7,0)),VLOOKUP(B11,BASKETBOL!C$42:N2723,7,0)),VLOOKUP(B11,HENTBOL!C$32:N2724,7,0)),VLOOKUP(B11,HOKEY!C$35:N2068,7,0)),VLOOKUP(B11,KRİKET!C$30:N2498,7,0)),VLOOKUP(B11,'FERDİ BRANŞLAR'!B$2:M399,7,0))</f>
        <v>YILDIZ KIZ</v>
      </c>
      <c r="I11" s="187" t="str">
        <f>IFERROR(IFERROR(IFERROR(IFERROR(IFERROR(IFERROR(IFERROR(VLOOKUP(B11,FUTSAL!C$69:N12225,8,0),VLOOKUP(B11,VOLEYBOL!C$54:N2621,8,0)),VLOOKUP(B11,FUTBOL!C$31:N2709,8,0)),VLOOKUP(B11,BASKETBOL!C$42:N2723,8,0)),VLOOKUP(B11,HENTBOL!C$32:N2724,8,0)),VLOOKUP(B11,HOKEY!C$35:N2068,8,0)),VLOOKUP(B11,KRİKET!C$30:N2498,8,0)),VLOOKUP(B11,'FERDİ BRANŞLAR'!B$2:M399,8,0))</f>
        <v>Amasya Serdar Zeren Ortaokulu</v>
      </c>
      <c r="J11" s="253" t="str">
        <f>IFERROR(IFERROR(IFERROR(IFERROR(IFERROR(IFERROR(IFERROR(VLOOKUP(B11,FUTSAL!C$69:N12225,9,0),VLOOKUP(B11,VOLEYBOL!C$54:N2621,9,0)),VLOOKUP(B11,FUTBOL!C$31:N2709,9,0)),VLOOKUP(B11,BASKETBOL!C$42:N2723,9,0)),VLOOKUP(B11,HENTBOL!C$32:N2724,9,0)),VLOOKUP(B11,HOKEY!C$35:N2068,9,0)),VLOOKUP(B11,KRİKET!C$30:N2498,9,0)),VLOOKUP(B11,'FERDİ BRANŞLAR'!B$2:M399,9,0))</f>
        <v>3</v>
      </c>
      <c r="K11" s="253" t="str">
        <f>IFERROR(IFERROR(IFERROR(IFERROR(IFERROR(IFERROR(IFERROR(VLOOKUP(B11,FUTSAL!C$69:N12225,10,0),VLOOKUP(B11,VOLEYBOL!C$54:N2621,10,0)),VLOOKUP(B11,FUTBOL!C$31:N2709,10,0)),VLOOKUP(B11,BASKETBOL!C$42:N2723,10,0)),VLOOKUP(B11,HENTBOL!C$32:N2724,10,0)),VLOOKUP(B11,HOKEY!C$35:N2068,10,0)),VLOOKUP(B11,KRİKET!C$30:N2498,10,0)),VLOOKUP(B11,'FERDİ BRANŞLAR'!B$2:M399,10,0))</f>
        <v>0</v>
      </c>
      <c r="L11" s="351" t="str">
        <f>IFERROR(IFERROR(IFERROR(IFERROR(IFERROR(IFERROR(IFERROR(VLOOKUP(B11,FUTSAL!C$69:N12225,11,0),VLOOKUP(B11,VOLEYBOL!C$54:N2621,11,0)),VLOOKUP(B11,FUTBOL!C$31:N2709,11,0)),VLOOKUP(B11,BASKETBOL!C$42:N2723,11,0)),VLOOKUP(B11,HENTBOL!C$32:N2724,11,0)),VLOOKUP(B11,HOKEY!C$35:N2068,11,0)),VLOOKUP(B11,KRİKET!C$30:N2498,11,0)),VLOOKUP(B11,'FERDİ BRANŞLAR'!B$2:M399,11,0))</f>
        <v>Amasya Ziyaret TOKİ Ortaokulu (ÇEKİLDİ)</v>
      </c>
      <c r="M11" s="79">
        <f>IFERROR(IFERROR(IFERROR(IFERROR(IFERROR(IFERROR(IFERROR(VLOOKUP(B11,FUTSAL!C$69:N12225,12,0),VLOOKUP(B11,VOLEYBOL!C$54:N2621,12,0)),VLOOKUP(B11,FUTBOL!C$31:N2709,12,0)),VLOOKUP(B11,BASKETBOL!C$42:N2723,12,0)),VLOOKUP(B11,HENTBOL!C$32:N2724,12,0)),VLOOKUP(B11,HOKEY!C$35:N2068,11,0)),VLOOKUP(B11,KRİKET!C$30:N2498,12,0)),VLOOKUP(B11,'FERDİ BRANŞLAR'!B$2:M399,12,0))</f>
        <v>0</v>
      </c>
    </row>
    <row r="12" spans="2:13" ht="12" x14ac:dyDescent="0.2">
      <c r="B12" s="358">
        <v>319</v>
      </c>
      <c r="C12" s="273">
        <f>IFERROR(IFERROR(IFERROR(IFERROR(IFERROR(IFERROR(IFERROR(VLOOKUP(B12,FUTSAL!C$69:N11793,2,0),VLOOKUP(B12,VOLEYBOL!C$54:N2189,2,0)),VLOOKUP(B12,FUTBOL!C$31:N2277,2,0)),VLOOKUP(B12,BASKETBOL!C$42:N2291,2,0)),VLOOKUP(B12,HENTBOL!C$32:N2292,2,0)),VLOOKUP(B12,HOKEY!C$35:N1636,2,0)),VLOOKUP(B12,KRİKET!C$30:N2066,2,0)),VLOOKUP(B12,'FERDİ BRANŞLAR'!B$2:M412,2,0))</f>
        <v>45978</v>
      </c>
      <c r="D12" s="276">
        <v>0.45833333333333331</v>
      </c>
      <c r="E12" s="273" t="str">
        <f>IFERROR(IFERROR(IFERROR(IFERROR(IFERROR(IFERROR(IFERROR(VLOOKUP(B12,FUTSAL!C$69:N11793,4,0),VLOOKUP(B12,VOLEYBOL!C$54:N2189,4,0)),VLOOKUP(B12,FUTBOL!C$31:N2277,4,0)),VLOOKUP(B12,BASKETBOL!C$42:N2291,4,0)),VLOOKUP(B12,HENTBOL!C$32:N2292,4,0)),VLOOKUP(B12,HOKEY!C$35:N1636,4,0)),VLOOKUP(B12,KRİKET!C$30:N2066,4,0)),VLOOKUP(B12,'FERDİ BRANŞLAR'!B$2:M412,4,0))</f>
        <v>G.HACIKÖY SS</v>
      </c>
      <c r="F12" s="273" t="str">
        <f>IFERROR(IFERROR(IFERROR(IFERROR(IFERROR(IFERROR(IFERROR(VLOOKUP(B12,FUTSAL!C$69:N11793,5,0),VLOOKUP(B12,VOLEYBOL!C$54:N2189,5,0)),VLOOKUP(B12,FUTBOL!C$31:N2277,5,0)),VLOOKUP(B12,BASKETBOL!C$42:N2291,5,0)),VLOOKUP(B12,HENTBOL!C$32:N2292,5,0)),VLOOKUP(B12,HOKEY!C$35:N1636,5,0)),VLOOKUP(B12,KRİKET!C$30:N2066,5,0)),VLOOKUP(B12,'FERDİ BRANŞLAR'!B$2:M412,5,0))</f>
        <v>VOLEYBOL</v>
      </c>
      <c r="G12" s="273" t="str">
        <f>IFERROR(IFERROR(IFERROR(IFERROR(IFERROR(IFERROR(IFERROR(VLOOKUP(B12,FUTSAL!C$69:N12238,6,0),VLOOKUP(B12,VOLEYBOL!C$54:N2634,6,0)),VLOOKUP(B12,FUTBOL!C$31:N2722,6,0)),VLOOKUP(B12,BASKETBOL!C$42:N2736,6,0)),VLOOKUP(B12,HENTBOL!C$32:N2737,6,0)),VLOOKUP(B12,HOKEY!C$35:N2081,6,0)),VLOOKUP(B12,KRİKET!C$30:N2511,6,0)),VLOOKUP(B12,'FERDİ BRANŞLAR'!B$2:M412,6,0))</f>
        <v>C GRB</v>
      </c>
      <c r="H12" s="273" t="str">
        <f>IFERROR(IFERROR(IFERROR(IFERROR(IFERROR(IFERROR(IFERROR(VLOOKUP(B12,FUTSAL!C$69:N12238,7,0),VLOOKUP(B12,VOLEYBOL!C$54:N2634,7,0)),VLOOKUP(B12,FUTBOL!C$31:N2722,7,0)),VLOOKUP(B12,BASKETBOL!C$42:N2736,7,0)),VLOOKUP(B12,HENTBOL!C$32:N2737,7,0)),VLOOKUP(B12,HOKEY!C$35:N2081,7,0)),VLOOKUP(B12,KRİKET!C$30:N2511,7,0)),VLOOKUP(B12,'FERDİ BRANŞLAR'!B$2:M412,7,0))</f>
        <v>YILDIZ KIZ</v>
      </c>
      <c r="I12" s="304" t="str">
        <f>IFERROR(IFERROR(IFERROR(IFERROR(IFERROR(IFERROR(IFERROR(VLOOKUP(B12,FUTSAL!C$69:N12238,8,0),VLOOKUP(B12,VOLEYBOL!C$54:N2634,8,0)),VLOOKUP(B12,FUTBOL!C$31:N2722,8,0)),VLOOKUP(B12,BASKETBOL!C$42:N2736,8,0)),VLOOKUP(B12,HENTBOL!C$32:N2737,8,0)),VLOOKUP(B12,HOKEY!C$35:N2081,8,0)),VLOOKUP(B12,KRİKET!C$30:N2511,8,0)),VLOOKUP(B12,'FERDİ BRANŞLAR'!B$2:M412,8,0))</f>
        <v xml:space="preserve"> Hacıköy Ülkü Ortaokulu</v>
      </c>
      <c r="J12" s="305" t="str">
        <f>IFERROR(IFERROR(IFERROR(IFERROR(IFERROR(IFERROR(IFERROR(VLOOKUP(B12,FUTSAL!C$69:N12238,9,0),VLOOKUP(B12,VOLEYBOL!C$54:N2634,9,0)),VLOOKUP(B12,FUTBOL!C$31:N2722,9,0)),VLOOKUP(B12,BASKETBOL!C$42:N2736,9,0)),VLOOKUP(B12,HENTBOL!C$32:N2737,9,0)),VLOOKUP(B12,HOKEY!C$35:N2081,9,0)),VLOOKUP(B12,KRİKET!C$30:N2511,9,0)),VLOOKUP(B12,'FERDİ BRANŞLAR'!B$2:M412,9,0))</f>
        <v>3</v>
      </c>
      <c r="K12" s="305" t="str">
        <f>IFERROR(IFERROR(IFERROR(IFERROR(IFERROR(IFERROR(IFERROR(VLOOKUP(B12,FUTSAL!C$69:N12238,10,0),VLOOKUP(B12,VOLEYBOL!C$54:N2634,10,0)),VLOOKUP(B12,FUTBOL!C$31:N2722,10,0)),VLOOKUP(B12,BASKETBOL!C$42:N2736,10,0)),VLOOKUP(B12,HENTBOL!C$32:N2737,10,0)),VLOOKUP(B12,HOKEY!C$35:N2081,10,0)),VLOOKUP(B12,KRİKET!C$30:N2511,10,0)),VLOOKUP(B12,'FERDİ BRANŞLAR'!B$2:M412,10,0))</f>
        <v>0</v>
      </c>
      <c r="L12" s="289" t="str">
        <f>IFERROR(IFERROR(IFERROR(IFERROR(IFERROR(IFERROR(IFERROR(VLOOKUP(B12,FUTSAL!C$69:N12238,11,0),VLOOKUP(B12,VOLEYBOL!C$54:N2634,11,0)),VLOOKUP(B12,FUTBOL!C$31:N2722,11,0)),VLOOKUP(B12,BASKETBOL!C$42:N2736,11,0)),VLOOKUP(B12,HENTBOL!C$32:N2737,11,0)),VLOOKUP(B12,HOKEY!C$35:N2081,11,0)),VLOOKUP(B12,KRİKET!C$30:N2511,11,0)),VLOOKUP(B12,'FERDİ BRANŞLAR'!B$2:M412,11,0))</f>
        <v>Merzifon Namık Kemal Ortaokulu</v>
      </c>
      <c r="M12" s="79" t="str">
        <f>IFERROR(IFERROR(IFERROR(IFERROR(IFERROR(IFERROR(IFERROR(VLOOKUP(B12,FUTSAL!C$69:N12238,12,0),VLOOKUP(B12,VOLEYBOL!C$54:N2634,12,0)),VLOOKUP(B12,FUTBOL!C$31:N2722,12,0)),VLOOKUP(B12,BASKETBOL!C$42:N2736,12,0)),VLOOKUP(B12,HENTBOL!C$32:N2737,12,0)),VLOOKUP(B12,HOKEY!C$35:N2081,11,0)),VLOOKUP(B12,KRİKET!C$30:N2511,12,0)),VLOOKUP(B12,'FERDİ BRANŞLAR'!B$2:M412,12,0))</f>
        <v>YER DEĞİŞİKLİĞİ</v>
      </c>
    </row>
    <row r="13" spans="2:13" ht="12" x14ac:dyDescent="0.2">
      <c r="B13" s="358">
        <v>312</v>
      </c>
      <c r="C13" s="185">
        <f>IFERROR(IFERROR(IFERROR(IFERROR(IFERROR(IFERROR(IFERROR(VLOOKUP(B13,FUTSAL!C$69:N11768,2,0),VLOOKUP(B13,VOLEYBOL!C$54:N2164,2,0)),VLOOKUP(B13,FUTBOL!C$31:N2252,2,0)),VLOOKUP(B13,BASKETBOL!C$42:N2266,2,0)),VLOOKUP(B13,HENTBOL!C$32:N2267,2,0)),VLOOKUP(B13,HOKEY!C$35:N1611,2,0)),VLOOKUP(B13,KRİKET!C$30:N2041,2,0)),VLOOKUP(B13,'FERDİ BRANŞLAR'!B$2:M387,2,0))</f>
        <v>45978</v>
      </c>
      <c r="D13" s="186">
        <f>IFERROR(IFERROR(IFERROR(IFERROR(IFERROR(IFERROR(IFERROR(VLOOKUP(B13,FUTSAL!C$69:N11768,3,0),VLOOKUP(B13,VOLEYBOL!C$54:N2164,3,0)),VLOOKUP(B13,FUTBOL!C$31:N2252,3,0)),VLOOKUP(B13,BASKETBOL!C$42:N2266,3,0)),VLOOKUP(B13,HENTBOL!C$32:N2267,3,0)),VLOOKUP(B13,HOKEY!C$35:N1611,3,0)),VLOOKUP(B13,KRİKET!C$30:N2041,3,0)),VLOOKUP(B13,'FERDİ BRANŞLAR'!B$2:M387,3,0))</f>
        <v>0.54166666666666663</v>
      </c>
      <c r="E13" s="185" t="str">
        <f>IFERROR(IFERROR(IFERROR(IFERROR(IFERROR(IFERROR(IFERROR(VLOOKUP(B13,FUTSAL!C$69:N11768,4,0),VLOOKUP(B13,VOLEYBOL!C$54:N2164,4,0)),VLOOKUP(B13,FUTBOL!C$31:N2252,4,0)),VLOOKUP(B13,BASKETBOL!C$42:N2266,4,0)),VLOOKUP(B13,HENTBOL!C$32:N2267,4,0)),VLOOKUP(B13,HOKEY!C$35:N1611,4,0)),VLOOKUP(B13,KRİKET!C$30:N2041,4,0)),VLOOKUP(B13,'FERDİ BRANŞLAR'!B$2:M387,4,0))</f>
        <v>22 HAZİRAN S.S</v>
      </c>
      <c r="F13" s="185" t="str">
        <f>IFERROR(IFERROR(IFERROR(IFERROR(IFERROR(IFERROR(IFERROR(VLOOKUP(B13,FUTSAL!C$69:N11768,5,0),VLOOKUP(B13,VOLEYBOL!C$54:N2164,5,0)),VLOOKUP(B13,FUTBOL!C$31:N2252,5,0)),VLOOKUP(B13,BASKETBOL!C$42:N2266,5,0)),VLOOKUP(B13,HENTBOL!C$32:N2267,5,0)),VLOOKUP(B13,HOKEY!C$35:N1611,5,0)),VLOOKUP(B13,KRİKET!C$30:N2041,5,0)),VLOOKUP(B13,'FERDİ BRANŞLAR'!B$2:M387,5,0))</f>
        <v>VOLEYBOL</v>
      </c>
      <c r="G13" s="185" t="str">
        <f>IFERROR(IFERROR(IFERROR(IFERROR(IFERROR(IFERROR(IFERROR(VLOOKUP(B13,FUTSAL!C$69:N12213,6,0),VLOOKUP(B13,VOLEYBOL!C$54:N2609,6,0)),VLOOKUP(B13,FUTBOL!C$31:N2697,6,0)),VLOOKUP(B13,BASKETBOL!C$42:N2711,6,0)),VLOOKUP(B13,HENTBOL!C$32:N2712,6,0)),VLOOKUP(B13,HOKEY!C$35:N2056,6,0)),VLOOKUP(B13,KRİKET!C$30:N2486,6,0)),VLOOKUP(B13,'FERDİ BRANŞLAR'!B$2:M387,6,0))</f>
        <v>B GRB</v>
      </c>
      <c r="H13" s="185" t="str">
        <f>IFERROR(IFERROR(IFERROR(IFERROR(IFERROR(IFERROR(IFERROR(VLOOKUP(B13,FUTSAL!C$69:N12213,7,0),VLOOKUP(B13,VOLEYBOL!C$54:N2609,7,0)),VLOOKUP(B13,FUTBOL!C$31:N2697,7,0)),VLOOKUP(B13,BASKETBOL!C$42:N2711,7,0)),VLOOKUP(B13,HENTBOL!C$32:N2712,7,0)),VLOOKUP(B13,HOKEY!C$35:N2056,7,0)),VLOOKUP(B13,KRİKET!C$30:N2486,7,0)),VLOOKUP(B13,'FERDİ BRANŞLAR'!B$2:M387,7,0))</f>
        <v>YILDIZ KIZ</v>
      </c>
      <c r="I13" s="187" t="str">
        <f>IFERROR(IFERROR(IFERROR(IFERROR(IFERROR(IFERROR(IFERROR(VLOOKUP(B13,FUTSAL!C$69:N12213,8,0),VLOOKUP(B13,VOLEYBOL!C$54:N2609,8,0)),VLOOKUP(B13,FUTBOL!C$31:N2697,8,0)),VLOOKUP(B13,BASKETBOL!C$42:N2711,8,0)),VLOOKUP(B13,HENTBOL!C$32:N2712,8,0)),VLOOKUP(B13,HOKEY!C$35:N2056,8,0)),VLOOKUP(B13,KRİKET!C$30:N2486,8,0)),VLOOKUP(B13,'FERDİ BRANŞLAR'!B$2:M387,8,0))</f>
        <v>Amasya Mehmet Varinli Ortaokulu</v>
      </c>
      <c r="J13" s="253" t="str">
        <f>IFERROR(IFERROR(IFERROR(IFERROR(IFERROR(IFERROR(IFERROR(VLOOKUP(B13,FUTSAL!C$69:N12213,9,0),VLOOKUP(B13,VOLEYBOL!C$54:N2609,9,0)),VLOOKUP(B13,FUTBOL!C$31:N2697,9,0)),VLOOKUP(B13,BASKETBOL!C$42:N2711,9,0)),VLOOKUP(B13,HENTBOL!C$32:N2712,9,0)),VLOOKUP(B13,HOKEY!C$35:N2056,9,0)),VLOOKUP(B13,KRİKET!C$30:N2486,9,0)),VLOOKUP(B13,'FERDİ BRANŞLAR'!B$2:M387,9,0))</f>
        <v>1</v>
      </c>
      <c r="K13" s="253" t="str">
        <f>IFERROR(IFERROR(IFERROR(IFERROR(IFERROR(IFERROR(IFERROR(VLOOKUP(B13,FUTSAL!C$69:N12213,10,0),VLOOKUP(B13,VOLEYBOL!C$54:N2609,10,0)),VLOOKUP(B13,FUTBOL!C$31:N2697,10,0)),VLOOKUP(B13,BASKETBOL!C$42:N2711,10,0)),VLOOKUP(B13,HENTBOL!C$32:N2712,10,0)),VLOOKUP(B13,HOKEY!C$35:N2056,10,0)),VLOOKUP(B13,KRİKET!C$30:N2486,10,0)),VLOOKUP(B13,'FERDİ BRANŞLAR'!B$2:M387,10,0))</f>
        <v>3</v>
      </c>
      <c r="L13" s="331" t="str">
        <f>IFERROR(IFERROR(IFERROR(IFERROR(IFERROR(IFERROR(IFERROR(VLOOKUP(B13,FUTSAL!C$69:N12213,11,0),VLOOKUP(B13,VOLEYBOL!C$54:N2609,11,0)),VLOOKUP(B13,FUTBOL!C$31:N2697,11,0)),VLOOKUP(B13,BASKETBOL!C$42:N2711,11,0)),VLOOKUP(B13,HENTBOL!C$32:N2712,11,0)),VLOOKUP(B13,HOKEY!C$35:N2056,11,0)),VLOOKUP(B13,KRİKET!C$30:N2486,11,0)),VLOOKUP(B13,'FERDİ BRANŞLAR'!B$2:M387,11,0))</f>
        <v xml:space="preserve"> AMASYA Özel KUTLUBEY KOLEJİ ORTAOKULU</v>
      </c>
      <c r="M13" s="79" t="str">
        <f>IFERROR(IFERROR(IFERROR(IFERROR(IFERROR(IFERROR(IFERROR(VLOOKUP(B13,FUTSAL!C$69:N12213,12,0),VLOOKUP(B13,VOLEYBOL!C$54:N2609,12,0)),VLOOKUP(B13,FUTBOL!C$31:N2697,12,0)),VLOOKUP(B13,BASKETBOL!C$42:N2711,12,0)),VLOOKUP(B13,HENTBOL!C$32:N2712,12,0)),VLOOKUP(B13,HOKEY!C$35:N2056,11,0)),VLOOKUP(B13,KRİKET!C$30:N2486,12,0)),VLOOKUP(B13,'FERDİ BRANŞLAR'!B$2:M387,12,0))</f>
        <v>……….</v>
      </c>
    </row>
    <row r="14" spans="2:13" ht="12" x14ac:dyDescent="0.2">
      <c r="B14" s="358">
        <v>324</v>
      </c>
      <c r="C14" s="185">
        <f>IFERROR(IFERROR(IFERROR(IFERROR(IFERROR(IFERROR(IFERROR(VLOOKUP(B14,FUTSAL!C$69:N11719,2,0),VLOOKUP(B14,VOLEYBOL!C$54:N2115,2,0)),VLOOKUP(B14,FUTBOL!C$31:N2203,2,0)),VLOOKUP(B14,BASKETBOL!C$42:N2217,2,0)),VLOOKUP(B14,HENTBOL!C$32:N2218,2,0)),VLOOKUP(B14,HOKEY!C$35:N1562,2,0)),VLOOKUP(B14,KRİKET!C$30:N1992,2,0)),VLOOKUP(B14,'FERDİ BRANŞLAR'!B$2:M338,2,0))</f>
        <v>45978</v>
      </c>
      <c r="D14" s="186">
        <f>IFERROR(IFERROR(IFERROR(IFERROR(IFERROR(IFERROR(IFERROR(VLOOKUP(B14,FUTSAL!C$69:N11719,3,0),VLOOKUP(B14,VOLEYBOL!C$54:N2115,3,0)),VLOOKUP(B14,FUTBOL!C$31:N2203,3,0)),VLOOKUP(B14,BASKETBOL!C$42:N2217,3,0)),VLOOKUP(B14,HENTBOL!C$32:N2218,3,0)),VLOOKUP(B14,HOKEY!C$35:N1562,3,0)),VLOOKUP(B14,KRİKET!C$30:N1992,3,0)),VLOOKUP(B14,'FERDİ BRANŞLAR'!B$2:M338,3,0))</f>
        <v>0.54166666666666663</v>
      </c>
      <c r="E14" s="185" t="str">
        <f>IFERROR(IFERROR(IFERROR(IFERROR(IFERROR(IFERROR(IFERROR(VLOOKUP(B14,FUTSAL!C$69:N11719,4,0),VLOOKUP(B14,VOLEYBOL!C$54:N2115,4,0)),VLOOKUP(B14,FUTBOL!C$31:N2203,4,0)),VLOOKUP(B14,BASKETBOL!C$42:N2217,4,0)),VLOOKUP(B14,HENTBOL!C$32:N2218,4,0)),VLOOKUP(B14,HOKEY!C$35:N1562,4,0)),VLOOKUP(B14,KRİKET!C$30:N1992,4,0)),VLOOKUP(B14,'FERDİ BRANŞLAR'!B$2:M338,4,0))</f>
        <v>G.HACIKÖY SS</v>
      </c>
      <c r="F14" s="185" t="str">
        <f>IFERROR(IFERROR(IFERROR(IFERROR(IFERROR(IFERROR(IFERROR(VLOOKUP(B14,FUTSAL!C$69:N11719,5,0),VLOOKUP(B14,VOLEYBOL!C$54:N2115,5,0)),VLOOKUP(B14,FUTBOL!C$31:N2203,5,0)),VLOOKUP(B14,BASKETBOL!C$42:N2217,5,0)),VLOOKUP(B14,HENTBOL!C$32:N2218,5,0)),VLOOKUP(B14,HOKEY!C$35:N1562,5,0)),VLOOKUP(B14,KRİKET!C$30:N1992,5,0)),VLOOKUP(B14,'FERDİ BRANŞLAR'!B$2:M338,5,0))</f>
        <v>VOLEYBOL</v>
      </c>
      <c r="G14" s="185" t="str">
        <f>IFERROR(IFERROR(IFERROR(IFERROR(IFERROR(IFERROR(IFERROR(VLOOKUP(B14,FUTSAL!C$69:N12164,6,0),VLOOKUP(B14,VOLEYBOL!C$54:N2560,6,0)),VLOOKUP(B14,FUTBOL!C$31:N2648,6,0)),VLOOKUP(B14,BASKETBOL!C$42:N2662,6,0)),VLOOKUP(B14,HENTBOL!C$32:N2663,6,0)),VLOOKUP(B14,HOKEY!C$35:N2007,6,0)),VLOOKUP(B14,KRİKET!C$30:N2437,6,0)),VLOOKUP(B14,'FERDİ BRANŞLAR'!B$2:M338,6,0))</f>
        <v>D GRB</v>
      </c>
      <c r="H14" s="185" t="str">
        <f>IFERROR(IFERROR(IFERROR(IFERROR(IFERROR(IFERROR(IFERROR(VLOOKUP(B14,FUTSAL!C$69:N12164,7,0),VLOOKUP(B14,VOLEYBOL!C$54:N2560,7,0)),VLOOKUP(B14,FUTBOL!C$31:N2648,7,0)),VLOOKUP(B14,BASKETBOL!C$42:N2662,7,0)),VLOOKUP(B14,HENTBOL!C$32:N2663,7,0)),VLOOKUP(B14,HOKEY!C$35:N2007,7,0)),VLOOKUP(B14,KRİKET!C$30:N2437,7,0)),VLOOKUP(B14,'FERDİ BRANŞLAR'!B$2:M338,7,0))</f>
        <v>YILDIZ KIZ</v>
      </c>
      <c r="I14" s="187" t="str">
        <f>IFERROR(IFERROR(IFERROR(IFERROR(IFERROR(IFERROR(IFERROR(VLOOKUP(B14,FUTSAL!C$69:N12164,8,0),VLOOKUP(B14,VOLEYBOL!C$54:N2560,8,0)),VLOOKUP(B14,FUTBOL!C$31:N2648,8,0)),VLOOKUP(B14,BASKETBOL!C$42:N2662,8,0)),VLOOKUP(B14,HENTBOL!C$32:N2663,8,0)),VLOOKUP(B14,HOKEY!C$35:N2007,8,0)),VLOOKUP(B14,KRİKET!C$30:N2437,8,0)),VLOOKUP(B14,'FERDİ BRANŞLAR'!B$2:M338,8,0))</f>
        <v>Merzifon Şehit Binbaşı Arslan Kulaksız Ortaokulu</v>
      </c>
      <c r="J14" s="253" t="str">
        <f>IFERROR(IFERROR(IFERROR(IFERROR(IFERROR(IFERROR(IFERROR(VLOOKUP(B14,FUTSAL!C$69:N12164,9,0),VLOOKUP(B14,VOLEYBOL!C$54:N2560,9,0)),VLOOKUP(B14,FUTBOL!C$31:N2648,9,0)),VLOOKUP(B14,BASKETBOL!C$42:N2662,9,0)),VLOOKUP(B14,HENTBOL!C$32:N2663,9,0)),VLOOKUP(B14,HOKEY!C$35:N2007,9,0)),VLOOKUP(B14,KRİKET!C$30:N2437,9,0)),VLOOKUP(B14,'FERDİ BRANŞLAR'!B$2:M338,9,0))</f>
        <v>0</v>
      </c>
      <c r="K14" s="253" t="str">
        <f>IFERROR(IFERROR(IFERROR(IFERROR(IFERROR(IFERROR(IFERROR(VLOOKUP(B14,FUTSAL!C$69:N12164,10,0),VLOOKUP(B14,VOLEYBOL!C$54:N2560,10,0)),VLOOKUP(B14,FUTBOL!C$31:N2648,10,0)),VLOOKUP(B14,BASKETBOL!C$42:N2662,10,0)),VLOOKUP(B14,HENTBOL!C$32:N2663,10,0)),VLOOKUP(B14,HOKEY!C$35:N2007,10,0)),VLOOKUP(B14,KRİKET!C$30:N2437,10,0)),VLOOKUP(B14,'FERDİ BRANŞLAR'!B$2:M338,10,0))</f>
        <v>3</v>
      </c>
      <c r="L14" s="59" t="str">
        <f>IFERROR(IFERROR(IFERROR(IFERROR(IFERROR(IFERROR(IFERROR(VLOOKUP(B14,FUTSAL!C$69:N12164,11,0),VLOOKUP(B14,VOLEYBOL!C$54:N2560,11,0)),VLOOKUP(B14,FUTBOL!C$31:N2648,11,0)),VLOOKUP(B14,BASKETBOL!C$42:N2662,11,0)),VLOOKUP(B14,HENTBOL!C$32:N2663,11,0)),VLOOKUP(B14,HOKEY!C$35:N2007,11,0)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2662,12,0)),VLOOKUP(B14,HENTBOL!C$32:N2663,12,0)),VLOOKUP(B14,HOKEY!C$35:N2007,11,0)),VLOOKUP(B14,KRİKET!C$30:N2437,12,0)),VLOOKUP(B14,'FERDİ BRANŞLAR'!B$2:M338,12,0))</f>
        <v>……….</v>
      </c>
    </row>
    <row r="15" spans="2:13" ht="12" x14ac:dyDescent="0.2">
      <c r="B15" s="358">
        <v>313</v>
      </c>
      <c r="C15" s="185">
        <f>IFERROR(IFERROR(IFERROR(IFERROR(IFERROR(IFERROR(IFERROR(VLOOKUP(B15,FUTSAL!C$69:N11769,2,0),VLOOKUP(B15,VOLEYBOL!C$54:N2165,2,0)),VLOOKUP(B15,FUTBOL!C$31:N2253,2,0)),VLOOKUP(B15,BASKETBOL!C$42:N2267,2,0)),VLOOKUP(B15,HENTBOL!C$32:N2268,2,0)),VLOOKUP(B15,HOKEY!C$35:N1612,2,0)),VLOOKUP(B15,KRİKET!C$30:N2042,2,0)),VLOOKUP(B15,'FERDİ BRANŞLAR'!B$2:M388,2,0))</f>
        <v>45978</v>
      </c>
      <c r="D15" s="186">
        <f>IFERROR(IFERROR(IFERROR(IFERROR(IFERROR(IFERROR(IFERROR(VLOOKUP(B15,FUTSAL!C$69:N11769,3,0),VLOOKUP(B15,VOLEYBOL!C$54:N2165,3,0)),VLOOKUP(B15,FUTBOL!C$31:N2253,3,0)),VLOOKUP(B15,BASKETBOL!C$42:N2267,3,0)),VLOOKUP(B15,HENTBOL!C$32:N2268,3,0)),VLOOKUP(B15,HOKEY!C$35:N1612,3,0)),VLOOKUP(B15,KRİKET!C$30:N2042,3,0)),VLOOKUP(B15,'FERDİ BRANŞLAR'!B$2:M388,3,0))</f>
        <v>0.60416666666666663</v>
      </c>
      <c r="E15" s="185" t="str">
        <f>IFERROR(IFERROR(IFERROR(IFERROR(IFERROR(IFERROR(IFERROR(VLOOKUP(B15,FUTSAL!C$69:N11769,4,0),VLOOKUP(B15,VOLEYBOL!C$54:N2165,4,0)),VLOOKUP(B15,FUTBOL!C$31:N2253,4,0)),VLOOKUP(B15,BASKETBOL!C$42:N2267,4,0)),VLOOKUP(B15,HENTBOL!C$32:N2268,4,0)),VLOOKUP(B15,HOKEY!C$35:N1612,4,0)),VLOOKUP(B15,KRİKET!C$30:N2042,4,0)),VLOOKUP(B15,'FERDİ BRANŞLAR'!B$2:M388,4,0))</f>
        <v>22 HAZİRAN S.S</v>
      </c>
      <c r="F15" s="185" t="str">
        <f>IFERROR(IFERROR(IFERROR(IFERROR(IFERROR(IFERROR(IFERROR(VLOOKUP(B15,FUTSAL!C$69:N11769,5,0),VLOOKUP(B15,VOLEYBOL!C$54:N2165,5,0)),VLOOKUP(B15,FUTBOL!C$31:N2253,5,0)),VLOOKUP(B15,BASKETBOL!C$42:N2267,5,0)),VLOOKUP(B15,HENTBOL!C$32:N2268,5,0)),VLOOKUP(B15,HOKEY!C$35:N1612,5,0)),VLOOKUP(B15,KRİKET!C$30:N2042,5,0)),VLOOKUP(B15,'FERDİ BRANŞLAR'!B$2:M388,5,0))</f>
        <v>VOLEYBOL</v>
      </c>
      <c r="G15" s="185" t="str">
        <f>IFERROR(IFERROR(IFERROR(IFERROR(IFERROR(IFERROR(IFERROR(VLOOKUP(B15,FUTSAL!C$69:N12214,6,0),VLOOKUP(B15,VOLEYBOL!C$54:N2610,6,0)),VLOOKUP(B15,FUTBOL!C$31:N2698,6,0)),VLOOKUP(B15,BASKETBOL!C$42:N2712,6,0)),VLOOKUP(B15,HENTBOL!C$32:N2713,6,0)),VLOOKUP(B15,HOKEY!C$35:N2057,6,0)),VLOOKUP(B15,KRİKET!C$30:N2487,6,0)),VLOOKUP(B15,'FERDİ BRANŞLAR'!B$2:M388,6,0))</f>
        <v>B GRB</v>
      </c>
      <c r="H15" s="185" t="str">
        <f>IFERROR(IFERROR(IFERROR(IFERROR(IFERROR(IFERROR(IFERROR(VLOOKUP(B15,FUTSAL!C$69:N12214,7,0),VLOOKUP(B15,VOLEYBOL!C$54:N2610,7,0)),VLOOKUP(B15,FUTBOL!C$31:N2698,7,0)),VLOOKUP(B15,BASKETBOL!C$42:N2712,7,0)),VLOOKUP(B15,HENTBOL!C$32:N2713,7,0)),VLOOKUP(B15,HOKEY!C$35:N2057,7,0)),VLOOKUP(B15,KRİKET!C$30:N2487,7,0)),VLOOKUP(B15,'FERDİ BRANŞLAR'!B$2:M388,7,0))</f>
        <v>YILDIZ KIZ</v>
      </c>
      <c r="I15" s="187" t="str">
        <f>IFERROR(IFERROR(IFERROR(IFERROR(IFERROR(IFERROR(IFERROR(VLOOKUP(B15,FUTSAL!C$69:N12214,8,0),VLOOKUP(B15,VOLEYBOL!C$54:N2610,8,0)),VLOOKUP(B15,FUTBOL!C$31:N2698,8,0)),VLOOKUP(B15,BASKETBOL!C$42:N2712,8,0)),VLOOKUP(B15,HENTBOL!C$32:N2713,8,0)),VLOOKUP(B15,HOKEY!C$35:N2057,8,0)),VLOOKUP(B15,KRİKET!C$30:N2487,8,0)),VLOOKUP(B15,'FERDİ BRANŞLAR'!B$2:M388,8,0))</f>
        <v>Amasya Ziyapaşa Ortaokulu(</v>
      </c>
      <c r="J15" s="253" t="str">
        <f>IFERROR(IFERROR(IFERROR(IFERROR(IFERROR(IFERROR(IFERROR(VLOOKUP(B15,FUTSAL!C$69:N12214,9,0),VLOOKUP(B15,VOLEYBOL!C$54:N2610,9,0)),VLOOKUP(B15,FUTBOL!C$31:N2698,9,0)),VLOOKUP(B15,BASKETBOL!C$42:N2712,9,0)),VLOOKUP(B15,HENTBOL!C$32:N2713,9,0)),VLOOKUP(B15,HOKEY!C$35:N2057,9,0)),VLOOKUP(B15,KRİKET!C$30:N2487,9,0)),VLOOKUP(B15,'FERDİ BRANŞLAR'!B$2:M388,9,0))</f>
        <v>3</v>
      </c>
      <c r="K15" s="253" t="str">
        <f>IFERROR(IFERROR(IFERROR(IFERROR(IFERROR(IFERROR(IFERROR(VLOOKUP(B15,FUTSAL!C$69:N12214,10,0),VLOOKUP(B15,VOLEYBOL!C$54:N2610,10,0)),VLOOKUP(B15,FUTBOL!C$31:N2698,10,0)),VLOOKUP(B15,BASKETBOL!C$42:N2712,10,0)),VLOOKUP(B15,HENTBOL!C$32:N2713,10,0)),VLOOKUP(B15,HOKEY!C$35:N2057,10,0)),VLOOKUP(B15,KRİKET!C$30:N2487,10,0)),VLOOKUP(B15,'FERDİ BRANŞLAR'!B$2:M388,10,0))</f>
        <v>0</v>
      </c>
      <c r="L15" s="311" t="str">
        <f>IFERROR(IFERROR(IFERROR(IFERROR(IFERROR(IFERROR(IFERROR(VLOOKUP(B15,FUTSAL!C$69:N12214,11,0),VLOOKUP(B15,VOLEYBOL!C$54:N2610,11,0)),VLOOKUP(B15,FUTBOL!C$31:N2698,11,0)),VLOOKUP(B15,BASKETBOL!C$42:N2712,11,0)),VLOOKUP(B15,HENTBOL!C$32:N2713,11,0)),VLOOKUP(B15,HOKEY!C$35:N2057,11,0)),VLOOKUP(B15,KRİKET!C$30:N2487,11,0)),VLOOKUP(B15,'FERDİ BRANŞLAR'!B$2:M388,11,0))</f>
        <v>Amasya Şeyhcui Şehit Aziz Sağlam İ.H.O</v>
      </c>
      <c r="M15" s="79" t="str">
        <f>IFERROR(IFERROR(IFERROR(IFERROR(IFERROR(IFERROR(IFERROR(VLOOKUP(B15,FUTSAL!C$69:N12214,12,0),VLOOKUP(B15,VOLEYBOL!C$54:N2610,12,0)),VLOOKUP(B15,FUTBOL!C$31:N2698,12,0)),VLOOKUP(B15,BASKETBOL!C$42:N2712,12,0)),VLOOKUP(B15,HENTBOL!C$32:N2713,12,0)),VLOOKUP(B15,HOKEY!C$35:N2057,11,0)),VLOOKUP(B15,KRİKET!C$30:N2487,12,0)),VLOOKUP(B15,'FERDİ BRANŞLAR'!B$2:M388,12,0))</f>
        <v>……….</v>
      </c>
    </row>
    <row r="16" spans="2:13" ht="12" x14ac:dyDescent="0.2">
      <c r="B16" s="358">
        <v>325</v>
      </c>
      <c r="C16" s="185">
        <f>IFERROR(IFERROR(IFERROR(IFERROR(IFERROR(IFERROR(IFERROR(VLOOKUP(B16,FUTSAL!C$69:N11720,2,0),VLOOKUP(B16,VOLEYBOL!C$54:N2116,2,0)),VLOOKUP(B16,FUTBOL!C$31:N2204,2,0)),VLOOKUP(B16,BASKETBOL!C$42:N2218,2,0)),VLOOKUP(B16,HENTBOL!C$32:N2219,2,0)),VLOOKUP(B16,HOKEY!C$35:N1563,2,0)),VLOOKUP(B16,KRİKET!C$30:N1993,2,0)),VLOOKUP(B16,'FERDİ BRANŞLAR'!B$2:M339,2,0))</f>
        <v>45978</v>
      </c>
      <c r="D16" s="186">
        <f>IFERROR(IFERROR(IFERROR(IFERROR(IFERROR(IFERROR(IFERROR(VLOOKUP(B16,FUTSAL!C$69:N11720,3,0),VLOOKUP(B16,VOLEYBOL!C$54:N2116,3,0)),VLOOKUP(B16,FUTBOL!C$31:N2204,3,0)),VLOOKUP(B16,BASKETBOL!C$42:N2218,3,0)),VLOOKUP(B16,HENTBOL!C$32:N2219,3,0)),VLOOKUP(B16,HOKEY!C$35:N1563,3,0)),VLOOKUP(B16,KRİKET!C$30:N1993,3,0)),VLOOKUP(B16,'FERDİ BRANŞLAR'!B$2:M339,3,0))</f>
        <v>0.60416666666666663</v>
      </c>
      <c r="E16" s="185" t="str">
        <f>IFERROR(IFERROR(IFERROR(IFERROR(IFERROR(IFERROR(IFERROR(VLOOKUP(B16,FUTSAL!C$69:N11720,4,0),VLOOKUP(B16,VOLEYBOL!C$54:N2116,4,0)),VLOOKUP(B16,FUTBOL!C$31:N2204,4,0)),VLOOKUP(B16,BASKETBOL!C$42:N2218,4,0)),VLOOKUP(B16,HENTBOL!C$32:N2219,4,0)),VLOOKUP(B16,HOKEY!C$35:N1563,4,0)),VLOOKUP(B16,KRİKET!C$30:N1993,4,0)),VLOOKUP(B16,'FERDİ BRANŞLAR'!B$2:M339,4,0))</f>
        <v>G.HACIKÖY SS</v>
      </c>
      <c r="F16" s="185" t="str">
        <f>IFERROR(IFERROR(IFERROR(IFERROR(IFERROR(IFERROR(IFERROR(VLOOKUP(B16,FUTSAL!C$69:N11720,5,0),VLOOKUP(B16,VOLEYBOL!C$54:N2116,5,0)),VLOOKUP(B16,FUTBOL!C$31:N2204,5,0)),VLOOKUP(B16,BASKETBOL!C$42:N2218,5,0)),VLOOKUP(B16,HENTBOL!C$32:N2219,5,0)),VLOOKUP(B16,HOKEY!C$35:N1563,5,0)),VLOOKUP(B16,KRİKET!C$30:N1993,5,0)),VLOOKUP(B16,'FERDİ BRANŞLAR'!B$2:M339,5,0))</f>
        <v>VOLEYBOL</v>
      </c>
      <c r="G16" s="185" t="str">
        <f>IFERROR(IFERROR(IFERROR(IFERROR(IFERROR(IFERROR(IFERROR(VLOOKUP(B16,FUTSAL!C$69:N12165,6,0),VLOOKUP(B16,VOLEYBOL!C$54:N2561,6,0)),VLOOKUP(B16,FUTBOL!C$31:N2649,6,0)),VLOOKUP(B16,BASKETBOL!C$42:N2663,6,0)),VLOOKUP(B16,HENTBOL!C$32:N2664,6,0)),VLOOKUP(B16,HOKEY!C$35:N2008,6,0)),VLOOKUP(B16,KRİKET!C$30:N2438,6,0)),VLOOKUP(B16,'FERDİ BRANŞLAR'!B$2:M339,6,0))</f>
        <v>D GRB</v>
      </c>
      <c r="H16" s="185" t="str">
        <f>IFERROR(IFERROR(IFERROR(IFERROR(IFERROR(IFERROR(IFERROR(VLOOKUP(B16,FUTSAL!C$69:N12165,7,0),VLOOKUP(B16,VOLEYBOL!C$54:N2561,7,0)),VLOOKUP(B16,FUTBOL!C$31:N2649,7,0)),VLOOKUP(B16,BASKETBOL!C$42:N2663,7,0)),VLOOKUP(B16,HENTBOL!C$32:N2664,7,0)),VLOOKUP(B16,HOKEY!C$35:N2008,7,0)),VLOOKUP(B16,KRİKET!C$30:N2438,7,0)),VLOOKUP(B16,'FERDİ BRANŞLAR'!B$2:M339,7,0))</f>
        <v>YILDIZ KIZ</v>
      </c>
      <c r="I16" s="187" t="str">
        <f>IFERROR(IFERROR(IFERROR(IFERROR(IFERROR(IFERROR(IFERROR(VLOOKUP(B16,FUTSAL!C$69:N12165,8,0),VLOOKUP(B16,VOLEYBOL!C$54:N2561,8,0)),VLOOKUP(B16,FUTBOL!C$31:N2649,8,0)),VLOOKUP(B16,BASKETBOL!C$42:N2663,8,0)),VLOOKUP(B16,HENTBOL!C$32:N2664,8,0)),VLOOKUP(B16,HOKEY!C$35:N2008,8,0)),VLOOKUP(B16,KRİKET!C$30:N2438,8,0)),VLOOKUP(B16,'FERDİ BRANŞLAR'!B$2:M339,8,0))</f>
        <v>Merzifon TOKİ Kara Mustafa Paşa Ortaokulu</v>
      </c>
      <c r="J16" s="253" t="str">
        <f>IFERROR(IFERROR(IFERROR(IFERROR(IFERROR(IFERROR(IFERROR(VLOOKUP(B16,FUTSAL!C$69:N12165,9,0),VLOOKUP(B16,VOLEYBOL!C$54:N2561,9,0)),VLOOKUP(B16,FUTBOL!C$31:N2649,9,0)),VLOOKUP(B16,BASKETBOL!C$42:N2663,9,0)),VLOOKUP(B16,HENTBOL!C$32:N2664,9,0)),VLOOKUP(B16,HOKEY!C$35:N2008,9,0)),VLOOKUP(B16,KRİKET!C$30:N2438,9,0)),VLOOKUP(B16,'FERDİ BRANŞLAR'!B$2:M339,9,0))</f>
        <v>3</v>
      </c>
      <c r="K16" s="253" t="str">
        <f>IFERROR(IFERROR(IFERROR(IFERROR(IFERROR(IFERROR(IFERROR(VLOOKUP(B16,FUTSAL!C$69:N12165,10,0),VLOOKUP(B16,VOLEYBOL!C$54:N2561,10,0)),VLOOKUP(B16,FUTBOL!C$31:N2649,10,0)),VLOOKUP(B16,BASKETBOL!C$42:N2663,10,0)),VLOOKUP(B16,HENTBOL!C$32:N2664,10,0)),VLOOKUP(B16,HOKEY!C$35:N2008,10,0)),VLOOKUP(B16,KRİKET!C$30:N2438,10,0)),VLOOKUP(B16,'FERDİ BRANŞLAR'!B$2:M339,10,0))</f>
        <v>0</v>
      </c>
      <c r="L16" s="351" t="str">
        <f>IFERROR(IFERROR(IFERROR(IFERROR(IFERROR(IFERROR(IFERROR(VLOOKUP(B16,FUTSAL!C$69:N12165,11,0),VLOOKUP(B16,VOLEYBOL!C$54:N2561,11,0)),VLOOKUP(B16,FUTBOL!C$31:N2649,11,0)),VLOOKUP(B16,BASKETBOL!C$42:N2663,11,0)),VLOOKUP(B16,HENTBOL!C$32:N2664,11,0)),VLOOKUP(B16,HOKEY!C$35:N2008,11,0)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2663,12,0)),VLOOKUP(B16,HENTBOL!C$32:N2664,12,0)),VLOOKUP(B16,HOKEY!C$35:N2008,11,0)),VLOOKUP(B16,KRİKET!C$30:N2438,12,0)),VLOOKUP(B16,'FERDİ BRANŞLAR'!B$2:M339,12,0))</f>
        <v>……….</v>
      </c>
    </row>
    <row r="17" spans="2:13" ht="12" x14ac:dyDescent="0.2">
      <c r="B17" s="358">
        <v>292</v>
      </c>
      <c r="C17" s="312">
        <f>IFERROR(IFERROR(IFERROR(IFERROR(IFERROR(IFERROR(IFERROR(VLOOKUP(B17,FUTSAL!C$69:N11753,2,0),VLOOKUP(B17,VOLEYBOL!C$54:N2149,2,0)),VLOOKUP(B17,FUTBOL!C$31:N2237,2,0)),VLOOKUP(B17,BASKETBOL!C$42:N2251,2,0)),VLOOKUP(B17,HENTBOL!C$32:N2252,2,0)),VLOOKUP(B17,HOKEY!C$35:N1596,2,0)),VLOOKUP(B17,KRİKET!C$30:N2026,2,0)),VLOOKUP(B17,'FERDİ BRANŞLAR'!B$2:M372,2,0))</f>
        <v>45979</v>
      </c>
      <c r="D17" s="313">
        <f>IFERROR(IFERROR(IFERROR(IFERROR(IFERROR(IFERROR(IFERROR(VLOOKUP(B17,FUTSAL!C$69:N11753,3,0),VLOOKUP(B17,VOLEYBOL!C$54:N2149,3,0)),VLOOKUP(B17,FUTBOL!C$31:N2237,3,0)),VLOOKUP(B17,BASKETBOL!C$42:N2251,3,0)),VLOOKUP(B17,HENTBOL!C$32:N2252,3,0)),VLOOKUP(B17,HOKEY!C$35:N1596,3,0)),VLOOKUP(B17,KRİKET!C$30:N2026,3,0)),VLOOKUP(B17,'FERDİ BRANŞLAR'!B$2:M372,3,0))</f>
        <v>0.39583333333333331</v>
      </c>
      <c r="E17" s="312" t="str">
        <f>IFERROR(IFERROR(IFERROR(IFERROR(IFERROR(IFERROR(IFERROR(VLOOKUP(B17,FUTSAL!C$69:N11753,4,0),VLOOKUP(B17,VOLEYBOL!C$54:N2149,4,0)),VLOOKUP(B17,FUTBOL!C$31:N2237,4,0)),VLOOKUP(B17,BASKETBOL!C$42:N2251,4,0)),VLOOKUP(B17,HENTBOL!C$32:N2252,4,0)),VLOOKUP(B17,HOKEY!C$35:N1596,4,0)),VLOOKUP(B17,KRİKET!C$30:N2026,4,0)),VLOOKUP(B17,'FERDİ BRANŞLAR'!B$2:M372,4,0))</f>
        <v>HAMİT KAPLAN S.S</v>
      </c>
      <c r="F17" s="312" t="str">
        <f>IFERROR(IFERROR(IFERROR(IFERROR(IFERROR(IFERROR(IFERROR(VLOOKUP(B17,FUTSAL!C$69:N11753,5,0),VLOOKUP(B17,VOLEYBOL!C$54:N2149,5,0)),VLOOKUP(B17,FUTBOL!C$31:N2237,5,0)),VLOOKUP(B17,BASKETBOL!C$42:N2251,5,0)),VLOOKUP(B17,HENTBOL!C$32:N2252,5,0)),VLOOKUP(B17,HOKEY!C$35:N1596,5,0)),VLOOKUP(B17,KRİKET!C$30:N2026,5,0)),VLOOKUP(B17,'FERDİ BRANŞLAR'!B$2:M372,5,0))</f>
        <v>VOLEYBOL</v>
      </c>
      <c r="G17" s="312" t="str">
        <f>IFERROR(IFERROR(IFERROR(IFERROR(IFERROR(IFERROR(IFERROR(VLOOKUP(B17,FUTSAL!C$69:N12198,6,0),VLOOKUP(B17,VOLEYBOL!C$54:N2594,6,0)),VLOOKUP(B17,FUTBOL!C$31:N2682,6,0)),VLOOKUP(B17,BASKETBOL!C$42:N2696,6,0)),VLOOKUP(B17,HENTBOL!C$32:N2697,6,0)),VLOOKUP(B17,HOKEY!C$35:N2041,6,0)),VLOOKUP(B17,KRİKET!C$30:N2471,6,0)),VLOOKUP(B17,'FERDİ BRANŞLAR'!B$2:M372,6,0))</f>
        <v>A GRB</v>
      </c>
      <c r="H17" s="312" t="str">
        <f>IFERROR(IFERROR(IFERROR(IFERROR(IFERROR(IFERROR(IFERROR(VLOOKUP(B17,FUTSAL!C$69:N12198,7,0),VLOOKUP(B17,VOLEYBOL!C$54:N2594,7,0)),VLOOKUP(B17,FUTBOL!C$31:N2682,7,0)),VLOOKUP(B17,BASKETBOL!C$42:N2696,7,0)),VLOOKUP(B17,HENTBOL!C$32:N2697,7,0)),VLOOKUP(B17,HOKEY!C$35:N2041,7,0)),VLOOKUP(B17,KRİKET!C$30:N2471,7,0)),VLOOKUP(B17,'FERDİ BRANŞLAR'!B$2:M372,7,0))</f>
        <v>GENÇ ERKEK</v>
      </c>
      <c r="I17" s="314" t="str">
        <f>IFERROR(IFERROR(IFERROR(IFERROR(IFERROR(IFERROR(IFERROR(VLOOKUP(B17,FUTSAL!C$69:N12198,8,0),VLOOKUP(B17,VOLEYBOL!C$54:N2594,8,0)),VLOOKUP(B17,FUTBOL!C$31:N2682,8,0)),VLOOKUP(B17,BASKETBOL!C$42:N2696,8,0)),VLOOKUP(B17,HENTBOL!C$32:N2697,8,0)),VLOOKUP(B17,HOKEY!C$35:N2041,8,0)),VLOOKUP(B17,KRİKET!C$30:N2471,8,0)),VLOOKUP(B17,'FERDİ BRANŞLAR'!B$2:M372,8,0))</f>
        <v>AMASYA ÖZEL AÇI ANADOLU LİSESİ(ÇEKİLDİ)</v>
      </c>
      <c r="J17" s="315">
        <f>IFERROR(IFERROR(IFERROR(IFERROR(IFERROR(IFERROR(IFERROR(VLOOKUP(B17,FUTSAL!C$69:N12198,9,0),VLOOKUP(B17,VOLEYBOL!C$54:N2594,9,0)),VLOOKUP(B17,FUTBOL!C$31:N2682,9,0)),VLOOKUP(B17,BASKETBOL!C$42:N2696,9,0)),VLOOKUP(B17,HENTBOL!C$32:N2697,9,0)),VLOOKUP(B17,HOKEY!C$35:N2041,9,0)),VLOOKUP(B17,KRİKET!C$30:N2471,9,0)),VLOOKUP(B17,'FERDİ BRANŞLAR'!B$2:M372,9,0))</f>
        <v>0</v>
      </c>
      <c r="K17" s="315">
        <f>IFERROR(IFERROR(IFERROR(IFERROR(IFERROR(IFERROR(IFERROR(VLOOKUP(B17,FUTSAL!C$69:N12198,10,0),VLOOKUP(B17,VOLEYBOL!C$54:N2594,10,0)),VLOOKUP(B17,FUTBOL!C$31:N2682,10,0)),VLOOKUP(B17,BASKETBOL!C$42:N2696,10,0)),VLOOKUP(B17,HENTBOL!C$32:N2697,10,0)),VLOOKUP(B17,HOKEY!C$35:N2041,10,0)),VLOOKUP(B17,KRİKET!C$30:N2471,10,0)),VLOOKUP(B17,'FERDİ BRANŞLAR'!B$2:M372,10,0))</f>
        <v>0</v>
      </c>
      <c r="L17" s="281" t="str">
        <f>IFERROR(IFERROR(IFERROR(IFERROR(IFERROR(IFERROR(IFERROR(VLOOKUP(B17,FUTSAL!C$69:N12198,11,0),VLOOKUP(B17,VOLEYBOL!C$54:N2594,11,0)),VLOOKUP(B17,FUTBOL!C$31:N2682,11,0)),VLOOKUP(B17,BASKETBOL!C$42:N2696,11,0)),VLOOKUP(B17,HENTBOL!C$32:N2697,11,0)),VLOOKUP(B17,HOKEY!C$35:N2041,11,0)),VLOOKUP(B17,KRİKET!C$30:N2471,11,0)),VLOOKUP(B17,'FERDİ BRANŞLAR'!B$2:M372,11,0))</f>
        <v>Amasya 12 Haziran Anadolu Lisesi</v>
      </c>
      <c r="M17" s="283" t="str">
        <f>IFERROR(IFERROR(IFERROR(IFERROR(IFERROR(IFERROR(IFERROR(VLOOKUP(B17,FUTSAL!C$69:N12198,12,0),VLOOKUP(B17,VOLEYBOL!C$54:N2594,12,0)),VLOOKUP(B17,FUTBOL!C$31:N2682,12,0)),VLOOKUP(B17,BASKETBOL!C$42:N2696,12,0)),VLOOKUP(B17,HENTBOL!C$32:N2697,12,0)),VLOOKUP(B17,HOKEY!C$35:N2041,11,0)),VLOOKUP(B17,KRİKET!C$30:N2471,12,0)),VLOOKUP(B17,'FERDİ BRANŞLAR'!B$2:M372,12,0))</f>
        <v>AMASYAÖZEL AÇI AL ÇEKİLDİ</v>
      </c>
    </row>
    <row r="18" spans="2:13" ht="12" x14ac:dyDescent="0.2">
      <c r="B18" s="358">
        <v>1</v>
      </c>
      <c r="C18" s="185">
        <f>IFERROR(IFERROR(IFERROR(IFERROR(IFERROR(IFERROR(IFERROR(VLOOKUP(B18,FUTSAL!C$69:N11658,2,0),VLOOKUP(B18,VOLEYBOL!C$54:N2054,2,0)),VLOOKUP(B18,FUTBOL!C$31:N2142,2,0)),VLOOKUP(B18,BASKETBOL!C$42:N2156,2,0)),VLOOKUP(B18,HENTBOL!C$32:N2157,2,0)),VLOOKUP(B18,HOKEY!C$35:N1501,2,0)),VLOOKUP(B18,KRİKET!C$30:N1931,2,0)),VLOOKUP(B18,'FERDİ BRANŞLAR'!B$2:M277,2,0))</f>
        <v>45979</v>
      </c>
      <c r="D18" s="186">
        <f>IFERROR(IFERROR(IFERROR(IFERROR(IFERROR(IFERROR(IFERROR(VLOOKUP(B18,FUTSAL!C$69:N11658,3,0),VLOOKUP(B18,VOLEYBOL!C$54:N2054,3,0)),VLOOKUP(B18,FUTBOL!C$31:N2142,3,0)),VLOOKUP(B18,BASKETBOL!C$42:N2156,3,0)),VLOOKUP(B18,HENTBOL!C$32:N2157,3,0)),VLOOKUP(B18,HOKEY!C$35:N1501,3,0)),VLOOKUP(B18,KRİKET!C$30:N1931,3,0)),VLOOKUP(B18,'FERDİ BRANŞLAR'!B$2:M277,3,0))</f>
        <v>0.41666666666666669</v>
      </c>
      <c r="E18" s="185" t="str">
        <f>IFERROR(IFERROR(IFERROR(IFERROR(IFERROR(IFERROR(IFERROR(VLOOKUP(B18,FUTSAL!C$69:N11658,4,0),VLOOKUP(B18,VOLEYBOL!C$54:N2054,4,0)),VLOOKUP(B18,FUTBOL!C$31:N2142,4,0)),VLOOKUP(B18,BASKETBOL!C$42:N2156,4,0)),VLOOKUP(B18,HENTBOL!C$32:N2157,4,0)),VLOOKUP(B18,HOKEY!C$35:N1501,4,0)),VLOOKUP(B18,KRİKET!C$30:N1931,4,0)),VLOOKUP(B18,'FERDİ BRANŞLAR'!B$2:M277,4,0))</f>
        <v>AMASYA S.S</v>
      </c>
      <c r="F18" s="185" t="str">
        <f>IFERROR(IFERROR(IFERROR(IFERROR(IFERROR(IFERROR(IFERROR(VLOOKUP(B18,FUTSAL!C$69:N11658,5,0),VLOOKUP(B18,VOLEYBOL!C$54:N2054,5,0)),VLOOKUP(B18,FUTBOL!C$31:N2142,5,0)),VLOOKUP(B18,BASKETBOL!C$42:N2156,5,0)),VLOOKUP(B18,HENTBOL!C$32:N2157,5,0)),VLOOKUP(B18,HOKEY!C$35:N1501,5,0)),VLOOKUP(B18,KRİKET!C$30:N1931,5,0)),VLOOKUP(B18,'FERDİ BRANŞLAR'!B$2:M277,5,0))</f>
        <v>FUTSAL</v>
      </c>
      <c r="G18" s="185" t="str">
        <f>IFERROR(IFERROR(IFERROR(IFERROR(IFERROR(IFERROR(IFERROR(VLOOKUP(B18,FUTSAL!C$69:N12103,6,0),VLOOKUP(B18,VOLEYBOL!C$54:N2499,6,0)),VLOOKUP(B18,FUTBOL!C$31:N2587,6,0)),VLOOKUP(B18,BASKETBOL!C$42:N2601,6,0)),VLOOKUP(B18,HENTBOL!C$32:N2602,6,0)),VLOOKUP(B18,HOKEY!C$35:N1946,6,0)),VLOOKUP(B18,KRİKET!C$30:N2376,6,0)),VLOOKUP(B18,'FERDİ BRANŞLAR'!B$2:M277,6,0))</f>
        <v>A GRB</v>
      </c>
      <c r="H18" s="185" t="str">
        <f>IFERROR(IFERROR(IFERROR(IFERROR(IFERROR(IFERROR(IFERROR(VLOOKUP(B18,FUTSAL!C$69:N12103,7,0),VLOOKUP(B18,VOLEYBOL!C$54:N2499,7,0)),VLOOKUP(B18,FUTBOL!C$31:N2587,7,0)),VLOOKUP(B18,BASKETBOL!C$42:N2601,7,0)),VLOOKUP(B18,HENTBOL!C$32:N2602,7,0)),VLOOKUP(B18,HOKEY!C$35:N1946,7,0)),VLOOKUP(B18,KRİKET!C$30:N2376,7,0)),VLOOKUP(B18,'FERDİ BRANŞLAR'!B$2:M277,7,0))</f>
        <v>GENÇ A ERK</v>
      </c>
      <c r="I18" s="187" t="str">
        <f>IFERROR(IFERROR(IFERROR(IFERROR(IFERROR(IFERROR(IFERROR(VLOOKUP(B18,FUTSAL!C$69:N12103,8,0),VLOOKUP(B18,VOLEYBOL!C$54:N2499,8,0)),VLOOKUP(B18,FUTBOL!C$31:N2587,8,0)),VLOOKUP(B18,BASKETBOL!C$42:N2601,8,0)),VLOOKUP(B18,HENTBOL!C$32:N2602,8,0)),VLOOKUP(B18,HOKEY!C$35:N1946,8,0)),VLOOKUP(B18,KRİKET!C$30:N2376,8,0)),VLOOKUP(B18,'FERDİ BRANŞLAR'!B$2:M277,8,0))</f>
        <v>AMASYA ATATÜRK ANADOLU LİSESİ (Çekildi)</v>
      </c>
      <c r="J18" s="253" t="str">
        <f>IFERROR(IFERROR(IFERROR(IFERROR(IFERROR(IFERROR(IFERROR(VLOOKUP(B18,FUTSAL!C$69:N12103,9,0),VLOOKUP(B18,VOLEYBOL!C$54:N2499,9,0)),VLOOKUP(B18,FUTBOL!C$31:N2587,9,0)),VLOOKUP(B18,BASKETBOL!C$42:N2601,9,0)),VLOOKUP(B18,HENTBOL!C$32:N2602,9,0)),VLOOKUP(B18,HOKEY!C$35:N1946,9,0)),VLOOKUP(B18,KRİKET!C$30:N2376,9,0)),VLOOKUP(B18,'FERDİ BRANŞLAR'!B$2:M277,9,0))</f>
        <v>1</v>
      </c>
      <c r="K18" s="253" t="str">
        <f>IFERROR(IFERROR(IFERROR(IFERROR(IFERROR(IFERROR(IFERROR(VLOOKUP(B18,FUTSAL!C$69:N12103,10,0),VLOOKUP(B18,VOLEYBOL!C$54:N2499,10,0)),VLOOKUP(B18,FUTBOL!C$31:N2587,10,0)),VLOOKUP(B18,BASKETBOL!C$42:N2601,10,0)),VLOOKUP(B18,HENTBOL!C$32:N2602,10,0)),VLOOKUP(B18,HOKEY!C$35:N1946,10,0)),VLOOKUP(B18,KRİKET!C$30:N2376,10,0)),VLOOKUP(B18,'FERDİ BRANŞLAR'!B$2:M277,10,0))</f>
        <v>3</v>
      </c>
      <c r="L18" s="59" t="str">
        <f>IFERROR(IFERROR(IFERROR(IFERROR(IFERROR(IFERROR(IFERROR(VLOOKUP(B18,FUTSAL!C$69:N12103,11,0),VLOOKUP(B18,VOLEYBOL!C$54:N2499,11,0)),VLOOKUP(B18,FUTBOL!C$31:N2587,11,0)),VLOOKUP(B18,BASKETBOL!C$42:N2601,11,0)),VLOOKUP(B18,HENTBOL!C$32:N2602,11,0)),VLOOKUP(B18,HOKEY!C$35:N1946,11,0)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2601,12,0)),VLOOKUP(B18,HENTBOL!C$32:N2602,12,0)),VLOOKUP(B18,HOKEY!C$35:N1946,11,0)),VLOOKUP(B18,KRİKET!C$30:N2376,12,0)),VLOOKUP(B18,'FERDİ BRANŞLAR'!B$2:M277,12,0))</f>
        <v>0</v>
      </c>
    </row>
    <row r="19" spans="2:13" ht="12" x14ac:dyDescent="0.2">
      <c r="B19" s="358">
        <v>34</v>
      </c>
      <c r="C19" s="263">
        <f>IFERROR(IFERROR(IFERROR(IFERROR(IFERROR(IFERROR(IFERROR(VLOOKUP(B19,FUTSAL!C$69:N11620,2,0),VLOOKUP(B19,VOLEYBOL!C$54:N2016,2,0)),VLOOKUP(B19,FUTBOL!C$31:N2104,2,0)),VLOOKUP(B19,BASKETBOL!C$42:N2118,2,0)),VLOOKUP(B19,HENTBOL!C$32:N2119,2,0)),VLOOKUP(B19,HOKEY!C$35:N1463,2,0)),VLOOKUP(B19,KRİKET!C$30:N1893,2,0)),VLOOKUP(B19,'FERDİ BRANŞLAR'!B$2:M239,2,0))</f>
        <v>45979</v>
      </c>
      <c r="D19" s="186">
        <f>IFERROR(IFERROR(IFERROR(IFERROR(IFERROR(IFERROR(IFERROR(VLOOKUP(B19,FUTSAL!C$69:N11620,3,0),VLOOKUP(B19,VOLEYBOL!C$54:N2016,3,0)),VLOOKUP(B19,FUTBOL!C$31:N2104,3,0)),VLOOKUP(B19,BASKETBOL!C$42:N2118,3,0)),VLOOKUP(B19,HENTBOL!C$32:N2119,3,0)),VLOOKUP(B19,HOKEY!C$35:N1463,3,0)),VLOOKUP(B19,KRİKET!C$30:N1893,3,0)),VLOOKUP(B19,'FERDİ BRANŞLAR'!B$2:M239,3,0))</f>
        <v>0.41666666666666669</v>
      </c>
      <c r="E19" s="273" t="str">
        <f>IFERROR(IFERROR(IFERROR(IFERROR(IFERROR(IFERROR(IFERROR(VLOOKUP(B19,FUTSAL!C$69:N11620,4,0),VLOOKUP(B19,VOLEYBOL!C$54:N2016,4,0)),VLOOKUP(B19,FUTBOL!C$31:N2104,4,0)),VLOOKUP(B19,BASKETBOL!C$42:N2118,4,0)),VLOOKUP(B19,HENTBOL!C$32:N2119,4,0)),VLOOKUP(B19,HOKEY!C$35:N1463,4,0)),VLOOKUP(B19,KRİKET!C$30:N1893,4,0)),VLOOKUP(B19,'FERDİ BRANŞLAR'!B$2:M239,4,0))</f>
        <v>G.HACIKÖY SS</v>
      </c>
      <c r="F19" s="185" t="str">
        <f>IFERROR(IFERROR(IFERROR(IFERROR(IFERROR(IFERROR(IFERROR(VLOOKUP(B19,FUTSAL!C$69:N11620,5,0),VLOOKUP(B19,VOLEYBOL!C$54:N2016,5,0)),VLOOKUP(B19,FUTBOL!C$31:N2104,5,0)),VLOOKUP(B19,BASKETBOL!C$42:N2118,5,0)),VLOOKUP(B19,HENTBOL!C$32:N2119,5,0)),VLOOKUP(B19,HOKEY!C$35:N1463,5,0)),VLOOKUP(B19,KRİKET!C$30:N1893,5,0)),VLOOKUP(B19,'FERDİ BRANŞLAR'!B$2:M239,5,0))</f>
        <v>FUTSAL</v>
      </c>
      <c r="G19" s="185" t="str">
        <f>IFERROR(IFERROR(IFERROR(IFERROR(IFERROR(IFERROR(IFERROR(VLOOKUP(B19,FUTSAL!C$69:N12065,6,0),VLOOKUP(B19,VOLEYBOL!C$54:N2461,6,0)),VLOOKUP(B19,FUTBOL!C$31:N2549,6,0)),VLOOKUP(B19,BASKETBOL!C$42:N2563,6,0)),VLOOKUP(B19,HENTBOL!C$32:N2564,6,0)),VLOOKUP(B19,HOKEY!C$35:N1908,6,0)),VLOOKUP(B19,KRİKET!C$30:N2338,6,0)),VLOOKUP(B19,'FERDİ BRANŞLAR'!B$2:M239,6,0))</f>
        <v>E GRB</v>
      </c>
      <c r="H19" s="185" t="str">
        <f>IFERROR(IFERROR(IFERROR(IFERROR(IFERROR(IFERROR(IFERROR(VLOOKUP(B19,FUTSAL!C$69:N12065,7,0),VLOOKUP(B19,VOLEYBOL!C$54:N2461,7,0)),VLOOKUP(B19,FUTBOL!C$31:N2549,7,0)),VLOOKUP(B19,BASKETBOL!C$42:N2563,7,0)),VLOOKUP(B19,HENTBOL!C$32:N2564,7,0)),VLOOKUP(B19,HOKEY!C$35:N1908,7,0)),VLOOKUP(B19,KRİKET!C$30:N2338,7,0)),VLOOKUP(B19,'FERDİ BRANŞLAR'!B$2:M239,7,0))</f>
        <v>GENÇ A ERKEK</v>
      </c>
      <c r="I19" s="187" t="str">
        <f>IFERROR(IFERROR(IFERROR(IFERROR(IFERROR(IFERROR(IFERROR(VLOOKUP(B19,FUTSAL!C$69:N12065,8,0),VLOOKUP(B19,VOLEYBOL!C$54:N2461,8,0)),VLOOKUP(B19,FUTBOL!C$31:N2549,8,0)),VLOOKUP(B19,BASKETBOL!C$42:N2563,8,0)),VLOOKUP(B19,HENTBOL!C$32:N2564,8,0)),VLOOKUP(B19,HOKEY!C$35:N1908,8,0)),VLOOKUP(B19,KRİKET!C$30:N2338,8,0)),VLOOKUP(B19,'FERDİ BRANŞLAR'!B$2:M239,8,0))</f>
        <v>MERZİFON ABİDE HATUN ANADOLU LİSESİ</v>
      </c>
      <c r="J19" s="253" t="str">
        <f>IFERROR(IFERROR(IFERROR(IFERROR(IFERROR(IFERROR(IFERROR(VLOOKUP(B19,FUTSAL!C$69:N12065,9,0),VLOOKUP(B19,VOLEYBOL!C$54:N2461,9,0)),VLOOKUP(B19,FUTBOL!C$31:N2549,9,0)),VLOOKUP(B19,BASKETBOL!C$42:N2563,9,0)),VLOOKUP(B19,HENTBOL!C$32:N2564,9,0)),VLOOKUP(B19,HOKEY!C$35:N1908,9,0)),VLOOKUP(B19,KRİKET!C$30:N2338,9,0)),VLOOKUP(B19,'FERDİ BRANŞLAR'!B$2:M239,9,0))</f>
        <v>1</v>
      </c>
      <c r="K19" s="253" t="str">
        <f>IFERROR(IFERROR(IFERROR(IFERROR(IFERROR(IFERROR(IFERROR(VLOOKUP(B19,FUTSAL!C$69:N12065,10,0),VLOOKUP(B19,VOLEYBOL!C$54:N2461,10,0)),VLOOKUP(B19,FUTBOL!C$31:N2549,10,0)),VLOOKUP(B19,BASKETBOL!C$42:N2563,10,0)),VLOOKUP(B19,HENTBOL!C$32:N2564,10,0)),VLOOKUP(B19,HOKEY!C$35:N1908,10,0)),VLOOKUP(B19,KRİKET!C$30:N2338,10,0)),VLOOKUP(B19,'FERDİ BRANŞLAR'!B$2:M239,10,0))</f>
        <v>3</v>
      </c>
      <c r="L19" s="59" t="str">
        <f>IFERROR(IFERROR(IFERROR(IFERROR(IFERROR(IFERROR(IFERROR(VLOOKUP(B19,FUTSAL!C$69:N12065,11,0),VLOOKUP(B19,VOLEYBOL!C$54:N2461,11,0)),VLOOKUP(B19,FUTBOL!C$31:N2549,11,0)),VLOOKUP(B19,BASKETBOL!C$42:N2563,11,0)),VLOOKUP(B19,HENTBOL!C$32:N2564,11,0)),VLOOKUP(B19,HOKEY!C$35:N1908,11,0)),VLOOKUP(B19,KRİKET!C$30:N2338,11,0)),VLOOKUP(B19,'FERDİ BRANŞLAR'!B$2:M239,11,0))</f>
        <v>MERZİFON ANADOLU LİSESİ</v>
      </c>
      <c r="M19" s="79" t="str">
        <f>IFERROR(IFERROR(IFERROR(IFERROR(IFERROR(IFERROR(IFERROR(VLOOKUP(B19,FUTSAL!C$69:N12065,12,0),VLOOKUP(B19,VOLEYBOL!C$54:N2461,12,0)),VLOOKUP(B19,FUTBOL!C$31:N2549,12,0)),VLOOKUP(B19,BASKETBOL!C$42:N2563,12,0)),VLOOKUP(B19,HENTBOL!C$32:N2564,12,0)),VLOOKUP(B19,HOKEY!C$35:N1908,11,0)),VLOOKUP(B19,KRİKET!C$30:N2338,12,0)),VLOOKUP(B19,'FERDİ BRANŞLAR'!B$2:M239,12,0))</f>
        <v>TARİH DEĞİŞİKLİĞİ, YER DEĞİŞİKLİĞİ</v>
      </c>
    </row>
    <row r="20" spans="2:13" ht="12" x14ac:dyDescent="0.2">
      <c r="B20" s="358">
        <v>18</v>
      </c>
      <c r="C20" s="185">
        <f>IFERROR(IFERROR(IFERROR(IFERROR(IFERROR(IFERROR(IFERROR(VLOOKUP(B20,FUTSAL!C$69:N11701,2,0),VLOOKUP(B20,VOLEYBOL!C$54:N2097,2,0)),VLOOKUP(B20,FUTBOL!C$31:N2185,2,0)),VLOOKUP(B20,BASKETBOL!C$42:N2199,2,0)),VLOOKUP(B20,HENTBOL!C$32:N2200,2,0)),VLOOKUP(B20,HOKEY!C$35:N1544,2,0)),VLOOKUP(B20,KRİKET!C$30:N1974,2,0)),VLOOKUP(B20,'FERDİ BRANŞLAR'!B$2:M320,2,0))</f>
        <v>45979</v>
      </c>
      <c r="D20" s="267">
        <f>IFERROR(IFERROR(IFERROR(IFERROR(IFERROR(IFERROR(IFERROR(VLOOKUP(B20,FUTSAL!C$69:N11701,3,0),VLOOKUP(B20,VOLEYBOL!C$54:N2097,3,0)),VLOOKUP(B20,FUTBOL!C$31:N2185,3,0)),VLOOKUP(B20,BASKETBOL!C$42:N2199,3,0)),VLOOKUP(B20,HENTBOL!C$32:N2200,3,0)),VLOOKUP(B20,HOKEY!C$35:N1544,3,0)),VLOOKUP(B20,KRİKET!C$30:N1974,3,0)),VLOOKUP(B20,'FERDİ BRANŞLAR'!B$2:M320,3,0))</f>
        <v>0.45833333333333331</v>
      </c>
      <c r="E20" s="185" t="str">
        <f>IFERROR(IFERROR(IFERROR(IFERROR(IFERROR(IFERROR(IFERROR(VLOOKUP(B20,FUTSAL!C$69:N11701,4,0),VLOOKUP(B20,VOLEYBOL!C$54:N2097,4,0)),VLOOKUP(B20,FUTBOL!C$31:N2185,4,0)),VLOOKUP(B20,BASKETBOL!C$42:N2199,4,0)),VLOOKUP(B20,HENTBOL!C$32:N2200,4,0)),VLOOKUP(B20,HOKEY!C$35:N1544,4,0)),VLOOKUP(B20,KRİKET!C$30:N1974,4,0)),VLOOKUP(B20,'FERDİ BRANŞLAR'!B$2:M320,4,0))</f>
        <v>AMASYA S.S</v>
      </c>
      <c r="F20" s="185" t="str">
        <f>IFERROR(IFERROR(IFERROR(IFERROR(IFERROR(IFERROR(IFERROR(VLOOKUP(B20,FUTSAL!C$69:N11701,5,0),VLOOKUP(B20,VOLEYBOL!C$54:N2097,5,0)),VLOOKUP(B20,FUTBOL!C$31:N2185,5,0)),VLOOKUP(B20,BASKETBOL!C$42:N2199,5,0)),VLOOKUP(B20,HENTBOL!C$32:N2200,5,0)),VLOOKUP(B20,HOKEY!C$35:N1544,5,0)),VLOOKUP(B20,KRİKET!C$30:N1974,5,0)),VLOOKUP(B20,'FERDİ BRANŞLAR'!B$2:M320,5,0))</f>
        <v>FUTSAL</v>
      </c>
      <c r="G20" s="185" t="str">
        <f>IFERROR(IFERROR(IFERROR(IFERROR(IFERROR(IFERROR(IFERROR(VLOOKUP(B20,FUTSAL!C$69:N12146,6,0),VLOOKUP(B20,VOLEYBOL!C$54:N2542,6,0)),VLOOKUP(B20,FUTBOL!C$31:N2630,6,0)),VLOOKUP(B20,BASKETBOL!C$42:N2644,6,0)),VLOOKUP(B20,HENTBOL!C$32:N2645,6,0)),VLOOKUP(B20,HOKEY!C$35:N1989,6,0)),VLOOKUP(B20,KRİKET!C$30:N2419,6,0)),VLOOKUP(B20,'FERDİ BRANŞLAR'!B$2:M320,6,0))</f>
        <v>C GRB</v>
      </c>
      <c r="H20" s="185" t="str">
        <f>IFERROR(IFERROR(IFERROR(IFERROR(IFERROR(IFERROR(IFERROR(VLOOKUP(B20,FUTSAL!C$69:N12146,7,0),VLOOKUP(B20,VOLEYBOL!C$54:N2542,7,0)),VLOOKUP(B20,FUTBOL!C$31:N2630,7,0)),VLOOKUP(B20,BASKETBOL!C$42:N2644,7,0)),VLOOKUP(B20,HENTBOL!C$32:N2645,7,0)),VLOOKUP(B20,HOKEY!C$35:N1989,7,0)),VLOOKUP(B20,KRİKET!C$30:N2419,7,0)),VLOOKUP(B20,'FERDİ BRANŞLAR'!B$2:M320,7,0))</f>
        <v>GNÇ A ERK</v>
      </c>
      <c r="I20" s="187" t="str">
        <f>IFERROR(IFERROR(IFERROR(IFERROR(IFERROR(IFERROR(IFERROR(VLOOKUP(B20,FUTSAL!C$69:N12146,8,0),VLOOKUP(B20,VOLEYBOL!C$54:N2542,8,0)),VLOOKUP(B20,FUTBOL!C$31:N2630,8,0)),VLOOKUP(B20,BASKETBOL!C$42:N2644,8,0)),VLOOKUP(B20,HENTBOL!C$32:N2645,8,0)),VLOOKUP(B20,HOKEY!C$35:N1989,8,0)),VLOOKUP(B20,KRİKET!C$30:N2419,8,0)),VLOOKUP(B20,'FERDİ BRANŞLAR'!B$2:M320,8,0))</f>
        <v>AMASYA ŞEHİT FERHAT ERDİN SPOR LİSESİ</v>
      </c>
      <c r="J20" s="253" t="str">
        <f>IFERROR(IFERROR(IFERROR(IFERROR(IFERROR(IFERROR(IFERROR(VLOOKUP(B20,FUTSAL!C$69:N12146,9,0),VLOOKUP(B20,VOLEYBOL!C$54:N2542,9,0)),VLOOKUP(B20,FUTBOL!C$31:N2630,9,0)),VLOOKUP(B20,BASKETBOL!C$42:N2644,9,0)),VLOOKUP(B20,HENTBOL!C$32:N2645,9,0)),VLOOKUP(B20,HOKEY!C$35:N1989,9,0)),VLOOKUP(B20,KRİKET!C$30:N2419,9,0)),VLOOKUP(B20,'FERDİ BRANŞLAR'!B$2:M320,9,0))</f>
        <v>6</v>
      </c>
      <c r="K20" s="253" t="str">
        <f>IFERROR(IFERROR(IFERROR(IFERROR(IFERROR(IFERROR(IFERROR(VLOOKUP(B20,FUTSAL!C$69:N12146,10,0),VLOOKUP(B20,VOLEYBOL!C$54:N2542,10,0)),VLOOKUP(B20,FUTBOL!C$31:N2630,10,0)),VLOOKUP(B20,BASKETBOL!C$42:N2644,10,0)),VLOOKUP(B20,HENTBOL!C$32:N2645,10,0)),VLOOKUP(B20,HOKEY!C$35:N1989,10,0)),VLOOKUP(B20,KRİKET!C$30:N2419,10,0)),VLOOKUP(B20,'FERDİ BRANŞLAR'!B$2:M320,10,0))</f>
        <v>2</v>
      </c>
      <c r="L20" s="330" t="str">
        <f>IFERROR(IFERROR(IFERROR(IFERROR(IFERROR(IFERROR(IFERROR(VLOOKUP(B20,FUTSAL!C$69:N12146,11,0),VLOOKUP(B20,VOLEYBOL!C$54:N2542,11,0)),VLOOKUP(B20,FUTBOL!C$31:N2630,11,0)),VLOOKUP(B20,BASKETBOL!C$42:N2644,11,0)),VLOOKUP(B20,HENTBOL!C$32:N2645,11,0)),VLOOKUP(B20,HOKEY!C$35:N1989,11,0)),VLOOKUP(B20,KRİKET!C$30:N2419,11,0)),VLOOKUP(B20,'FERDİ BRANŞLAR'!B$2:M320,11,0))</f>
        <v>AMASYA ANADOLU LİSESİ</v>
      </c>
      <c r="M20" s="79">
        <f>IFERROR(IFERROR(IFERROR(IFERROR(IFERROR(IFERROR(IFERROR(VLOOKUP(B20,FUTSAL!C$69:N12146,12,0),VLOOKUP(B20,VOLEYBOL!C$54:N2542,12,0)),VLOOKUP(B20,FUTBOL!C$31:N2630,12,0)),VLOOKUP(B20,BASKETBOL!C$42:N2644,12,0)),VLOOKUP(B20,HENTBOL!C$32:N2645,12,0)),VLOOKUP(B20,HOKEY!C$35:N1989,11,0)),VLOOKUP(B20,KRİKET!C$30:N2419,12,0)),VLOOKUP(B20,'FERDİ BRANŞLAR'!B$2:M320,12,0))</f>
        <v>0</v>
      </c>
    </row>
    <row r="21" spans="2:13" ht="12" x14ac:dyDescent="0.2">
      <c r="B21" s="358">
        <v>293</v>
      </c>
      <c r="C21" s="312">
        <f>IFERROR(IFERROR(IFERROR(IFERROR(IFERROR(IFERROR(IFERROR(VLOOKUP(B21,FUTSAL!C$69:N11754,2,0),VLOOKUP(B21,VOLEYBOL!C$54:N2150,2,0)),VLOOKUP(B21,FUTBOL!C$31:N2238,2,0)),VLOOKUP(B21,BASKETBOL!C$42:N2252,2,0)),VLOOKUP(B21,HENTBOL!C$32:N2253,2,0)),VLOOKUP(B21,HOKEY!C$35:N1597,2,0)),VLOOKUP(B21,KRİKET!C$30:N2027,2,0)),VLOOKUP(B21,'FERDİ BRANŞLAR'!B$2:M373,2,0))</f>
        <v>45979</v>
      </c>
      <c r="D21" s="313">
        <f>IFERROR(IFERROR(IFERROR(IFERROR(IFERROR(IFERROR(IFERROR(VLOOKUP(B21,FUTSAL!C$69:N11754,3,0),VLOOKUP(B21,VOLEYBOL!C$54:N2150,3,0)),VLOOKUP(B21,FUTBOL!C$31:N2238,3,0)),VLOOKUP(B21,BASKETBOL!C$42:N2252,3,0)),VLOOKUP(B21,HENTBOL!C$32:N2253,3,0)),VLOOKUP(B21,HOKEY!C$35:N1597,3,0)),VLOOKUP(B21,KRİKET!C$30:N2027,3,0)),VLOOKUP(B21,'FERDİ BRANŞLAR'!B$2:M373,3,0))</f>
        <v>0.45833333333333331</v>
      </c>
      <c r="E21" s="312" t="str">
        <f>IFERROR(IFERROR(IFERROR(IFERROR(IFERROR(IFERROR(IFERROR(VLOOKUP(B21,FUTSAL!C$69:N11754,4,0),VLOOKUP(B21,VOLEYBOL!C$54:N2150,4,0)),VLOOKUP(B21,FUTBOL!C$31:N2238,4,0)),VLOOKUP(B21,BASKETBOL!C$42:N2252,4,0)),VLOOKUP(B21,HENTBOL!C$32:N2253,4,0)),VLOOKUP(B21,HOKEY!C$35:N1597,4,0)),VLOOKUP(B21,KRİKET!C$30:N2027,4,0)),VLOOKUP(B21,'FERDİ BRANŞLAR'!B$2:M373,4,0))</f>
        <v>HAMİT KAPLAN S.S</v>
      </c>
      <c r="F21" s="312" t="str">
        <f>IFERROR(IFERROR(IFERROR(IFERROR(IFERROR(IFERROR(IFERROR(VLOOKUP(B21,FUTSAL!C$69:N11754,5,0),VLOOKUP(B21,VOLEYBOL!C$54:N2150,5,0)),VLOOKUP(B21,FUTBOL!C$31:N2238,5,0)),VLOOKUP(B21,BASKETBOL!C$42:N2252,5,0)),VLOOKUP(B21,HENTBOL!C$32:N2253,5,0)),VLOOKUP(B21,HOKEY!C$35:N1597,5,0)),VLOOKUP(B21,KRİKET!C$30:N2027,5,0)),VLOOKUP(B21,'FERDİ BRANŞLAR'!B$2:M373,5,0))</f>
        <v>VOLEYBOL</v>
      </c>
      <c r="G21" s="312" t="str">
        <f>IFERROR(IFERROR(IFERROR(IFERROR(IFERROR(IFERROR(IFERROR(VLOOKUP(B21,FUTSAL!C$69:N12199,6,0),VLOOKUP(B21,VOLEYBOL!C$54:N2595,6,0)),VLOOKUP(B21,FUTBOL!C$31:N2683,6,0)),VLOOKUP(B21,BASKETBOL!C$42:N2697,6,0)),VLOOKUP(B21,HENTBOL!C$32:N2698,6,0)),VLOOKUP(B21,HOKEY!C$35:N2042,6,0)),VLOOKUP(B21,KRİKET!C$30:N2472,6,0)),VLOOKUP(B21,'FERDİ BRANŞLAR'!B$2:M373,6,0))</f>
        <v>A GRB</v>
      </c>
      <c r="H21" s="312" t="str">
        <f>IFERROR(IFERROR(IFERROR(IFERROR(IFERROR(IFERROR(IFERROR(VLOOKUP(B21,FUTSAL!C$69:N12199,7,0),VLOOKUP(B21,VOLEYBOL!C$54:N2595,7,0)),VLOOKUP(B21,FUTBOL!C$31:N2683,7,0)),VLOOKUP(B21,BASKETBOL!C$42:N2697,7,0)),VLOOKUP(B21,HENTBOL!C$32:N2698,7,0)),VLOOKUP(B21,HOKEY!C$35:N2042,7,0)),VLOOKUP(B21,KRİKET!C$30:N2472,7,0)),VLOOKUP(B21,'FERDİ BRANŞLAR'!B$2:M373,7,0))</f>
        <v>GENÇ ERKEK</v>
      </c>
      <c r="I21" s="314" t="str">
        <f>IFERROR(IFERROR(IFERROR(IFERROR(IFERROR(IFERROR(IFERROR(VLOOKUP(B21,FUTSAL!C$69:N12199,8,0),VLOOKUP(B21,VOLEYBOL!C$54:N2595,8,0)),VLOOKUP(B21,FUTBOL!C$31:N2683,8,0)),VLOOKUP(B21,BASKETBOL!C$42:N2697,8,0)),VLOOKUP(B21,HENTBOL!C$32:N2698,8,0)),VLOOKUP(B21,HOKEY!C$35:N2042,8,0)),VLOOKUP(B21,KRİKET!C$30:N2472,8,0)),VLOOKUP(B21,'FERDİ BRANŞLAR'!B$2:M373,8,0))</f>
        <v>Suluova Şehit Osman Karakuş Anadolu İHL(ÇEKİLDİ</v>
      </c>
      <c r="J21" s="315">
        <f>IFERROR(IFERROR(IFERROR(IFERROR(IFERROR(IFERROR(IFERROR(VLOOKUP(B21,FUTSAL!C$69:N12199,9,0),VLOOKUP(B21,VOLEYBOL!C$54:N2595,9,0)),VLOOKUP(B21,FUTBOL!C$31:N2683,9,0)),VLOOKUP(B21,BASKETBOL!C$42:N2697,9,0)),VLOOKUP(B21,HENTBOL!C$32:N2698,9,0)),VLOOKUP(B21,HOKEY!C$35:N2042,9,0)),VLOOKUP(B21,KRİKET!C$30:N2472,9,0)),VLOOKUP(B21,'FERDİ BRANŞLAR'!B$2:M373,9,0))</f>
        <v>0</v>
      </c>
      <c r="K21" s="315">
        <f>IFERROR(IFERROR(IFERROR(IFERROR(IFERROR(IFERROR(IFERROR(VLOOKUP(B21,FUTSAL!C$69:N12199,10,0),VLOOKUP(B21,VOLEYBOL!C$54:N2595,10,0)),VLOOKUP(B21,FUTBOL!C$31:N2683,10,0)),VLOOKUP(B21,BASKETBOL!C$42:N2697,10,0)),VLOOKUP(B21,HENTBOL!C$32:N2698,10,0)),VLOOKUP(B21,HOKEY!C$35:N2042,10,0)),VLOOKUP(B21,KRİKET!C$30:N2472,10,0)),VLOOKUP(B21,'FERDİ BRANŞLAR'!B$2:M373,10,0))</f>
        <v>0</v>
      </c>
      <c r="L21" s="281" t="str">
        <f>IFERROR(IFERROR(IFERROR(IFERROR(IFERROR(IFERROR(IFERROR(VLOOKUP(B21,FUTSAL!C$69:N12199,11,0),VLOOKUP(B21,VOLEYBOL!C$54:N2595,11,0)),VLOOKUP(B21,FUTBOL!C$31:N2683,11,0)),VLOOKUP(B21,BASKETBOL!C$42:N2697,11,0)),VLOOKUP(B21,HENTBOL!C$32:N2698,11,0)),VLOOKUP(B21,HOKEY!C$35:N2042,11,0)),VLOOKUP(B21,KRİKET!C$30:N2472,11,0)),VLOOKUP(B21,'FERDİ BRANŞLAR'!B$2:M373,11,0))</f>
        <v>Amasya Sabuncuoğlu Şerefeddin MTAL</v>
      </c>
      <c r="M21" s="283" t="str">
        <f>IFERROR(IFERROR(IFERROR(IFERROR(IFERROR(IFERROR(IFERROR(VLOOKUP(B21,FUTSAL!C$69:N12199,12,0),VLOOKUP(B21,VOLEYBOL!C$54:N2595,12,0)),VLOOKUP(B21,FUTBOL!C$31:N2683,12,0)),VLOOKUP(B21,BASKETBOL!C$42:N2697,12,0)),VLOOKUP(B21,HENTBOL!C$32:N2698,12,0)),VLOOKUP(B21,HOKEY!C$35:N2042,11,0)),VLOOKUP(B21,KRİKET!C$30:N2472,12,0)),VLOOKUP(B21,'FERDİ BRANŞLAR'!B$2:M373,12,0))</f>
        <v>SULUOVA ŞEHİT OSMAN KARAKUŞ AHL ÇEKİLDİ</v>
      </c>
    </row>
    <row r="22" spans="2:13" ht="12" x14ac:dyDescent="0.2">
      <c r="B22" s="358">
        <v>33</v>
      </c>
      <c r="C22" s="263">
        <f>IFERROR(IFERROR(IFERROR(IFERROR(IFERROR(IFERROR(IFERROR(VLOOKUP(B22,FUTSAL!C$69:N11619,2,0),VLOOKUP(B22,VOLEYBOL!C$54:N2015,2,0)),VLOOKUP(B22,FUTBOL!C$31:N2103,2,0)),VLOOKUP(B22,BASKETBOL!C$42:N2117,2,0)),VLOOKUP(B22,HENTBOL!C$32:N2118,2,0)),VLOOKUP(B22,HOKEY!C$35:N1462,2,0)),VLOOKUP(B22,KRİKET!C$30:N1892,2,0)),VLOOKUP(B22,'FERDİ BRANŞLAR'!B$2:M238,2,0))</f>
        <v>45979</v>
      </c>
      <c r="D22" s="186">
        <f>IFERROR(IFERROR(IFERROR(IFERROR(IFERROR(IFERROR(IFERROR(VLOOKUP(B22,FUTSAL!C$69:N11619,3,0),VLOOKUP(B22,VOLEYBOL!C$54:N2015,3,0)),VLOOKUP(B22,FUTBOL!C$31:N2103,3,0)),VLOOKUP(B22,BASKETBOL!C$42:N2117,3,0)),VLOOKUP(B22,HENTBOL!C$32:N2118,3,0)),VLOOKUP(B22,HOKEY!C$35:N1462,3,0)),VLOOKUP(B22,KRİKET!C$30:N1892,3,0)),VLOOKUP(B22,'FERDİ BRANŞLAR'!B$2:M238,3,0))</f>
        <v>0.5</v>
      </c>
      <c r="E22" s="273" t="str">
        <f>IFERROR(IFERROR(IFERROR(IFERROR(IFERROR(IFERROR(IFERROR(VLOOKUP(B22,FUTSAL!C$69:N11619,4,0),VLOOKUP(B22,VOLEYBOL!C$54:N2015,4,0)),VLOOKUP(B22,FUTBOL!C$31:N2103,4,0)),VLOOKUP(B22,BASKETBOL!C$42:N2117,4,0)),VLOOKUP(B22,HENTBOL!C$32:N2118,4,0)),VLOOKUP(B22,HOKEY!C$35:N1462,4,0)),VLOOKUP(B22,KRİKET!C$30:N1892,4,0)),VLOOKUP(B22,'FERDİ BRANŞLAR'!B$2:M238,4,0))</f>
        <v>AMASYA SS</v>
      </c>
      <c r="F22" s="185" t="str">
        <f>IFERROR(IFERROR(IFERROR(IFERROR(IFERROR(IFERROR(IFERROR(VLOOKUP(B22,FUTSAL!C$69:N11619,5,0),VLOOKUP(B22,VOLEYBOL!C$54:N2015,5,0)),VLOOKUP(B22,FUTBOL!C$31:N2103,5,0)),VLOOKUP(B22,BASKETBOL!C$42:N2117,5,0)),VLOOKUP(B22,HENTBOL!C$32:N2118,5,0)),VLOOKUP(B22,HOKEY!C$35:N1462,5,0)),VLOOKUP(B22,KRİKET!C$30:N1892,5,0)),VLOOKUP(B22,'FERDİ BRANŞLAR'!B$2:M238,5,0))</f>
        <v>FUTSAL</v>
      </c>
      <c r="G22" s="185" t="str">
        <f>IFERROR(IFERROR(IFERROR(IFERROR(IFERROR(IFERROR(IFERROR(VLOOKUP(B22,FUTSAL!C$69:N12064,6,0),VLOOKUP(B22,VOLEYBOL!C$54:N2460,6,0)),VLOOKUP(B22,FUTBOL!C$31:N2548,6,0)),VLOOKUP(B22,BASKETBOL!C$42:N2562,6,0)),VLOOKUP(B22,HENTBOL!C$32:N2563,6,0)),VLOOKUP(B22,HOKEY!C$35:N1907,6,0)),VLOOKUP(B22,KRİKET!C$30:N2337,6,0)),VLOOKUP(B22,'FERDİ BRANŞLAR'!B$2:M238,6,0))</f>
        <v>E GRB</v>
      </c>
      <c r="H22" s="185" t="str">
        <f>IFERROR(IFERROR(IFERROR(IFERROR(IFERROR(IFERROR(IFERROR(VLOOKUP(B22,FUTSAL!C$69:N12064,7,0),VLOOKUP(B22,VOLEYBOL!C$54:N2460,7,0)),VLOOKUP(B22,FUTBOL!C$31:N2548,7,0)),VLOOKUP(B22,BASKETBOL!C$42:N2562,7,0)),VLOOKUP(B22,HENTBOL!C$32:N2563,7,0)),VLOOKUP(B22,HOKEY!C$35:N1907,7,0)),VLOOKUP(B22,KRİKET!C$30:N2337,7,0)),VLOOKUP(B22,'FERDİ BRANŞLAR'!B$2:M238,7,0))</f>
        <v>GENÇ A ERKEK</v>
      </c>
      <c r="I22" s="187" t="str">
        <f>IFERROR(IFERROR(IFERROR(IFERROR(IFERROR(IFERROR(IFERROR(VLOOKUP(B22,FUTSAL!C$69:N12064,8,0),VLOOKUP(B22,VOLEYBOL!C$54:N2460,8,0)),VLOOKUP(B22,FUTBOL!C$31:N2548,8,0)),VLOOKUP(B22,BASKETBOL!C$42:N2562,8,0)),VLOOKUP(B22,HENTBOL!C$32:N2563,8,0)),VLOOKUP(B22,HOKEY!C$35:N1907,8,0)),VLOOKUP(B22,KRİKET!C$30:N2337,8,0)),VLOOKUP(B22,'FERDİ BRANŞLAR'!B$2:M238,8,0))</f>
        <v>SULUOVA ŞEHİT HÜSEYİN KAVAKLI FEN LİSESİ</v>
      </c>
      <c r="J22" s="253" t="str">
        <f>IFERROR(IFERROR(IFERROR(IFERROR(IFERROR(IFERROR(IFERROR(VLOOKUP(B22,FUTSAL!C$69:N12064,9,0),VLOOKUP(B22,VOLEYBOL!C$54:N2460,9,0)),VLOOKUP(B22,FUTBOL!C$31:N2548,9,0)),VLOOKUP(B22,BASKETBOL!C$42:N2562,9,0)),VLOOKUP(B22,HENTBOL!C$32:N2563,9,0)),VLOOKUP(B22,HOKEY!C$35:N1907,9,0)),VLOOKUP(B22,KRİKET!C$30:N2337,9,0)),VLOOKUP(B22,'FERDİ BRANŞLAR'!B$2:M238,9,0))</f>
        <v>4</v>
      </c>
      <c r="K22" s="253" t="str">
        <f>IFERROR(IFERROR(IFERROR(IFERROR(IFERROR(IFERROR(IFERROR(VLOOKUP(B22,FUTSAL!C$69:N12064,10,0),VLOOKUP(B22,VOLEYBOL!C$54:N2460,10,0)),VLOOKUP(B22,FUTBOL!C$31:N2548,10,0)),VLOOKUP(B22,BASKETBOL!C$42:N2562,10,0)),VLOOKUP(B22,HENTBOL!C$32:N2563,10,0)),VLOOKUP(B22,HOKEY!C$35:N1907,10,0)),VLOOKUP(B22,KRİKET!C$30:N2337,10,0)),VLOOKUP(B22,'FERDİ BRANŞLAR'!B$2:M238,10,0))</f>
        <v>3</v>
      </c>
      <c r="L22" s="311" t="str">
        <f>IFERROR(IFERROR(IFERROR(IFERROR(IFERROR(IFERROR(IFERROR(VLOOKUP(B22,FUTSAL!C$69:N12064,11,0),VLOOKUP(B22,VOLEYBOL!C$54:N2460,11,0)),VLOOKUP(B22,FUTBOL!C$31:N2548,11,0)),VLOOKUP(B22,BASKETBOL!C$42:N2562,11,0)),VLOOKUP(B22,HENTBOL!C$32:N2563,11,0)),VLOOKUP(B22,HOKEY!C$35:N1907,11,0)),VLOOKUP(B22,KRİKET!C$30:N2337,11,0)),VLOOKUP(B22,'FERDİ BRANŞLAR'!B$2:M238,11,0))</f>
        <v>SULUOVA ŞEHİT OSMAN KARAKUŞ AİHL</v>
      </c>
      <c r="M22" s="79" t="str">
        <f>IFERROR(IFERROR(IFERROR(IFERROR(IFERROR(IFERROR(IFERROR(VLOOKUP(B22,FUTSAL!C$69:N12064,12,0),VLOOKUP(B22,VOLEYBOL!C$54:N2460,12,0)),VLOOKUP(B22,FUTBOL!C$31:N2548,12,0)),VLOOKUP(B22,BASKETBOL!C$42:N2562,12,0)),VLOOKUP(B22,HENTBOL!C$32:N2563,12,0)),VLOOKUP(B22,HOKEY!C$35:N1907,11,0)),VLOOKUP(B22,KRİKET!C$30:N2337,12,0)),VLOOKUP(B22,'FERDİ BRANŞLAR'!B$2:M238,12,0))</f>
        <v>TARİH DEĞİŞİKLİĞİ, YER DEĞİŞİKLİĞİ</v>
      </c>
    </row>
    <row r="23" spans="2:13" ht="12" x14ac:dyDescent="0.2">
      <c r="B23" s="358">
        <v>17</v>
      </c>
      <c r="C23" s="185">
        <f>IFERROR(IFERROR(IFERROR(IFERROR(IFERROR(IFERROR(IFERROR(VLOOKUP(B23,FUTSAL!C$69:N11677,2,0),VLOOKUP(B23,VOLEYBOL!C$54:N2073,2,0)),VLOOKUP(B23,FUTBOL!C$31:N2161,2,0)),VLOOKUP(B23,BASKETBOL!C$42:N2175,2,0)),VLOOKUP(B23,HENTBOL!C$32:N2176,2,0)),VLOOKUP(B23,HOKEY!C$35:N1520,2,0)),VLOOKUP(B23,KRİKET!C$30:N1950,2,0)),VLOOKUP(B23,'FERDİ BRANŞLAR'!B$2:M296,2,0))</f>
        <v>45979</v>
      </c>
      <c r="D23" s="186">
        <f>IFERROR(IFERROR(IFERROR(IFERROR(IFERROR(IFERROR(IFERROR(VLOOKUP(B23,FUTSAL!C$69:N11677,3,0),VLOOKUP(B23,VOLEYBOL!C$54:N2073,3,0)),VLOOKUP(B23,FUTBOL!C$31:N2161,3,0)),VLOOKUP(B23,BASKETBOL!C$42:N2175,3,0)),VLOOKUP(B23,HENTBOL!C$32:N2176,3,0)),VLOOKUP(B23,HOKEY!C$35:N1520,3,0)),VLOOKUP(B23,KRİKET!C$30:N1950,3,0)),VLOOKUP(B23,'FERDİ BRANŞLAR'!B$2:M296,3,0))</f>
        <v>0.54166666666666663</v>
      </c>
      <c r="E23" s="185" t="str">
        <f>IFERROR(IFERROR(IFERROR(IFERROR(IFERROR(IFERROR(IFERROR(VLOOKUP(B23,FUTSAL!C$69:N11677,4,0),VLOOKUP(B23,VOLEYBOL!C$54:N2073,4,0)),VLOOKUP(B23,FUTBOL!C$31:N2161,4,0)),VLOOKUP(B23,BASKETBOL!C$42:N2175,4,0)),VLOOKUP(B23,HENTBOL!C$32:N2176,4,0)),VLOOKUP(B23,HOKEY!C$35:N1520,4,0)),VLOOKUP(B23,KRİKET!C$30:N1950,4,0)),VLOOKUP(B23,'FERDİ BRANŞLAR'!B$2:M296,4,0))</f>
        <v>AMASYA S.S</v>
      </c>
      <c r="F23" s="185" t="str">
        <f>IFERROR(IFERROR(IFERROR(IFERROR(IFERROR(IFERROR(IFERROR(VLOOKUP(B23,FUTSAL!C$69:N11677,5,0),VLOOKUP(B23,VOLEYBOL!C$54:N2073,5,0)),VLOOKUP(B23,FUTBOL!C$31:N2161,5,0)),VLOOKUP(B23,BASKETBOL!C$42:N2175,5,0)),VLOOKUP(B23,HENTBOL!C$32:N2176,5,0)),VLOOKUP(B23,HOKEY!C$35:N1520,5,0)),VLOOKUP(B23,KRİKET!C$30:N1950,5,0)),VLOOKUP(B23,'FERDİ BRANŞLAR'!B$2:M296,5,0))</f>
        <v>FUTSAL</v>
      </c>
      <c r="G23" s="185" t="str">
        <f>IFERROR(IFERROR(IFERROR(IFERROR(IFERROR(IFERROR(IFERROR(VLOOKUP(B23,FUTSAL!C$69:N12122,6,0),VLOOKUP(B23,VOLEYBOL!C$54:N2518,6,0)),VLOOKUP(B23,FUTBOL!C$31:N2606,6,0)),VLOOKUP(B23,BASKETBOL!C$42:N2620,6,0)),VLOOKUP(B23,HENTBOL!C$32:N2621,6,0)),VLOOKUP(B23,HOKEY!C$35:N1965,6,0)),VLOOKUP(B23,KRİKET!C$30:N2395,6,0)),VLOOKUP(B23,'FERDİ BRANŞLAR'!B$2:M296,6,0))</f>
        <v>C GRB</v>
      </c>
      <c r="H23" s="185" t="str">
        <f>IFERROR(IFERROR(IFERROR(IFERROR(IFERROR(IFERROR(IFERROR(VLOOKUP(B23,FUTSAL!C$69:N12122,7,0),VLOOKUP(B23,VOLEYBOL!C$54:N2518,7,0)),VLOOKUP(B23,FUTBOL!C$31:N2606,7,0)),VLOOKUP(B23,BASKETBOL!C$42:N2620,7,0)),VLOOKUP(B23,HENTBOL!C$32:N2621,7,0)),VLOOKUP(B23,HOKEY!C$35:N1965,7,0)),VLOOKUP(B23,KRİKET!C$30:N2395,7,0)),VLOOKUP(B23,'FERDİ BRANŞLAR'!B$2:M296,7,0))</f>
        <v>GNÇ A ERK</v>
      </c>
      <c r="I23" s="187" t="str">
        <f>IFERROR(IFERROR(IFERROR(IFERROR(IFERROR(IFERROR(IFERROR(VLOOKUP(B23,FUTSAL!C$69:N12122,8,0),VLOOKUP(B23,VOLEYBOL!C$54:N2518,8,0)),VLOOKUP(B23,FUTBOL!C$31:N2606,8,0)),VLOOKUP(B23,BASKETBOL!C$42:N2620,8,0)),VLOOKUP(B23,HENTBOL!C$32:N2621,8,0)),VLOOKUP(B23,HOKEY!C$35:N1965,8,0)),VLOOKUP(B23,KRİKET!C$30:N2395,8,0)),VLOOKUP(B23,'FERDİ BRANŞLAR'!B$2:M296,8,0))</f>
        <v>AMASYA MACİT ZEREN FEN LİSESİ</v>
      </c>
      <c r="J23" s="253" t="str">
        <f>IFERROR(IFERROR(IFERROR(IFERROR(IFERROR(IFERROR(IFERROR(VLOOKUP(B23,FUTSAL!C$69:N12122,9,0),VLOOKUP(B23,VOLEYBOL!C$54:N2518,9,0)),VLOOKUP(B23,FUTBOL!C$31:N2606,9,0)),VLOOKUP(B23,BASKETBOL!C$42:N2620,9,0)),VLOOKUP(B23,HENTBOL!C$32:N2621,9,0)),VLOOKUP(B23,HOKEY!C$35:N1965,9,0)),VLOOKUP(B23,KRİKET!C$30:N2395,9,0)),VLOOKUP(B23,'FERDİ BRANŞLAR'!B$2:M296,9,0))</f>
        <v>6</v>
      </c>
      <c r="K23" s="253" t="str">
        <f>IFERROR(IFERROR(IFERROR(IFERROR(IFERROR(IFERROR(IFERROR(VLOOKUP(B23,FUTSAL!C$69:N12122,10,0),VLOOKUP(B23,VOLEYBOL!C$54:N2518,10,0)),VLOOKUP(B23,FUTBOL!C$31:N2606,10,0)),VLOOKUP(B23,BASKETBOL!C$42:N2620,10,0)),VLOOKUP(B23,HENTBOL!C$32:N2621,10,0)),VLOOKUP(B23,HOKEY!C$35:N1965,10,0)),VLOOKUP(B23,KRİKET!C$30:N2395,10,0)),VLOOKUP(B23,'FERDİ BRANŞLAR'!B$2:M296,10,0))</f>
        <v>0</v>
      </c>
      <c r="L23" s="59" t="str">
        <f>IFERROR(IFERROR(IFERROR(IFERROR(IFERROR(IFERROR(IFERROR(VLOOKUP(B23,FUTSAL!C$69:N12122,11,0),VLOOKUP(B23,VOLEYBOL!C$54:N2518,11,0)),VLOOKUP(B23,FUTBOL!C$31:N2606,11,0)),VLOOKUP(B23,BASKETBOL!C$42:N2620,11,0)),VLOOKUP(B23,HENTBOL!C$32:N2621,11,0)),VLOOKUP(B23,HOKEY!C$35:N1965,11,0)),VLOOKUP(B23,KRİKET!C$30:N2395,11,0)),VLOOKUP(B23,'FERDİ BRANŞLAR'!B$2:M296,11,0))</f>
        <v>AMASYA 12 HAZİRAN ANADOLU LİSESİ</v>
      </c>
      <c r="M23" s="79">
        <f>IFERROR(IFERROR(IFERROR(IFERROR(IFERROR(IFERROR(IFERROR(VLOOKUP(B23,FUTSAL!C$69:N12122,12,0),VLOOKUP(B23,VOLEYBOL!C$54:N2518,12,0)),VLOOKUP(B23,FUTBOL!C$31:N2606,12,0)),VLOOKUP(B23,BASKETBOL!C$42:N2620,12,0)),VLOOKUP(B23,HENTBOL!C$32:N2621,12,0)),VLOOKUP(B23,HOKEY!C$35:N1965,11,0)),VLOOKUP(B23,KRİKET!C$30:N2395,12,0)),VLOOKUP(B23,'FERDİ BRANŞLAR'!B$2:M296,12,0))</f>
        <v>0</v>
      </c>
    </row>
    <row r="24" spans="2:13" ht="12" x14ac:dyDescent="0.2">
      <c r="B24" s="358">
        <v>43</v>
      </c>
      <c r="C24" s="263">
        <f>IFERROR(IFERROR(IFERROR(IFERROR(IFERROR(IFERROR(IFERROR(VLOOKUP(B24,FUTSAL!C$69:N11505,2,0),VLOOKUP(B24,VOLEYBOL!C$54:N1901,2,0)),VLOOKUP(B24,FUTBOL!C$31:N1989,2,0)),VLOOKUP(B24,BASKETBOL!C$42:N2003,2,0)),VLOOKUP(B24,HENTBOL!C$32:N2004,2,0)),VLOOKUP(B24,HOKEY!C$35:N1348,2,0)),VLOOKUP(B24,KRİKET!C$30:N1778,2,0)),VLOOKUP(B24,'FERDİ BRANŞLAR'!B$2:M124,2,0))</f>
        <v>45979</v>
      </c>
      <c r="D24" s="186">
        <f>IFERROR(IFERROR(IFERROR(IFERROR(IFERROR(IFERROR(IFERROR(VLOOKUP(B24,FUTSAL!C$69:N11505,3,0),VLOOKUP(B24,VOLEYBOL!C$54:N1901,3,0)),VLOOKUP(B24,FUTBOL!C$31:N1989,3,0)),VLOOKUP(B24,BASKETBOL!C$42:N2003,3,0)),VLOOKUP(B24,HENTBOL!C$32:N2004,3,0)),VLOOKUP(B24,HOKEY!C$35:N1348,3,0)),VLOOKUP(B24,KRİKET!C$30:N1778,3,0)),VLOOKUP(B24,'FERDİ BRANŞLAR'!B$2:M124,3,0))</f>
        <v>0.54166666666666663</v>
      </c>
      <c r="E24" s="273" t="str">
        <f>IFERROR(IFERROR(IFERROR(IFERROR(IFERROR(IFERROR(IFERROR(VLOOKUP(B24,FUTSAL!C$69:N11505,4,0),VLOOKUP(B24,VOLEYBOL!C$54:N1901,4,0)),VLOOKUP(B24,FUTBOL!C$31:N1989,4,0)),VLOOKUP(B24,BASKETBOL!C$42:N2003,4,0)),VLOOKUP(B24,HENTBOL!C$32:N2004,4,0)),VLOOKUP(B24,HOKEY!C$35:N1348,4,0)),VLOOKUP(B24,KRİKET!C$30:N1778,4,0)),VLOOKUP(B24,'FERDİ BRANŞLAR'!B$2:M124,4,0))</f>
        <v>G.HACIKÖY SS</v>
      </c>
      <c r="F24" s="185" t="str">
        <f>IFERROR(IFERROR(IFERROR(IFERROR(IFERROR(IFERROR(IFERROR(VLOOKUP(B24,FUTSAL!C$69:N11505,5,0),VLOOKUP(B24,VOLEYBOL!C$54:N1901,5,0)),VLOOKUP(B24,FUTBOL!C$31:N1989,5,0)),VLOOKUP(B24,BASKETBOL!C$42:N2003,5,0)),VLOOKUP(B24,HENTBOL!C$32:N2004,5,0)),VLOOKUP(B24,HOKEY!C$35:N1348,5,0)),VLOOKUP(B24,KRİKET!C$30:N1778,5,0)),VLOOKUP(B24,'FERDİ BRANŞLAR'!B$2:M124,5,0))</f>
        <v>FUTSAL</v>
      </c>
      <c r="G24" s="185" t="str">
        <f>IFERROR(IFERROR(IFERROR(IFERROR(IFERROR(IFERROR(IFERROR(VLOOKUP(B24,FUTSAL!C$69:N11950,6,0),VLOOKUP(B24,VOLEYBOL!C$54:N2346,6,0)),VLOOKUP(B24,FUTBOL!C$31:N2434,6,0)),VLOOKUP(B24,BASKETBOL!C$42:N2448,6,0)),VLOOKUP(B24,HENTBOL!C$32:N2449,6,0)),VLOOKUP(B24,HOKEY!C$35:N1793,6,0)),VLOOKUP(B24,KRİKET!C$30:N2223,6,0)),VLOOKUP(B24,'FERDİ BRANŞLAR'!B$2:M124,6,0))</f>
        <v>F GRB</v>
      </c>
      <c r="H24" s="185" t="str">
        <f>IFERROR(IFERROR(IFERROR(IFERROR(IFERROR(IFERROR(IFERROR(VLOOKUP(B24,FUTSAL!C$69:N11950,7,0),VLOOKUP(B24,VOLEYBOL!C$54:N2346,7,0)),VLOOKUP(B24,FUTBOL!C$31:N2434,7,0)),VLOOKUP(B24,BASKETBOL!C$42:N2448,7,0)),VLOOKUP(B24,HENTBOL!C$32:N2449,7,0)),VLOOKUP(B24,HOKEY!C$35:N1793,7,0)),VLOOKUP(B24,KRİKET!C$30:N2223,7,0)),VLOOKUP(B24,'FERDİ BRANŞLAR'!B$2:M124,7,0))</f>
        <v>GNÇ A ERK</v>
      </c>
      <c r="I24" s="187" t="str">
        <f>IFERROR(IFERROR(IFERROR(IFERROR(IFERROR(IFERROR(IFERROR(VLOOKUP(B24,FUTSAL!C$69:N11950,8,0),VLOOKUP(B24,VOLEYBOL!C$54:N2346,8,0)),VLOOKUP(B24,FUTBOL!C$31:N2434,8,0)),VLOOKUP(B24,BASKETBOL!C$42:N2448,8,0)),VLOOKUP(B24,HENTBOL!C$32:N2449,8,0)),VLOOKUP(B24,HOKEY!C$35:N1793,8,0)),VLOOKUP(B24,KRİKET!C$30:N2223,8,0)),VLOOKUP(B24,'FERDİ BRANŞLAR'!B$2:M124,8,0))</f>
        <v>GÜMÜŞHACIKÖY ŞEHİT SERCAN KOÇ ÇPAL</v>
      </c>
      <c r="J24" s="253" t="str">
        <f>IFERROR(IFERROR(IFERROR(IFERROR(IFERROR(IFERROR(IFERROR(VLOOKUP(B24,FUTSAL!C$69:N11950,9,0),VLOOKUP(B24,VOLEYBOL!C$54:N2346,9,0)),VLOOKUP(B24,FUTBOL!C$31:N2434,9,0)),VLOOKUP(B24,BASKETBOL!C$42:N2448,9,0)),VLOOKUP(B24,HENTBOL!C$32:N2449,9,0)),VLOOKUP(B24,HOKEY!C$35:N1793,9,0)),VLOOKUP(B24,KRİKET!C$30:N2223,9,0)),VLOOKUP(B24,'FERDİ BRANŞLAR'!B$2:M124,9,0))</f>
        <v>1</v>
      </c>
      <c r="K24" s="253" t="str">
        <f>IFERROR(IFERROR(IFERROR(IFERROR(IFERROR(IFERROR(IFERROR(VLOOKUP(B24,FUTSAL!C$69:N11950,10,0),VLOOKUP(B24,VOLEYBOL!C$54:N2346,10,0)),VLOOKUP(B24,FUTBOL!C$31:N2434,10,0)),VLOOKUP(B24,BASKETBOL!C$42:N2448,10,0)),VLOOKUP(B24,HENTBOL!C$32:N2449,10,0)),VLOOKUP(B24,HOKEY!C$35:N1793,10,0)),VLOOKUP(B24,KRİKET!C$30:N2223,10,0)),VLOOKUP(B24,'FERDİ BRANŞLAR'!B$2:M124,10,0))</f>
        <v>2</v>
      </c>
      <c r="L24" s="330" t="str">
        <f>IFERROR(IFERROR(IFERROR(IFERROR(IFERROR(IFERROR(IFERROR(VLOOKUP(B24,FUTSAL!C$69:N11950,11,0),VLOOKUP(B24,VOLEYBOL!C$54:N2346,11,0)),VLOOKUP(B24,FUTBOL!C$31:N2434,11,0)),VLOOKUP(B24,BASKETBOL!C$42:N2448,11,0)),VLOOKUP(B24,HENTBOL!C$32:N2449,11,0)),VLOOKUP(B24,HOKEY!C$35:N1793,11,0)),VLOOKUP(B24,KRİKET!C$30:N2223,11,0)),VLOOKUP(B24,'FERDİ BRANŞLAR'!B$2:M124,11,0))</f>
        <v>MERZİFON FEN LİSESİ</v>
      </c>
      <c r="M24" s="79" t="str">
        <f>IFERROR(IFERROR(IFERROR(IFERROR(IFERROR(IFERROR(IFERROR(VLOOKUP(B24,FUTSAL!C$69:N11950,12,0),VLOOKUP(B24,VOLEYBOL!C$54:N2346,12,0)),VLOOKUP(B24,FUTBOL!C$31:N2434,12,0)),VLOOKUP(B24,BASKETBOL!C$42:N2448,12,0)),VLOOKUP(B24,HENTBOL!C$32:N2449,12,0)),VLOOKUP(B24,HOKEY!C$35:N1793,11,0)),VLOOKUP(B24,KRİKET!C$30:N2223,12,0)),VLOOKUP(B24,'FERDİ BRANŞLAR'!B$2:M124,12,0))</f>
        <v>YER DEĞİŞİKLİĞİ</v>
      </c>
    </row>
    <row r="25" spans="2:13" ht="12" x14ac:dyDescent="0.2">
      <c r="B25" s="358">
        <v>2</v>
      </c>
      <c r="C25" s="185">
        <f>IFERROR(IFERROR(IFERROR(IFERROR(IFERROR(IFERROR(IFERROR(VLOOKUP(B25,FUTSAL!C$69:N11659,2,0),VLOOKUP(B25,VOLEYBOL!C$54:N2055,2,0)),VLOOKUP(B25,FUTBOL!C$31:N2143,2,0)),VLOOKUP(B25,BASKETBOL!C$42:N2157,2,0)),VLOOKUP(B25,HENTBOL!C$32:N2158,2,0)),VLOOKUP(B25,HOKEY!C$35:N1502,2,0)),VLOOKUP(B25,KRİKET!C$30:N1932,2,0)),VLOOKUP(B25,'FERDİ BRANŞLAR'!B$2:M278,2,0))</f>
        <v>45979</v>
      </c>
      <c r="D25" s="267">
        <f>IFERROR(IFERROR(IFERROR(IFERROR(IFERROR(IFERROR(IFERROR(VLOOKUP(B25,FUTSAL!C$69:N11659,3,0),VLOOKUP(B25,VOLEYBOL!C$54:N2055,3,0)),VLOOKUP(B25,FUTBOL!C$31:N2143,3,0)),VLOOKUP(B25,BASKETBOL!C$42:N2157,3,0)),VLOOKUP(B25,HENTBOL!C$32:N2158,3,0)),VLOOKUP(B25,HOKEY!C$35:N1502,3,0)),VLOOKUP(B25,KRİKET!C$30:N1932,3,0)),VLOOKUP(B25,'FERDİ BRANŞLAR'!B$2:M278,3,0))</f>
        <v>0.58333333333333337</v>
      </c>
      <c r="E25" s="185" t="str">
        <f>IFERROR(IFERROR(IFERROR(IFERROR(IFERROR(IFERROR(IFERROR(VLOOKUP(B25,FUTSAL!C$69:N11659,4,0),VLOOKUP(B25,VOLEYBOL!C$54:N2055,4,0)),VLOOKUP(B25,FUTBOL!C$31:N2143,4,0)),VLOOKUP(B25,BASKETBOL!C$42:N2157,4,0)),VLOOKUP(B25,HENTBOL!C$32:N2158,4,0)),VLOOKUP(B25,HOKEY!C$35:N1502,4,0)),VLOOKUP(B25,KRİKET!C$30:N1932,4,0)),VLOOKUP(B25,'FERDİ BRANŞLAR'!B$2:M278,4,0))</f>
        <v>AMASYA S.S</v>
      </c>
      <c r="F25" s="185" t="str">
        <f>IFERROR(IFERROR(IFERROR(IFERROR(IFERROR(IFERROR(IFERROR(VLOOKUP(B25,FUTSAL!C$69:N11659,5,0),VLOOKUP(B25,VOLEYBOL!C$54:N2055,5,0)),VLOOKUP(B25,FUTBOL!C$31:N2143,5,0)),VLOOKUP(B25,BASKETBOL!C$42:N2157,5,0)),VLOOKUP(B25,HENTBOL!C$32:N2158,5,0)),VLOOKUP(B25,HOKEY!C$35:N1502,5,0)),VLOOKUP(B25,KRİKET!C$30:N1932,5,0)),VLOOKUP(B25,'FERDİ BRANŞLAR'!B$2:M278,5,0))</f>
        <v>FUTSAL</v>
      </c>
      <c r="G25" s="185" t="str">
        <f>IFERROR(IFERROR(IFERROR(IFERROR(IFERROR(IFERROR(IFERROR(VLOOKUP(B25,FUTSAL!C$69:N12104,6,0),VLOOKUP(B25,VOLEYBOL!C$54:N2500,6,0)),VLOOKUP(B25,FUTBOL!C$31:N2588,6,0)),VLOOKUP(B25,BASKETBOL!C$42:N2602,6,0)),VLOOKUP(B25,HENTBOL!C$32:N2603,6,0)),VLOOKUP(B25,HOKEY!C$35:N1947,6,0)),VLOOKUP(B25,KRİKET!C$30:N2377,6,0)),VLOOKUP(B25,'FERDİ BRANŞLAR'!B$2:M278,6,0))</f>
        <v>A GRB</v>
      </c>
      <c r="H25" s="185" t="str">
        <f>IFERROR(IFERROR(IFERROR(IFERROR(IFERROR(IFERROR(IFERROR(VLOOKUP(B25,FUTSAL!C$69:N12104,7,0),VLOOKUP(B25,VOLEYBOL!C$54:N2500,7,0)),VLOOKUP(B25,FUTBOL!C$31:N2588,7,0)),VLOOKUP(B25,BASKETBOL!C$42:N2602,7,0)),VLOOKUP(B25,HENTBOL!C$32:N2603,7,0)),VLOOKUP(B25,HOKEY!C$35:N1947,7,0)),VLOOKUP(B25,KRİKET!C$30:N2377,7,0)),VLOOKUP(B25,'FERDİ BRANŞLAR'!B$2:M278,7,0))</f>
        <v>GENÇ A ERK</v>
      </c>
      <c r="I25" s="187" t="str">
        <f>IFERROR(IFERROR(IFERROR(IFERROR(IFERROR(IFERROR(IFERROR(VLOOKUP(B25,FUTSAL!C$69:N12104,8,0),VLOOKUP(B25,VOLEYBOL!C$54:N2500,8,0)),VLOOKUP(B25,FUTBOL!C$31:N2588,8,0)),VLOOKUP(B25,BASKETBOL!C$42:N2602,8,0)),VLOOKUP(B25,HENTBOL!C$32:N2603,8,0)),VLOOKUP(B25,HOKEY!C$35:N1947,8,0)),VLOOKUP(B25,KRİKET!C$30:N2377,8,0)),VLOOKUP(B25,'FERDİ BRANŞLAR'!B$2:M278,8,0))</f>
        <v>AMASYA ALPTEKİN ANADOLU LİSESİ</v>
      </c>
      <c r="J25" s="253" t="str">
        <f>IFERROR(IFERROR(IFERROR(IFERROR(IFERROR(IFERROR(IFERROR(VLOOKUP(B25,FUTSAL!C$69:N12104,9,0),VLOOKUP(B25,VOLEYBOL!C$54:N2500,9,0)),VLOOKUP(B25,FUTBOL!C$31:N2588,9,0)),VLOOKUP(B25,BASKETBOL!C$42:N2602,9,0)),VLOOKUP(B25,HENTBOL!C$32:N2603,9,0)),VLOOKUP(B25,HOKEY!C$35:N1947,9,0)),VLOOKUP(B25,KRİKET!C$30:N2377,9,0)),VLOOKUP(B25,'FERDİ BRANŞLAR'!B$2:M278,9,0))</f>
        <v>5</v>
      </c>
      <c r="K25" s="253" t="str">
        <f>IFERROR(IFERROR(IFERROR(IFERROR(IFERROR(IFERROR(IFERROR(VLOOKUP(B25,FUTSAL!C$69:N12104,10,0),VLOOKUP(B25,VOLEYBOL!C$54:N2500,10,0)),VLOOKUP(B25,FUTBOL!C$31:N2588,10,0)),VLOOKUP(B25,BASKETBOL!C$42:N2602,10,0)),VLOOKUP(B25,HENTBOL!C$32:N2603,10,0)),VLOOKUP(B25,HOKEY!C$35:N1947,10,0)),VLOOKUP(B25,KRİKET!C$30:N2377,10,0)),VLOOKUP(B25,'FERDİ BRANŞLAR'!B$2:M278,10,0))</f>
        <v>3</v>
      </c>
      <c r="L25" s="351" t="str">
        <f>IFERROR(IFERROR(IFERROR(IFERROR(IFERROR(IFERROR(IFERROR(VLOOKUP(B25,FUTSAL!C$69:N12104,11,0),VLOOKUP(B25,VOLEYBOL!C$54:N2500,11,0)),VLOOKUP(B25,FUTBOL!C$31:N2588,11,0)),VLOOKUP(B25,BASKETBOL!C$42:N2602,11,0)),VLOOKUP(B25,HENTBOL!C$32:N2603,11,0)),VLOOKUP(B25,HOKEY!C$35:N1947,11,0)),VLOOKUP(B25,KRİKET!C$30:N2377,11,0)),VLOOKUP(B25,'FERDİ BRANŞLAR'!B$2:M278,11,0))</f>
        <v>AMASYA SABUNCUOĞLU ŞEREFEDDİN MTAL</v>
      </c>
      <c r="M25" s="79">
        <f>IFERROR(IFERROR(IFERROR(IFERROR(IFERROR(IFERROR(IFERROR(VLOOKUP(B25,FUTSAL!C$69:N12104,12,0),VLOOKUP(B25,VOLEYBOL!C$54:N2500,12,0)),VLOOKUP(B25,FUTBOL!C$31:N2588,12,0)),VLOOKUP(B25,BASKETBOL!C$42:N2602,12,0)),VLOOKUP(B25,HENTBOL!C$32:N2603,12,0)),VLOOKUP(B25,HOKEY!C$35:N1947,11,0)),VLOOKUP(B25,KRİKET!C$30:N2377,12,0)),VLOOKUP(B25,'FERDİ BRANŞLAR'!B$2:M278,12,0))</f>
        <v>0</v>
      </c>
    </row>
    <row r="26" spans="2:13" ht="12" x14ac:dyDescent="0.2">
      <c r="B26" s="358">
        <v>44</v>
      </c>
      <c r="C26" s="263">
        <f>IFERROR(IFERROR(IFERROR(IFERROR(IFERROR(IFERROR(IFERROR(VLOOKUP(B26,FUTSAL!C$69:N11533,2,0),VLOOKUP(B26,VOLEYBOL!C$54:N1929,2,0)),VLOOKUP(B26,FUTBOL!C$31:N2017,2,0)),VLOOKUP(B26,BASKETBOL!C$42:N2031,2,0)),VLOOKUP(B26,HENTBOL!C$32:N2032,2,0)),VLOOKUP(B26,HOKEY!C$35:N1376,2,0)),VLOOKUP(B26,KRİKET!C$30:N1806,2,0)),VLOOKUP(B26,'FERDİ BRANŞLAR'!B$2:M152,2,0))</f>
        <v>45979</v>
      </c>
      <c r="D26" s="186">
        <f>IFERROR(IFERROR(IFERROR(IFERROR(IFERROR(IFERROR(IFERROR(VLOOKUP(B26,FUTSAL!C$69:N11533,3,0),VLOOKUP(B26,VOLEYBOL!C$54:N1929,3,0)),VLOOKUP(B26,FUTBOL!C$31:N2017,3,0)),VLOOKUP(B26,BASKETBOL!C$42:N2031,3,0)),VLOOKUP(B26,HENTBOL!C$32:N2032,3,0)),VLOOKUP(B26,HOKEY!C$35:N1376,3,0)),VLOOKUP(B26,KRİKET!C$30:N1806,3,0)),VLOOKUP(B26,'FERDİ BRANŞLAR'!B$2:M152,3,0))</f>
        <v>0.58333333333333337</v>
      </c>
      <c r="E26" s="273" t="str">
        <f>IFERROR(IFERROR(IFERROR(IFERROR(IFERROR(IFERROR(IFERROR(VLOOKUP(B26,FUTSAL!C$69:N11533,4,0),VLOOKUP(B26,VOLEYBOL!C$54:N1929,4,0)),VLOOKUP(B26,FUTBOL!C$31:N2017,4,0)),VLOOKUP(B26,BASKETBOL!C$42:N2031,4,0)),VLOOKUP(B26,HENTBOL!C$32:N2032,4,0)),VLOOKUP(B26,HOKEY!C$35:N1376,4,0)),VLOOKUP(B26,KRİKET!C$30:N1806,4,0)),VLOOKUP(B26,'FERDİ BRANŞLAR'!B$2:M152,4,0))</f>
        <v>G.HACIKÖY SS</v>
      </c>
      <c r="F26" s="185" t="str">
        <f>IFERROR(IFERROR(IFERROR(IFERROR(IFERROR(IFERROR(IFERROR(VLOOKUP(B26,FUTSAL!C$69:N11533,5,0),VLOOKUP(B26,VOLEYBOL!C$54:N1929,5,0)),VLOOKUP(B26,FUTBOL!C$31:N2017,5,0)),VLOOKUP(B26,BASKETBOL!C$42:N2031,5,0)),VLOOKUP(B26,HENTBOL!C$32:N2032,5,0)),VLOOKUP(B26,HOKEY!C$35:N1376,5,0)),VLOOKUP(B26,KRİKET!C$30:N1806,5,0)),VLOOKUP(B26,'FERDİ BRANŞLAR'!B$2:M152,5,0))</f>
        <v>FUTSAL</v>
      </c>
      <c r="G26" s="185" t="str">
        <f>IFERROR(IFERROR(IFERROR(IFERROR(IFERROR(IFERROR(IFERROR(VLOOKUP(B26,FUTSAL!C$69:N11978,6,0),VLOOKUP(B26,VOLEYBOL!C$54:N2374,6,0)),VLOOKUP(B26,FUTBOL!C$31:N2462,6,0)),VLOOKUP(B26,BASKETBOL!C$42:N2476,6,0)),VLOOKUP(B26,HENTBOL!C$32:N2477,6,0)),VLOOKUP(B26,HOKEY!C$35:N1821,6,0)),VLOOKUP(B26,KRİKET!C$30:N2251,6,0)),VLOOKUP(B26,'FERDİ BRANŞLAR'!B$2:M152,6,0))</f>
        <v>F GRB</v>
      </c>
      <c r="H26" s="185" t="str">
        <f>IFERROR(IFERROR(IFERROR(IFERROR(IFERROR(IFERROR(IFERROR(VLOOKUP(B26,FUTSAL!C$69:N11978,7,0),VLOOKUP(B26,VOLEYBOL!C$54:N2374,7,0)),VLOOKUP(B26,FUTBOL!C$31:N2462,7,0)),VLOOKUP(B26,BASKETBOL!C$42:N2476,7,0)),VLOOKUP(B26,HENTBOL!C$32:N2477,7,0)),VLOOKUP(B26,HOKEY!C$35:N1821,7,0)),VLOOKUP(B26,KRİKET!C$30:N2251,7,0)),VLOOKUP(B26,'FERDİ BRANŞLAR'!B$2:M152,7,0))</f>
        <v>GNÇ A ERK</v>
      </c>
      <c r="I26" s="187" t="str">
        <f>IFERROR(IFERROR(IFERROR(IFERROR(IFERROR(IFERROR(IFERROR(VLOOKUP(B26,FUTSAL!C$69:N11978,8,0),VLOOKUP(B26,VOLEYBOL!C$54:N2374,8,0)),VLOOKUP(B26,FUTBOL!C$31:N2462,8,0)),VLOOKUP(B26,BASKETBOL!C$42:N2476,8,0)),VLOOKUP(B26,HENTBOL!C$32:N2477,8,0)),VLOOKUP(B26,HOKEY!C$35:N1821,8,0)),VLOOKUP(B26,KRİKET!C$30:N2251,8,0)),VLOOKUP(B26,'FERDİ BRANŞLAR'!B$2:M152,8,0))</f>
        <v>SULUOVA LOKMAN HEKİM MTAL</v>
      </c>
      <c r="J26" s="253" t="str">
        <f>IFERROR(IFERROR(IFERROR(IFERROR(IFERROR(IFERROR(IFERROR(VLOOKUP(B26,FUTSAL!C$69:N11978,9,0),VLOOKUP(B26,VOLEYBOL!C$54:N2374,9,0)),VLOOKUP(B26,FUTBOL!C$31:N2462,9,0)),VLOOKUP(B26,BASKETBOL!C$42:N2476,9,0)),VLOOKUP(B26,HENTBOL!C$32:N2477,9,0)),VLOOKUP(B26,HOKEY!C$35:N1821,9,0)),VLOOKUP(B26,KRİKET!C$30:N2251,9,0)),VLOOKUP(B26,'FERDİ BRANŞLAR'!B$2:M152,9,0))</f>
        <v>0</v>
      </c>
      <c r="K26" s="253" t="str">
        <f>IFERROR(IFERROR(IFERROR(IFERROR(IFERROR(IFERROR(IFERROR(VLOOKUP(B26,FUTSAL!C$69:N11978,10,0),VLOOKUP(B26,VOLEYBOL!C$54:N2374,10,0)),VLOOKUP(B26,FUTBOL!C$31:N2462,10,0)),VLOOKUP(B26,BASKETBOL!C$42:N2476,10,0)),VLOOKUP(B26,HENTBOL!C$32:N2477,10,0)),VLOOKUP(B26,HOKEY!C$35:N1821,10,0)),VLOOKUP(B26,KRİKET!C$30:N2251,10,0)),VLOOKUP(B26,'FERDİ BRANŞLAR'!B$2:M152,10,0))</f>
        <v>6</v>
      </c>
      <c r="L26" s="351" t="str">
        <f>IFERROR(IFERROR(IFERROR(IFERROR(IFERROR(IFERROR(IFERROR(VLOOKUP(B26,FUTSAL!C$69:N11978,11,0),VLOOKUP(B26,VOLEYBOL!C$54:N2374,11,0)),VLOOKUP(B26,FUTBOL!C$31:N2462,11,0)),VLOOKUP(B26,BASKETBOL!C$42:N2476,11,0)),VLOOKUP(B26,HENTBOL!C$32:N2477,11,0)),VLOOKUP(B26,HOKEY!C$35:N1821,11,0)),VLOOKUP(B26,KRİKET!C$30:N2251,11,0)),VLOOKUP(B26,'FERDİ BRANŞLAR'!B$2:M152,11,0))</f>
        <v>MERZİFON ANADOLU İHL</v>
      </c>
      <c r="M26" s="79" t="str">
        <f>IFERROR(IFERROR(IFERROR(IFERROR(IFERROR(IFERROR(IFERROR(VLOOKUP(B26,FUTSAL!C$69:N11978,12,0),VLOOKUP(B26,VOLEYBOL!C$54:N2374,12,0)),VLOOKUP(B26,FUTBOL!C$31:N2462,12,0)),VLOOKUP(B26,BASKETBOL!C$42:N2476,12,0)),VLOOKUP(B26,HENTBOL!C$32:N2477,12,0)),VLOOKUP(B26,HOKEY!C$35:N1821,11,0)),VLOOKUP(B26,KRİKET!C$30:N2251,12,0)),VLOOKUP(B26,'FERDİ BRANŞLAR'!B$2:M152,12,0))</f>
        <v>YER DEĞİŞİKLİĞİ</v>
      </c>
    </row>
    <row r="27" spans="2:13" ht="12" x14ac:dyDescent="0.2">
      <c r="B27" s="358">
        <v>314</v>
      </c>
      <c r="C27" s="185">
        <f>IFERROR(IFERROR(IFERROR(IFERROR(IFERROR(IFERROR(IFERROR(VLOOKUP(B27,FUTSAL!C$69:N11770,2,0),VLOOKUP(B27,VOLEYBOL!C$54:N2166,2,0)),VLOOKUP(B27,FUTBOL!C$31:N2254,2,0)),VLOOKUP(B27,BASKETBOL!C$42:N2268,2,0)),VLOOKUP(B27,HENTBOL!C$32:N2269,2,0)),VLOOKUP(B27,HOKEY!C$35:N1613,2,0)),VLOOKUP(B27,KRİKET!C$30:N2043,2,0)),VLOOKUP(B27,'FERDİ BRANŞLAR'!B$2:M389,2,0))</f>
        <v>45980</v>
      </c>
      <c r="D27" s="186">
        <f>IFERROR(IFERROR(IFERROR(IFERROR(IFERROR(IFERROR(IFERROR(VLOOKUP(B27,FUTSAL!C$69:N11770,3,0),VLOOKUP(B27,VOLEYBOL!C$54:N2166,3,0)),VLOOKUP(B27,FUTBOL!C$31:N2254,3,0)),VLOOKUP(B27,BASKETBOL!C$42:N2268,3,0)),VLOOKUP(B27,HENTBOL!C$32:N2269,3,0)),VLOOKUP(B27,HOKEY!C$35:N1613,3,0)),VLOOKUP(B27,KRİKET!C$30:N2043,3,0)),VLOOKUP(B27,'FERDİ BRANŞLAR'!B$2:M389,3,0))</f>
        <v>0.39583333333333331</v>
      </c>
      <c r="E27" s="185" t="str">
        <f>IFERROR(IFERROR(IFERROR(IFERROR(IFERROR(IFERROR(IFERROR(VLOOKUP(B27,FUTSAL!C$69:N11770,4,0),VLOOKUP(B27,VOLEYBOL!C$54:N2166,4,0)),VLOOKUP(B27,FUTBOL!C$31:N2254,4,0)),VLOOKUP(B27,BASKETBOL!C$42:N2268,4,0)),VLOOKUP(B27,HENTBOL!C$32:N2269,4,0)),VLOOKUP(B27,HOKEY!C$35:N1613,4,0)),VLOOKUP(B27,KRİKET!C$30:N2043,4,0)),VLOOKUP(B27,'FERDİ BRANŞLAR'!B$2:M389,4,0))</f>
        <v>22 HAZİRAN S.S</v>
      </c>
      <c r="F27" s="185" t="str">
        <f>IFERROR(IFERROR(IFERROR(IFERROR(IFERROR(IFERROR(IFERROR(VLOOKUP(B27,FUTSAL!C$69:N11770,5,0),VLOOKUP(B27,VOLEYBOL!C$54:N2166,5,0)),VLOOKUP(B27,FUTBOL!C$31:N2254,5,0)),VLOOKUP(B27,BASKETBOL!C$42:N2268,5,0)),VLOOKUP(B27,HENTBOL!C$32:N2269,5,0)),VLOOKUP(B27,HOKEY!C$35:N1613,5,0)),VLOOKUP(B27,KRİKET!C$30:N2043,5,0)),VLOOKUP(B27,'FERDİ BRANŞLAR'!B$2:M389,5,0))</f>
        <v>VOLEYBOL</v>
      </c>
      <c r="G27" s="185" t="str">
        <f>IFERROR(IFERROR(IFERROR(IFERROR(IFERROR(IFERROR(IFERROR(VLOOKUP(B27,FUTSAL!C$69:N12215,6,0),VLOOKUP(B27,VOLEYBOL!C$54:N2611,6,0)),VLOOKUP(B27,FUTBOL!C$31:N2699,6,0)),VLOOKUP(B27,BASKETBOL!C$42:N2713,6,0)),VLOOKUP(B27,HENTBOL!C$32:N2714,6,0)),VLOOKUP(B27,HOKEY!C$35:N2058,6,0)),VLOOKUP(B27,KRİKET!C$30:N2488,6,0)),VLOOKUP(B27,'FERDİ BRANŞLAR'!B$2:M389,6,0))</f>
        <v>B GRB</v>
      </c>
      <c r="H27" s="185" t="str">
        <f>IFERROR(IFERROR(IFERROR(IFERROR(IFERROR(IFERROR(IFERROR(VLOOKUP(B27,FUTSAL!C$69:N12215,7,0),VLOOKUP(B27,VOLEYBOL!C$54:N2611,7,0)),VLOOKUP(B27,FUTBOL!C$31:N2699,7,0)),VLOOKUP(B27,BASKETBOL!C$42:N2713,7,0)),VLOOKUP(B27,HENTBOL!C$32:N2714,7,0)),VLOOKUP(B27,HOKEY!C$35:N2058,7,0)),VLOOKUP(B27,KRİKET!C$30:N2488,7,0)),VLOOKUP(B27,'FERDİ BRANŞLAR'!B$2:M389,7,0))</f>
        <v>YILDIZ KIZ</v>
      </c>
      <c r="I27" s="187" t="str">
        <f>IFERROR(IFERROR(IFERROR(IFERROR(IFERROR(IFERROR(IFERROR(VLOOKUP(B27,FUTSAL!C$69:N12215,8,0),VLOOKUP(B27,VOLEYBOL!C$54:N2611,8,0)),VLOOKUP(B27,FUTBOL!C$31:N2699,8,0)),VLOOKUP(B27,BASKETBOL!C$42:N2713,8,0)),VLOOKUP(B27,HENTBOL!C$32:N2714,8,0)),VLOOKUP(B27,HOKEY!C$35:N2058,8,0)),VLOOKUP(B27,KRİKET!C$30:N2488,8,0)),VLOOKUP(B27,'FERDİ BRANŞLAR'!B$2:M389,8,0))</f>
        <v>Amasya Şeyhcui Şehit Aziz Sağlam İ.H.O</v>
      </c>
      <c r="J27" s="253" t="str">
        <f>IFERROR(IFERROR(IFERROR(IFERROR(IFERROR(IFERROR(IFERROR(VLOOKUP(B27,FUTSAL!C$69:N12215,9,0),VLOOKUP(B27,VOLEYBOL!C$54:N2611,9,0)),VLOOKUP(B27,FUTBOL!C$31:N2699,9,0)),VLOOKUP(B27,BASKETBOL!C$42:N2713,9,0)),VLOOKUP(B27,HENTBOL!C$32:N2714,9,0)),VLOOKUP(B27,HOKEY!C$35:N2058,9,0)),VLOOKUP(B27,KRİKET!C$30:N2488,9,0)),VLOOKUP(B27,'FERDİ BRANŞLAR'!B$2:M389,9,0))</f>
        <v>3</v>
      </c>
      <c r="K27" s="253" t="str">
        <f>IFERROR(IFERROR(IFERROR(IFERROR(IFERROR(IFERROR(IFERROR(VLOOKUP(B27,FUTSAL!C$69:N12215,10,0),VLOOKUP(B27,VOLEYBOL!C$54:N2611,10,0)),VLOOKUP(B27,FUTBOL!C$31:N2699,10,0)),VLOOKUP(B27,BASKETBOL!C$42:N2713,10,0)),VLOOKUP(B27,HENTBOL!C$32:N2714,10,0)),VLOOKUP(B27,HOKEY!C$35:N2058,10,0)),VLOOKUP(B27,KRİKET!C$30:N2488,10,0)),VLOOKUP(B27,'FERDİ BRANŞLAR'!B$2:M389,10,0))</f>
        <v>1</v>
      </c>
      <c r="L27" s="59" t="str">
        <f>IFERROR(IFERROR(IFERROR(IFERROR(IFERROR(IFERROR(IFERROR(VLOOKUP(B27,FUTSAL!C$69:N12215,11,0),VLOOKUP(B27,VOLEYBOL!C$54:N2611,11,0)),VLOOKUP(B27,FUTBOL!C$31:N2699,11,0)),VLOOKUP(B27,BASKETBOL!C$42:N2713,11,0)),VLOOKUP(B27,HENTBOL!C$32:N2714,11,0)),VLOOKUP(B27,HOKEY!C$35:N2058,11,0)),VLOOKUP(B27,KRİKET!C$30:N2488,11,0)),VLOOKUP(B27,'FERDİ BRANŞLAR'!B$2:M389,11,0))</f>
        <v>Amasya Mehmet Varinli Ortaokulu</v>
      </c>
      <c r="M27" s="79" t="str">
        <f>IFERROR(IFERROR(IFERROR(IFERROR(IFERROR(IFERROR(IFERROR(VLOOKUP(B27,FUTSAL!C$69:N12215,12,0),VLOOKUP(B27,VOLEYBOL!C$54:N2611,12,0)),VLOOKUP(B27,FUTBOL!C$31:N2699,12,0)),VLOOKUP(B27,BASKETBOL!C$42:N2713,12,0)),VLOOKUP(B27,HENTBOL!C$32:N2714,12,0)),VLOOKUP(B27,HOKEY!C$35:N2058,11,0)),VLOOKUP(B27,KRİKET!C$30:N2488,12,0)),VLOOKUP(B27,'FERDİ BRANŞLAR'!B$2:M389,12,0))</f>
        <v>……….</v>
      </c>
    </row>
    <row r="28" spans="2:13" ht="12" x14ac:dyDescent="0.2">
      <c r="B28" s="358">
        <v>326</v>
      </c>
      <c r="C28" s="185">
        <f>IFERROR(IFERROR(IFERROR(IFERROR(IFERROR(IFERROR(IFERROR(VLOOKUP(B28,FUTSAL!C$69:N11730,2,0),VLOOKUP(B28,VOLEYBOL!C$54:N2126,2,0)),VLOOKUP(B28,FUTBOL!C$31:N2214,2,0)),VLOOKUP(B28,BASKETBOL!C$42:N2228,2,0)),VLOOKUP(B28,HENTBOL!C$32:N2229,2,0)),VLOOKUP(B28,HOKEY!C$35:N1573,2,0)),VLOOKUP(B28,KRİKET!C$30:N2003,2,0)),VLOOKUP(B28,'FERDİ BRANŞLAR'!B$2:M349,2,0))</f>
        <v>45980</v>
      </c>
      <c r="D28" s="186">
        <f>IFERROR(IFERROR(IFERROR(IFERROR(IFERROR(IFERROR(IFERROR(VLOOKUP(B28,FUTSAL!C$69:N11730,3,0),VLOOKUP(B28,VOLEYBOL!C$54:N2126,3,0)),VLOOKUP(B28,FUTBOL!C$31:N2214,3,0)),VLOOKUP(B28,BASKETBOL!C$42:N2228,3,0)),VLOOKUP(B28,HENTBOL!C$32:N2229,3,0)),VLOOKUP(B28,HOKEY!C$35:N1573,3,0)),VLOOKUP(B28,KRİKET!C$30:N2003,3,0)),VLOOKUP(B28,'FERDİ BRANŞLAR'!B$2:M349,3,0))</f>
        <v>0.39583333333333331</v>
      </c>
      <c r="E28" s="185" t="str">
        <f>IFERROR(IFERROR(IFERROR(IFERROR(IFERROR(IFERROR(IFERROR(VLOOKUP(B28,FUTSAL!C$69:N11730,4,0),VLOOKUP(B28,VOLEYBOL!C$54:N2126,4,0)),VLOOKUP(B28,FUTBOL!C$31:N2214,4,0)),VLOOKUP(B28,BASKETBOL!C$42:N2228,4,0)),VLOOKUP(B28,HENTBOL!C$32:N2229,4,0)),VLOOKUP(B28,HOKEY!C$35:N1573,4,0)),VLOOKUP(B28,KRİKET!C$30:N2003,4,0)),VLOOKUP(B28,'FERDİ BRANŞLAR'!B$2:M349,4,0))</f>
        <v>G.HACIKÖY SS</v>
      </c>
      <c r="F28" s="185" t="str">
        <f>IFERROR(IFERROR(IFERROR(IFERROR(IFERROR(IFERROR(IFERROR(VLOOKUP(B28,FUTSAL!C$69:N11730,5,0),VLOOKUP(B28,VOLEYBOL!C$54:N2126,5,0)),VLOOKUP(B28,FUTBOL!C$31:N2214,5,0)),VLOOKUP(B28,BASKETBOL!C$42:N2228,5,0)),VLOOKUP(B28,HENTBOL!C$32:N2229,5,0)),VLOOKUP(B28,HOKEY!C$35:N1573,5,0)),VLOOKUP(B28,KRİKET!C$30:N2003,5,0)),VLOOKUP(B28,'FERDİ BRANŞLAR'!B$2:M349,5,0))</f>
        <v>VOLEYBOL</v>
      </c>
      <c r="G28" s="185" t="str">
        <f>IFERROR(IFERROR(IFERROR(IFERROR(IFERROR(IFERROR(IFERROR(VLOOKUP(B28,FUTSAL!C$69:N12175,6,0),VLOOKUP(B28,VOLEYBOL!C$54:N2571,6,0)),VLOOKUP(B28,FUTBOL!C$31:N2659,6,0)),VLOOKUP(B28,BASKETBOL!C$42:N2673,6,0)),VLOOKUP(B28,HENTBOL!C$32:N2674,6,0)),VLOOKUP(B28,HOKEY!C$35:N2018,6,0)),VLOOKUP(B28,KRİKET!C$30:N2448,6,0)),VLOOKUP(B28,'FERDİ BRANŞLAR'!B$2:M349,6,0))</f>
        <v>D GRB</v>
      </c>
      <c r="H28" s="185" t="str">
        <f>IFERROR(IFERROR(IFERROR(IFERROR(IFERROR(IFERROR(IFERROR(VLOOKUP(B28,FUTSAL!C$69:N12175,7,0),VLOOKUP(B28,VOLEYBOL!C$54:N2571,7,0)),VLOOKUP(B28,FUTBOL!C$31:N2659,7,0)),VLOOKUP(B28,BASKETBOL!C$42:N2673,7,0)),VLOOKUP(B28,HENTBOL!C$32:N2674,7,0)),VLOOKUP(B28,HOKEY!C$35:N2018,7,0)),VLOOKUP(B28,KRİKET!C$30:N2448,7,0)),VLOOKUP(B28,'FERDİ BRANŞLAR'!B$2:M349,7,0))</f>
        <v>YILDIZ KIZ</v>
      </c>
      <c r="I28" s="187" t="str">
        <f>IFERROR(IFERROR(IFERROR(IFERROR(IFERROR(IFERROR(IFERROR(VLOOKUP(B28,FUTSAL!C$69:N12175,8,0),VLOOKUP(B28,VOLEYBOL!C$54:N2571,8,0)),VLOOKUP(B28,FUTBOL!C$31:N2659,8,0)),VLOOKUP(B28,BASKETBOL!C$42:N2673,8,0)),VLOOKUP(B28,HENTBOL!C$32:N2674,8,0)),VLOOKUP(B28,HOKEY!C$35:N2018,8,0)),VLOOKUP(B28,KRİKET!C$30:N2448,8,0)),VLOOKUP(B28,'FERDİ BRANŞLAR'!B$2:M349,8,0))</f>
        <v>Merzifon Vali Hüseyin Poroy Ortaokulu</v>
      </c>
      <c r="J28" s="253" t="str">
        <f>IFERROR(IFERROR(IFERROR(IFERROR(IFERROR(IFERROR(IFERROR(VLOOKUP(B28,FUTSAL!C$69:N12175,9,0),VLOOKUP(B28,VOLEYBOL!C$54:N2571,9,0)),VLOOKUP(B28,FUTBOL!C$31:N2659,9,0)),VLOOKUP(B28,BASKETBOL!C$42:N2673,9,0)),VLOOKUP(B28,HENTBOL!C$32:N2674,9,0)),VLOOKUP(B28,HOKEY!C$35:N2018,9,0)),VLOOKUP(B28,KRİKET!C$30:N2448,9,0)),VLOOKUP(B28,'FERDİ BRANŞLAR'!B$2:M349,9,0))</f>
        <v>3</v>
      </c>
      <c r="K28" s="253" t="str">
        <f>IFERROR(IFERROR(IFERROR(IFERROR(IFERROR(IFERROR(IFERROR(VLOOKUP(B28,FUTSAL!C$69:N12175,10,0),VLOOKUP(B28,VOLEYBOL!C$54:N2571,10,0)),VLOOKUP(B28,FUTBOL!C$31:N2659,10,0)),VLOOKUP(B28,BASKETBOL!C$42:N2673,10,0)),VLOOKUP(B28,HENTBOL!C$32:N2674,10,0)),VLOOKUP(B28,HOKEY!C$35:N2018,10,0)),VLOOKUP(B28,KRİKET!C$30:N2448,10,0)),VLOOKUP(B28,'FERDİ BRANŞLAR'!B$2:M349,10,0))</f>
        <v>0</v>
      </c>
      <c r="L28" s="379" t="str">
        <f>IFERROR(IFERROR(IFERROR(IFERROR(IFERROR(IFERROR(IFERROR(VLOOKUP(B28,FUTSAL!C$69:N12175,11,0),VLOOKUP(B28,VOLEYBOL!C$54:N2571,11,0)),VLOOKUP(B28,FUTBOL!C$31:N2659,11,0)),VLOOKUP(B28,BASKETBOL!C$42:N2673,11,0)),VLOOKUP(B28,HENTBOL!C$32:N2674,11,0)),VLOOKUP(B28,HOKEY!C$35:N2018,11,0)),VLOOKUP(B28,KRİKET!C$30:N2448,11,0)),VLOOKUP(B28,'FERDİ BRANŞLAR'!B$2:M349,11,0))</f>
        <v>Merzifon Şehit Binbaşı Arslan Kulaksız Ortaokulu</v>
      </c>
      <c r="M28" s="79" t="str">
        <f>IFERROR(IFERROR(IFERROR(IFERROR(IFERROR(IFERROR(IFERROR(VLOOKUP(B28,FUTSAL!C$69:N12175,12,0),VLOOKUP(B28,VOLEYBOL!C$54:N2571,12,0)),VLOOKUP(B28,FUTBOL!C$31:N2659,12,0)),VLOOKUP(B28,BASKETBOL!C$42:N2673,12,0)),VLOOKUP(B28,HENTBOL!C$32:N2674,12,0)),VLOOKUP(B28,HOKEY!C$35:N2018,11,0)),VLOOKUP(B28,KRİKET!C$30:N2448,12,0)),VLOOKUP(B28,'FERDİ BRANŞLAR'!B$2:M349,12,0))</f>
        <v>……….</v>
      </c>
    </row>
    <row r="29" spans="2:13" ht="12" x14ac:dyDescent="0.2">
      <c r="B29" s="358">
        <v>11</v>
      </c>
      <c r="C29" s="185">
        <f>IFERROR(IFERROR(IFERROR(IFERROR(IFERROR(IFERROR(IFERROR(VLOOKUP(B29,FUTSAL!C$69:N11734,2,0),VLOOKUP(B29,VOLEYBOL!C$54:N2130,2,0)),VLOOKUP(B29,FUTBOL!C$31:N2218,2,0)),VLOOKUP(B29,BASKETBOL!C$42:N2232,2,0)),VLOOKUP(B29,HENTBOL!C$32:N2233,2,0)),VLOOKUP(B29,HOKEY!C$35:N1577,2,0)),VLOOKUP(B29,KRİKET!C$30:N2007,2,0)),VLOOKUP(B29,'FERDİ BRANŞLAR'!B$2:M353,2,0))</f>
        <v>45980</v>
      </c>
      <c r="D29" s="186">
        <f>IFERROR(IFERROR(IFERROR(IFERROR(IFERROR(IFERROR(IFERROR(VLOOKUP(B29,FUTSAL!C$69:N11734,3,0),VLOOKUP(B29,VOLEYBOL!C$54:N2130,3,0)),VLOOKUP(B29,FUTBOL!C$31:N2218,3,0)),VLOOKUP(B29,BASKETBOL!C$42:N2232,3,0)),VLOOKUP(B29,HENTBOL!C$32:N2233,3,0)),VLOOKUP(B29,HOKEY!C$35:N1577,3,0)),VLOOKUP(B29,KRİKET!C$30:N2007,3,0)),VLOOKUP(B29,'FERDİ BRANŞLAR'!B$2:M353,3,0))</f>
        <v>0.41666666666666669</v>
      </c>
      <c r="E29" s="185" t="str">
        <f>IFERROR(IFERROR(IFERROR(IFERROR(IFERROR(IFERROR(IFERROR(VLOOKUP(B29,FUTSAL!C$69:N11734,4,0),VLOOKUP(B29,VOLEYBOL!C$54:N2130,4,0)),VLOOKUP(B29,FUTBOL!C$31:N2218,4,0)),VLOOKUP(B29,BASKETBOL!C$42:N2232,4,0)),VLOOKUP(B29,HENTBOL!C$32:N2233,4,0)),VLOOKUP(B29,HOKEY!C$35:N1577,4,0)),VLOOKUP(B29,KRİKET!C$30:N2007,4,0)),VLOOKUP(B29,'FERDİ BRANŞLAR'!B$2:M353,4,0))</f>
        <v>AMASYA S.S</v>
      </c>
      <c r="F29" s="185" t="str">
        <f>IFERROR(IFERROR(IFERROR(IFERROR(IFERROR(IFERROR(IFERROR(VLOOKUP(B29,FUTSAL!C$69:N11734,5,0),VLOOKUP(B29,VOLEYBOL!C$54:N2130,5,0)),VLOOKUP(B29,FUTBOL!C$31:N2218,5,0)),VLOOKUP(B29,BASKETBOL!C$42:N2232,5,0)),VLOOKUP(B29,HENTBOL!C$32:N2233,5,0)),VLOOKUP(B29,HOKEY!C$35:N1577,5,0)),VLOOKUP(B29,KRİKET!C$30:N2007,5,0)),VLOOKUP(B29,'FERDİ BRANŞLAR'!B$2:M353,5,0))</f>
        <v>FUTSAL</v>
      </c>
      <c r="G29" s="185" t="str">
        <f>IFERROR(IFERROR(IFERROR(IFERROR(IFERROR(IFERROR(IFERROR(VLOOKUP(B29,FUTSAL!C$69:N12179,6,0),VLOOKUP(B29,VOLEYBOL!C$54:N2575,6,0)),VLOOKUP(B29,FUTBOL!C$31:N2663,6,0)),VLOOKUP(B29,BASKETBOL!C$42:N2677,6,0)),VLOOKUP(B29,HENTBOL!C$32:N2678,6,0)),VLOOKUP(B29,HOKEY!C$35:N2022,6,0)),VLOOKUP(B29,KRİKET!C$30:N2452,6,0)),VLOOKUP(B29,'FERDİ BRANŞLAR'!B$2:M353,6,0))</f>
        <v>B GRB</v>
      </c>
      <c r="H29" s="185" t="str">
        <f>IFERROR(IFERROR(IFERROR(IFERROR(IFERROR(IFERROR(IFERROR(VLOOKUP(B29,FUTSAL!C$69:N12179,7,0),VLOOKUP(B29,VOLEYBOL!C$54:N2575,7,0)),VLOOKUP(B29,FUTBOL!C$31:N2663,7,0)),VLOOKUP(B29,BASKETBOL!C$42:N2677,7,0)),VLOOKUP(B29,HENTBOL!C$32:N2678,7,0)),VLOOKUP(B29,HOKEY!C$35:N2022,7,0)),VLOOKUP(B29,KRİKET!C$30:N2452,7,0)),VLOOKUP(B29,'FERDİ BRANŞLAR'!B$2:M353,7,0))</f>
        <v>GNÇ A ERK</v>
      </c>
      <c r="I29" s="187" t="str">
        <f>IFERROR(IFERROR(IFERROR(IFERROR(IFERROR(IFERROR(IFERROR(VLOOKUP(B29,FUTSAL!C$69:N12179,8,0),VLOOKUP(B29,VOLEYBOL!C$54:N2575,8,0)),VLOOKUP(B29,FUTBOL!C$31:N2663,8,0)),VLOOKUP(B29,BASKETBOL!C$42:N2677,8,0)),VLOOKUP(B29,HENTBOL!C$32:N2678,8,0)),VLOOKUP(B29,HOKEY!C$35:N2022,8,0)),VLOOKUP(B29,KRİKET!C$30:N2452,8,0)),VLOOKUP(B29,'FERDİ BRANŞLAR'!B$2:M353,8,0))</f>
        <v>AMASYA ÖZEL AÇI ANADOLU LİSESİ</v>
      </c>
      <c r="J29" s="253" t="str">
        <f>IFERROR(IFERROR(IFERROR(IFERROR(IFERROR(IFERROR(IFERROR(VLOOKUP(B29,FUTSAL!C$69:N12179,9,0),VLOOKUP(B29,VOLEYBOL!C$54:N2575,9,0)),VLOOKUP(B29,FUTBOL!C$31:N2663,9,0)),VLOOKUP(B29,BASKETBOL!C$42:N2677,9,0)),VLOOKUP(B29,HENTBOL!C$32:N2678,9,0)),VLOOKUP(B29,HOKEY!C$35:N2022,9,0)),VLOOKUP(B29,KRİKET!C$30:N2452,9,0)),VLOOKUP(B29,'FERDİ BRANŞLAR'!B$2:M353,9,0))</f>
        <v>3</v>
      </c>
      <c r="K29" s="253" t="str">
        <f>IFERROR(IFERROR(IFERROR(IFERROR(IFERROR(IFERROR(IFERROR(VLOOKUP(B29,FUTSAL!C$69:N12179,10,0),VLOOKUP(B29,VOLEYBOL!C$54:N2575,10,0)),VLOOKUP(B29,FUTBOL!C$31:N2663,10,0)),VLOOKUP(B29,BASKETBOL!C$42:N2677,10,0)),VLOOKUP(B29,HENTBOL!C$32:N2678,10,0)),VLOOKUP(B29,HOKEY!C$35:N2022,10,0)),VLOOKUP(B29,KRİKET!C$30:N2452,10,0)),VLOOKUP(B29,'FERDİ BRANŞLAR'!B$2:M353,10,0))</f>
        <v>0</v>
      </c>
      <c r="L29" s="59" t="str">
        <f>IFERROR(IFERROR(IFERROR(IFERROR(IFERROR(IFERROR(IFERROR(VLOOKUP(B29,FUTSAL!C$69:N12179,11,0),VLOOKUP(B29,VOLEYBOL!C$54:N2575,11,0)),VLOOKUP(B29,FUTBOL!C$31:N2663,11,0)),VLOOKUP(B29,BASKETBOL!C$42:N2677,11,0)),VLOOKUP(B29,HENTBOL!C$32:N2678,11,0)),VLOOKUP(B29,HOKEY!C$35:N2022,11,0)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2677,12,0)),VLOOKUP(B29,HENTBOL!C$32:N2678,12,0)),VLOOKUP(B29,HOKEY!C$35:N2022,11,0)),VLOOKUP(B29,KRİKET!C$30:N2452,12,0)),VLOOKUP(B29,'FERDİ BRANŞLAR'!B$2:M353,12,0))</f>
        <v>0</v>
      </c>
    </row>
    <row r="30" spans="2:13" ht="12" x14ac:dyDescent="0.2">
      <c r="B30" s="358">
        <v>399</v>
      </c>
      <c r="C30" s="185">
        <f>IFERROR(IFERROR(IFERROR(IFERROR(IFERROR(IFERROR(IFERROR(VLOOKUP(B30,FUTSAL!C$69:N11910,2,0),VLOOKUP(B30,VOLEYBOL!C$54:N2306,2,0)),VLOOKUP(B30,FUTBOL!C$31:N2394,2,0)),VLOOKUP(B30,BASKETBOL!C$42:N2408,2,0)),VLOOKUP(B30,HENTBOL!C$32:N2409,2,0)),VLOOKUP(B30,HOKEY!C$35:N1753,2,0)),VLOOKUP(B30,KRİKET!C$30:N2183,2,0)),VLOOKUP(B30,'FERDİ BRANŞLAR'!B$2:M529,2,0))</f>
        <v>45980</v>
      </c>
      <c r="D30" s="186">
        <f>IFERROR(IFERROR(IFERROR(IFERROR(IFERROR(IFERROR(IFERROR(VLOOKUP(B30,FUTSAL!C$69:N11910,3,0),VLOOKUP(B30,VOLEYBOL!C$54:N2306,3,0)),VLOOKUP(B30,FUTBOL!C$31:N2394,3,0)),VLOOKUP(B30,BASKETBOL!C$42:N2408,3,0)),VLOOKUP(B30,HENTBOL!C$32:N2409,3,0)),VLOOKUP(B30,HOKEY!C$35:N1753,3,0)),VLOOKUP(B30,KRİKET!C$30:N2183,3,0)),VLOOKUP(B30,'FERDİ BRANŞLAR'!B$2:M529,3,0))</f>
        <v>0.41666666666666669</v>
      </c>
      <c r="E30" s="185" t="str">
        <f>IFERROR(IFERROR(IFERROR(IFERROR(IFERROR(IFERROR(IFERROR(VLOOKUP(B30,FUTSAL!C$69:N11910,4,0),VLOOKUP(B30,VOLEYBOL!C$54:N2306,4,0)),VLOOKUP(B30,FUTBOL!C$31:N2394,4,0)),VLOOKUP(B30,BASKETBOL!C$42:N2408,4,0)),VLOOKUP(B30,HENTBOL!C$32:N2409,4,0)),VLOOKUP(B30,HOKEY!C$35:N1753,4,0)),VLOOKUP(B30,KRİKET!C$30:N2183,4,0)),VLOOKUP(B30,'FERDİ BRANŞLAR'!B$2:M529,4,0))</f>
        <v>HAMİT KAPLAN S.S</v>
      </c>
      <c r="F30" s="185" t="str">
        <f>IFERROR(IFERROR(IFERROR(IFERROR(IFERROR(IFERROR(IFERROR(VLOOKUP(B30,FUTSAL!C$69:N11910,5,0),VLOOKUP(B30,VOLEYBOL!C$54:N2306,5,0)),VLOOKUP(B30,FUTBOL!C$31:N2394,5,0)),VLOOKUP(B30,BASKETBOL!C$42:N2408,5,0)),VLOOKUP(B30,HENTBOL!C$32:N2409,5,0)),VLOOKUP(B30,HOKEY!C$35:N1753,5,0)),VLOOKUP(B30,KRİKET!C$30:N2183,5,0)),VLOOKUP(B30,'FERDİ BRANŞLAR'!B$2:M529,5,0))</f>
        <v>BASKETBOL</v>
      </c>
      <c r="G30" s="185" t="str">
        <f>IFERROR(IFERROR(IFERROR(IFERROR(IFERROR(IFERROR(IFERROR(VLOOKUP(B30,FUTSAL!C$69:N12355,6,0),VLOOKUP(B30,VOLEYBOL!C$54:N2751,6,0)),VLOOKUP(B30,FUTBOL!C$31:N2839,6,0)),VLOOKUP(B30,BASKETBOL!C$42:N2853,6,0)),VLOOKUP(B30,HENTBOL!C$32:N2854,6,0)),VLOOKUP(B30,HOKEY!C$35:N2198,6,0)),VLOOKUP(B30,KRİKET!C$30:N2628,6,0)),VLOOKUP(B30,'FERDİ BRANŞLAR'!B$2:M529,6,0))</f>
        <v>A GRB</v>
      </c>
      <c r="H30" s="185" t="str">
        <f>IFERROR(IFERROR(IFERROR(IFERROR(IFERROR(IFERROR(IFERROR(VLOOKUP(B30,FUTSAL!C$69:N12355,7,0),VLOOKUP(B30,VOLEYBOL!C$54:N2751,7,0)),VLOOKUP(B30,FUTBOL!C$31:N2839,7,0)),VLOOKUP(B30,BASKETBOL!C$42:N2853,7,0)),VLOOKUP(B30,HENTBOL!C$32:N2854,7,0)),VLOOKUP(B30,HOKEY!C$35:N2198,7,0)),VLOOKUP(B30,KRİKET!C$30:N2628,7,0)),VLOOKUP(B30,'FERDİ BRANŞLAR'!B$2:M529,7,0))</f>
        <v>GENÇ A ERK</v>
      </c>
      <c r="I30" s="187" t="str">
        <f>IFERROR(IFERROR(IFERROR(IFERROR(IFERROR(IFERROR(IFERROR(VLOOKUP(B30,FUTSAL!C$69:N12355,8,0),VLOOKUP(B30,VOLEYBOL!C$54:N2751,8,0)),VLOOKUP(B30,FUTBOL!C$31:N2839,8,0)),VLOOKUP(B30,BASKETBOL!C$42:N2853,8,0)),VLOOKUP(B30,HENTBOL!C$32:N2854,8,0)),VLOOKUP(B30,HOKEY!C$35:N2198,8,0)),VLOOKUP(B30,KRİKET!C$30:N2628,8,0)),VLOOKUP(B30,'FERDİ BRANŞLAR'!B$2:M529,8,0))</f>
        <v>AMASYA 12 HAZİAN LİSESİ</v>
      </c>
      <c r="J30" s="253" t="str">
        <f>IFERROR(IFERROR(IFERROR(IFERROR(IFERROR(IFERROR(IFERROR(VLOOKUP(B30,FUTSAL!C$69:N12355,9,0),VLOOKUP(B30,VOLEYBOL!C$54:N2751,9,0)),VLOOKUP(B30,FUTBOL!C$31:N2839,9,0)),VLOOKUP(B30,BASKETBOL!C$42:N2853,9,0)),VLOOKUP(B30,HENTBOL!C$32:N2854,9,0)),VLOOKUP(B30,HOKEY!C$35:N2198,9,0)),VLOOKUP(B30,KRİKET!C$30:N2628,9,0)),VLOOKUP(B30,'FERDİ BRANŞLAR'!B$2:M529,9,0))</f>
        <v>73</v>
      </c>
      <c r="K30" s="253" t="str">
        <f>IFERROR(IFERROR(IFERROR(IFERROR(IFERROR(IFERROR(IFERROR(VLOOKUP(B30,FUTSAL!C$69:N12355,10,0),VLOOKUP(B30,VOLEYBOL!C$54:N2751,10,0)),VLOOKUP(B30,FUTBOL!C$31:N2839,10,0)),VLOOKUP(B30,BASKETBOL!C$42:N2853,10,0)),VLOOKUP(B30,HENTBOL!C$32:N2854,10,0)),VLOOKUP(B30,HOKEY!C$35:N2198,10,0)),VLOOKUP(B30,KRİKET!C$30:N2628,10,0)),VLOOKUP(B30,'FERDİ BRANŞLAR'!B$2:M529,10,0))</f>
        <v>88</v>
      </c>
      <c r="L30" s="59" t="str">
        <f>IFERROR(IFERROR(IFERROR(IFERROR(IFERROR(IFERROR(IFERROR(VLOOKUP(B30,FUTSAL!C$69:N12355,11,0),VLOOKUP(B30,VOLEYBOL!C$54:N2751,11,0)),VLOOKUP(B30,FUTBOL!C$31:N2839,11,0)),VLOOKUP(B30,BASKETBOL!C$42:N2853,11,0)),VLOOKUP(B30,HENTBOL!C$32:N2854,11,0)),VLOOKUP(B30,HOKEY!C$35:N2198,11,0)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2853,12,0)),VLOOKUP(B30,HENTBOL!C$32:N2854,12,0)),VLOOKUP(B30,HOKEY!C$35:N2198,11,0)),VLOOKUP(B30,KRİKET!C$30:N2628,12,0)),VLOOKUP(B30,'FERDİ BRANŞLAR'!B$2:M529,12,0))</f>
        <v>……….</v>
      </c>
    </row>
    <row r="31" spans="2:13" ht="12" x14ac:dyDescent="0.2">
      <c r="B31" s="358">
        <v>27</v>
      </c>
      <c r="C31" s="185">
        <f>IFERROR(IFERROR(IFERROR(IFERROR(IFERROR(IFERROR(IFERROR(VLOOKUP(B31,FUTSAL!C$69:N11712,2,0),VLOOKUP(B31,VOLEYBOL!C$54:N2108,2,0)),VLOOKUP(B31,FUTBOL!C$31:N2196,2,0)),VLOOKUP(B31,BASKETBOL!C$42:N2210,2,0)),VLOOKUP(B31,HENTBOL!C$32:N2211,2,0)),VLOOKUP(B31,HOKEY!C$35:N1555,2,0)),VLOOKUP(B31,KRİKET!C$30:N1985,2,0)),VLOOKUP(B31,'FERDİ BRANŞLAR'!B$2:M331,2,0))</f>
        <v>45980</v>
      </c>
      <c r="D31" s="186">
        <f>IFERROR(IFERROR(IFERROR(IFERROR(IFERROR(IFERROR(IFERROR(VLOOKUP(B31,FUTSAL!C$69:N11712,3,0),VLOOKUP(B31,VOLEYBOL!C$54:N2108,3,0)),VLOOKUP(B31,FUTBOL!C$31:N2196,3,0)),VLOOKUP(B31,BASKETBOL!C$42:N2210,3,0)),VLOOKUP(B31,HENTBOL!C$32:N2211,3,0)),VLOOKUP(B31,HOKEY!C$35:N1555,3,0)),VLOOKUP(B31,KRİKET!C$30:N1985,3,0)),VLOOKUP(B31,'FERDİ BRANŞLAR'!B$2:M331,3,0))</f>
        <v>0.4375</v>
      </c>
      <c r="E31" s="185" t="str">
        <f>IFERROR(IFERROR(IFERROR(IFERROR(IFERROR(IFERROR(IFERROR(VLOOKUP(B31,FUTSAL!C$69:N11712,4,0),VLOOKUP(B31,VOLEYBOL!C$54:N2108,4,0)),VLOOKUP(B31,FUTBOL!C$31:N2196,4,0)),VLOOKUP(B31,BASKETBOL!C$42:N2210,4,0)),VLOOKUP(B31,HENTBOL!C$32:N2211,4,0)),VLOOKUP(B31,HOKEY!C$35:N1555,4,0)),VLOOKUP(B31,KRİKET!C$30:N1985,4,0)),VLOOKUP(B31,'FERDİ BRANŞLAR'!B$2:M331,4,0))</f>
        <v>TAŞOVA S.S</v>
      </c>
      <c r="F31" s="185" t="str">
        <f>IFERROR(IFERROR(IFERROR(IFERROR(IFERROR(IFERROR(IFERROR(VLOOKUP(B31,FUTSAL!C$69:N11712,5,0),VLOOKUP(B31,VOLEYBOL!C$54:N2108,5,0)),VLOOKUP(B31,FUTBOL!C$31:N2196,5,0)),VLOOKUP(B31,BASKETBOL!C$42:N2210,5,0)),VLOOKUP(B31,HENTBOL!C$32:N2211,5,0)),VLOOKUP(B31,HOKEY!C$35:N1555,5,0)),VLOOKUP(B31,KRİKET!C$30:N1985,5,0)),VLOOKUP(B31,'FERDİ BRANŞLAR'!B$2:M331,5,0))</f>
        <v>FUTSAL</v>
      </c>
      <c r="G31" s="185" t="str">
        <f>IFERROR(IFERROR(IFERROR(IFERROR(IFERROR(IFERROR(IFERROR(VLOOKUP(B31,FUTSAL!C$69:N12157,6,0),VLOOKUP(B31,VOLEYBOL!C$54:N2553,6,0)),VLOOKUP(B31,FUTBOL!C$31:N2641,6,0)),VLOOKUP(B31,BASKETBOL!C$42:N2655,6,0)),VLOOKUP(B31,HENTBOL!C$32:N2656,6,0)),VLOOKUP(B31,HOKEY!C$35:N2000,6,0)),VLOOKUP(B31,KRİKET!C$30:N2430,6,0)),VLOOKUP(B31,'FERDİ BRANŞLAR'!B$2:M331,6,0))</f>
        <v>D GRB</v>
      </c>
      <c r="H31" s="185" t="str">
        <f>IFERROR(IFERROR(IFERROR(IFERROR(IFERROR(IFERROR(IFERROR(VLOOKUP(B31,FUTSAL!C$69:N12157,7,0),VLOOKUP(B31,VOLEYBOL!C$54:N2553,7,0)),VLOOKUP(B31,FUTBOL!C$31:N2641,7,0)),VLOOKUP(B31,BASKETBOL!C$42:N2655,7,0)),VLOOKUP(B31,HENTBOL!C$32:N2656,7,0)),VLOOKUP(B31,HOKEY!C$35:N2000,7,0)),VLOOKUP(B31,KRİKET!C$30:N2430,7,0)),VLOOKUP(B31,'FERDİ BRANŞLAR'!B$2:M331,7,0))</f>
        <v>GNÇ A ERK</v>
      </c>
      <c r="I31" s="187" t="str">
        <f>IFERROR(IFERROR(IFERROR(IFERROR(IFERROR(IFERROR(IFERROR(VLOOKUP(B31,FUTSAL!C$69:N12157,8,0),VLOOKUP(B31,VOLEYBOL!C$54:N2553,8,0)),VLOOKUP(B31,FUTBOL!C$31:N2641,8,0)),VLOOKUP(B31,BASKETBOL!C$42:N2655,8,0)),VLOOKUP(B31,HENTBOL!C$32:N2656,8,0)),VLOOKUP(B31,HOKEY!C$35:N2000,8,0)),VLOOKUP(B31,KRİKET!C$30:N2430,8,0)),VLOOKUP(B31,'FERDİ BRANŞLAR'!B$2:M331,8,0))</f>
        <v>TAŞOVA ŞEHİT POLİS AHMET YAŞAR MTAL</v>
      </c>
      <c r="J31" s="253" t="str">
        <f>IFERROR(IFERROR(IFERROR(IFERROR(IFERROR(IFERROR(IFERROR(VLOOKUP(B31,FUTSAL!C$69:N12157,9,0),VLOOKUP(B31,VOLEYBOL!C$54:N2553,9,0)),VLOOKUP(B31,FUTBOL!C$31:N2641,9,0)),VLOOKUP(B31,BASKETBOL!C$42:N2655,9,0)),VLOOKUP(B31,HENTBOL!C$32:N2656,9,0)),VLOOKUP(B31,HOKEY!C$35:N2000,9,0)),VLOOKUP(B31,KRİKET!C$30:N2430,9,0)),VLOOKUP(B31,'FERDİ BRANŞLAR'!B$2:M331,9,0))</f>
        <v>5</v>
      </c>
      <c r="K31" s="253" t="str">
        <f>IFERROR(IFERROR(IFERROR(IFERROR(IFERROR(IFERROR(IFERROR(VLOOKUP(B31,FUTSAL!C$69:N12157,10,0),VLOOKUP(B31,VOLEYBOL!C$54:N2553,10,0)),VLOOKUP(B31,FUTBOL!C$31:N2641,10,0)),VLOOKUP(B31,BASKETBOL!C$42:N2655,10,0)),VLOOKUP(B31,HENTBOL!C$32:N2656,10,0)),VLOOKUP(B31,HOKEY!C$35:N2000,10,0)),VLOOKUP(B31,KRİKET!C$30:N2430,10,0)),VLOOKUP(B31,'FERDİ BRANŞLAR'!B$2:M331,10,0))</f>
        <v>1</v>
      </c>
      <c r="L31" s="351" t="str">
        <f>IFERROR(IFERROR(IFERROR(IFERROR(IFERROR(IFERROR(IFERROR(VLOOKUP(B31,FUTSAL!C$69:N12157,11,0),VLOOKUP(B31,VOLEYBOL!C$54:N2553,11,0)),VLOOKUP(B31,FUTBOL!C$31:N2641,11,0)),VLOOKUP(B31,BASKETBOL!C$42:N2655,11,0)),VLOOKUP(B31,HENTBOL!C$32:N2656,11,0)),VLOOKUP(B31,HOKEY!C$35:N2000,11,0)),VLOOKUP(B31,KRİKET!C$30:N2430,11,0)),VLOOKUP(B31,'FERDİ BRANŞLAR'!B$2:M331,11,0))</f>
        <v>TAŞOVA ŞEHİT İSRİS BOLAT ANADOLU LİSESİ</v>
      </c>
      <c r="M31" s="79" t="str">
        <f>IFERROR(IFERROR(IFERROR(IFERROR(IFERROR(IFERROR(IFERROR(VLOOKUP(B31,FUTSAL!C$69:N12157,12,0),VLOOKUP(B31,VOLEYBOL!C$54:N2553,12,0)),VLOOKUP(B31,FUTBOL!C$31:N2641,12,0)),VLOOKUP(B31,BASKETBOL!C$42:N2655,12,0)),VLOOKUP(B31,HENTBOL!C$32:N2656,12,0)),VLOOKUP(B31,HOKEY!C$35:N2000,11,0)),VLOOKUP(B31,KRİKET!C$30:N2430,12,0)),VLOOKUP(B31,'FERDİ BRANŞLAR'!B$2:M331,12,0))</f>
        <v>TARİH DEĞİŞİKLİĞİ</v>
      </c>
    </row>
    <row r="32" spans="2:13" ht="12" x14ac:dyDescent="0.2">
      <c r="B32" s="358">
        <v>12</v>
      </c>
      <c r="C32" s="185">
        <f>IFERROR(IFERROR(IFERROR(IFERROR(IFERROR(IFERROR(IFERROR(VLOOKUP(B32,FUTSAL!C$69:N11735,2,0),VLOOKUP(B32,VOLEYBOL!C$54:N2131,2,0)),VLOOKUP(B32,FUTBOL!C$31:N2219,2,0)),VLOOKUP(B32,BASKETBOL!C$42:N2233,2,0)),VLOOKUP(B32,HENTBOL!C$32:N2234,2,0)),VLOOKUP(B32,HOKEY!C$35:N1578,2,0)),VLOOKUP(B32,KRİKET!C$30:N2008,2,0)),VLOOKUP(B32,'FERDİ BRANŞLAR'!B$2:M354,2,0))</f>
        <v>45980</v>
      </c>
      <c r="D32" s="186">
        <f>IFERROR(IFERROR(IFERROR(IFERROR(IFERROR(IFERROR(IFERROR(VLOOKUP(B32,FUTSAL!C$69:N11735,3,0),VLOOKUP(B32,VOLEYBOL!C$54:N2131,3,0)),VLOOKUP(B32,FUTBOL!C$31:N2219,3,0)),VLOOKUP(B32,BASKETBOL!C$42:N2233,3,0)),VLOOKUP(B32,HENTBOL!C$32:N2234,3,0)),VLOOKUP(B32,HOKEY!C$35:N1578,3,0)),VLOOKUP(B32,KRİKET!C$30:N2008,3,0)),VLOOKUP(B32,'FERDİ BRANŞLAR'!B$2:M354,3,0))</f>
        <v>0.45833333333333331</v>
      </c>
      <c r="E32" s="185" t="str">
        <f>IFERROR(IFERROR(IFERROR(IFERROR(IFERROR(IFERROR(IFERROR(VLOOKUP(B32,FUTSAL!C$69:N11735,4,0),VLOOKUP(B32,VOLEYBOL!C$54:N2131,4,0)),VLOOKUP(B32,FUTBOL!C$31:N2219,4,0)),VLOOKUP(B32,BASKETBOL!C$42:N2233,4,0)),VLOOKUP(B32,HENTBOL!C$32:N2234,4,0)),VLOOKUP(B32,HOKEY!C$35:N1578,4,0)),VLOOKUP(B32,KRİKET!C$30:N2008,4,0)),VLOOKUP(B32,'FERDİ BRANŞLAR'!B$2:M354,4,0))</f>
        <v>AMASYA S.S</v>
      </c>
      <c r="F32" s="185" t="str">
        <f>IFERROR(IFERROR(IFERROR(IFERROR(IFERROR(IFERROR(IFERROR(VLOOKUP(B32,FUTSAL!C$69:N11735,5,0),VLOOKUP(B32,VOLEYBOL!C$54:N2131,5,0)),VLOOKUP(B32,FUTBOL!C$31:N2219,5,0)),VLOOKUP(B32,BASKETBOL!C$42:N2233,5,0)),VLOOKUP(B32,HENTBOL!C$32:N2234,5,0)),VLOOKUP(B32,HOKEY!C$35:N1578,5,0)),VLOOKUP(B32,KRİKET!C$30:N2008,5,0)),VLOOKUP(B32,'FERDİ BRANŞLAR'!B$2:M354,5,0))</f>
        <v>FUTSAL</v>
      </c>
      <c r="G32" s="185" t="str">
        <f>IFERROR(IFERROR(IFERROR(IFERROR(IFERROR(IFERROR(IFERROR(VLOOKUP(B32,FUTSAL!C$69:N12180,6,0),VLOOKUP(B32,VOLEYBOL!C$54:N2576,6,0)),VLOOKUP(B32,FUTBOL!C$31:N2664,6,0)),VLOOKUP(B32,BASKETBOL!C$42:N2678,6,0)),VLOOKUP(B32,HENTBOL!C$32:N2679,6,0)),VLOOKUP(B32,HOKEY!C$35:N2023,6,0)),VLOOKUP(B32,KRİKET!C$30:N2453,6,0)),VLOOKUP(B32,'FERDİ BRANŞLAR'!B$2:M354,6,0))</f>
        <v>B GRB</v>
      </c>
      <c r="H32" s="185" t="str">
        <f>IFERROR(IFERROR(IFERROR(IFERROR(IFERROR(IFERROR(IFERROR(VLOOKUP(B32,FUTSAL!C$69:N12180,7,0),VLOOKUP(B32,VOLEYBOL!C$54:N2576,7,0)),VLOOKUP(B32,FUTBOL!C$31:N2664,7,0)),VLOOKUP(B32,BASKETBOL!C$42:N2678,7,0)),VLOOKUP(B32,HENTBOL!C$32:N2679,7,0)),VLOOKUP(B32,HOKEY!C$35:N2023,7,0)),VLOOKUP(B32,KRİKET!C$30:N2453,7,0)),VLOOKUP(B32,'FERDİ BRANŞLAR'!B$2:M354,7,0))</f>
        <v>GNÇ A ERK</v>
      </c>
      <c r="I32" s="187" t="str">
        <f>IFERROR(IFERROR(IFERROR(IFERROR(IFERROR(IFERROR(IFERROR(VLOOKUP(B32,FUTSAL!C$69:N12180,8,0),VLOOKUP(B32,VOLEYBOL!C$54:N2576,8,0)),VLOOKUP(B32,FUTBOL!C$31:N2664,8,0)),VLOOKUP(B32,BASKETBOL!C$42:N2678,8,0)),VLOOKUP(B32,HENTBOL!C$32:N2679,8,0)),VLOOKUP(B32,HOKEY!C$35:N2023,8,0)),VLOOKUP(B32,KRİKET!C$30:N2453,8,0)),VLOOKUP(B32,'FERDİ BRANŞLAR'!B$2:M354,8,0))</f>
        <v>AMASYA TÜRK TELEKOM ANADOLU İHL</v>
      </c>
      <c r="J32" s="253" t="str">
        <f>IFERROR(IFERROR(IFERROR(IFERROR(IFERROR(IFERROR(IFERROR(VLOOKUP(B32,FUTSAL!C$69:N12180,9,0),VLOOKUP(B32,VOLEYBOL!C$54:N2576,9,0)),VLOOKUP(B32,FUTBOL!C$31:N2664,9,0)),VLOOKUP(B32,BASKETBOL!C$42:N2678,9,0)),VLOOKUP(B32,HENTBOL!C$32:N2679,9,0)),VLOOKUP(B32,HOKEY!C$35:N2023,9,0)),VLOOKUP(B32,KRİKET!C$30:N2453,9,0)),VLOOKUP(B32,'FERDİ BRANŞLAR'!B$2:M354,9,0))</f>
        <v>8</v>
      </c>
      <c r="K32" s="253" t="str">
        <f>IFERROR(IFERROR(IFERROR(IFERROR(IFERROR(IFERROR(IFERROR(VLOOKUP(B32,FUTSAL!C$69:N12180,10,0),VLOOKUP(B32,VOLEYBOL!C$54:N2576,10,0)),VLOOKUP(B32,FUTBOL!C$31:N2664,10,0)),VLOOKUP(B32,BASKETBOL!C$42:N2678,10,0)),VLOOKUP(B32,HENTBOL!C$32:N2679,10,0)),VLOOKUP(B32,HOKEY!C$35:N2023,10,0)),VLOOKUP(B32,KRİKET!C$30:N2453,10,0)),VLOOKUP(B32,'FERDİ BRANŞLAR'!B$2:M354,10,0))</f>
        <v>1</v>
      </c>
      <c r="L32" s="351" t="str">
        <f>IFERROR(IFERROR(IFERROR(IFERROR(IFERROR(IFERROR(IFERROR(VLOOKUP(B32,FUTSAL!C$69:N12180,11,0),VLOOKUP(B32,VOLEYBOL!C$54:N2576,11,0)),VLOOKUP(B32,FUTBOL!C$31:N2664,11,0)),VLOOKUP(B32,BASKETBOL!C$42:N2678,11,0)),VLOOKUP(B32,HENTBOL!C$32:N2679,11,0)),VLOOKUP(B32,HOKEY!C$35:N2023,11,0)),VLOOKUP(B32,KRİKET!C$30:N2453,11,0)),VLOOKUP(B32,'FERDİ BRANŞLAR'!B$2:M354,11,0))</f>
        <v>AMASYA ÖZEL SINAV ANADOLU LİSESİ ÇEKİLDİ (08.12.2025)</v>
      </c>
      <c r="M32" s="79">
        <f>IFERROR(IFERROR(IFERROR(IFERROR(IFERROR(IFERROR(IFERROR(VLOOKUP(B32,FUTSAL!C$69:N12180,12,0),VLOOKUP(B32,VOLEYBOL!C$54:N2576,12,0)),VLOOKUP(B32,FUTBOL!C$31:N2664,12,0)),VLOOKUP(B32,BASKETBOL!C$42:N2678,12,0)),VLOOKUP(B32,HENTBOL!C$32:N2679,12,0)),VLOOKUP(B32,HOKEY!C$35:N2023,11,0)),VLOOKUP(B32,KRİKET!C$30:N2453,12,0)),VLOOKUP(B32,'FERDİ BRANŞLAR'!B$2:M354,12,0))</f>
        <v>0</v>
      </c>
    </row>
    <row r="33" spans="2:13" ht="24" x14ac:dyDescent="0.2">
      <c r="B33" s="358">
        <v>304</v>
      </c>
      <c r="C33" s="185">
        <f>IFERROR(IFERROR(IFERROR(IFERROR(IFERROR(IFERROR(IFERROR(VLOOKUP(B33,FUTSAL!C$69:N11799,2,0),VLOOKUP(B33,VOLEYBOL!C$54:N2195,2,0)),VLOOKUP(B33,FUTBOL!C$31:N2283,2,0)),VLOOKUP(B33,BASKETBOL!C$42:N2297,2,0)),VLOOKUP(B33,HENTBOL!C$32:N2298,2,0)),VLOOKUP(B33,HOKEY!C$35:N1642,2,0)),VLOOKUP(B33,KRİKET!C$30:N2072,2,0)),VLOOKUP(B33,'FERDİ BRANŞLAR'!B$2:M418,2,0))</f>
        <v>45980</v>
      </c>
      <c r="D33" s="186">
        <f>IFERROR(IFERROR(IFERROR(IFERROR(IFERROR(IFERROR(IFERROR(VLOOKUP(B33,FUTSAL!C$69:N11799,3,0),VLOOKUP(B33,VOLEYBOL!C$54:N2195,3,0)),VLOOKUP(B33,FUTBOL!C$31:N2283,3,0)),VLOOKUP(B33,BASKETBOL!C$42:N2297,3,0)),VLOOKUP(B33,HENTBOL!C$32:N2298,3,0)),VLOOKUP(B33,HOKEY!C$35:N1642,3,0)),VLOOKUP(B33,KRİKET!C$30:N2072,3,0)),VLOOKUP(B33,'FERDİ BRANŞLAR'!B$2:M418,3,0))</f>
        <v>0.45833333333333331</v>
      </c>
      <c r="E33" s="185" t="str">
        <f>IFERROR(IFERROR(IFERROR(IFERROR(IFERROR(IFERROR(IFERROR(VLOOKUP(B33,FUTSAL!C$69:N11799,4,0),VLOOKUP(B33,VOLEYBOL!C$54:N2195,4,0)),VLOOKUP(B33,FUTBOL!C$31:N2283,4,0)),VLOOKUP(B33,BASKETBOL!C$42:N2297,4,0)),VLOOKUP(B33,HENTBOL!C$32:N2298,4,0)),VLOOKUP(B33,HOKEY!C$35:N1642,4,0)),VLOOKUP(B33,KRİKET!C$30:N2072,4,0)),VLOOKUP(B33,'FERDİ BRANŞLAR'!B$2:M418,4,0))</f>
        <v>22 HAZİRAN S.S</v>
      </c>
      <c r="F33" s="185" t="str">
        <f>IFERROR(IFERROR(IFERROR(IFERROR(IFERROR(IFERROR(IFERROR(VLOOKUP(B33,FUTSAL!C$69:N11799,5,0),VLOOKUP(B33,VOLEYBOL!C$54:N2195,5,0)),VLOOKUP(B33,FUTBOL!C$31:N2283,5,0)),VLOOKUP(B33,BASKETBOL!C$42:N2297,5,0)),VLOOKUP(B33,HENTBOL!C$32:N2298,5,0)),VLOOKUP(B33,HOKEY!C$35:N1642,5,0)),VLOOKUP(B33,KRİKET!C$30:N2072,5,0)),VLOOKUP(B33,'FERDİ BRANŞLAR'!B$2:M418,5,0))</f>
        <v>VOLEYBOL</v>
      </c>
      <c r="G33" s="185" t="str">
        <f>IFERROR(IFERROR(IFERROR(IFERROR(IFERROR(IFERROR(IFERROR(VLOOKUP(B33,FUTSAL!C$69:N12244,6,0),VLOOKUP(B33,VOLEYBOL!C$54:N2640,6,0)),VLOOKUP(B33,FUTBOL!C$31:N2728,6,0)),VLOOKUP(B33,BASKETBOL!C$42:N2742,6,0)),VLOOKUP(B33,HENTBOL!C$32:N2743,6,0)),VLOOKUP(B33,HOKEY!C$35:N2087,6,0)),VLOOKUP(B33,KRİKET!C$30:N2517,6,0)),VLOOKUP(B33,'FERDİ BRANŞLAR'!B$2:M418,6,0))</f>
        <v>A GRB</v>
      </c>
      <c r="H33" s="185" t="str">
        <f>IFERROR(IFERROR(IFERROR(IFERROR(IFERROR(IFERROR(IFERROR(VLOOKUP(B33,FUTSAL!C$69:N12244,7,0),VLOOKUP(B33,VOLEYBOL!C$54:N2640,7,0)),VLOOKUP(B33,FUTBOL!C$31:N2728,7,0)),VLOOKUP(B33,BASKETBOL!C$42:N2742,7,0)),VLOOKUP(B33,HENTBOL!C$32:N2743,7,0)),VLOOKUP(B33,HOKEY!C$35:N2087,7,0)),VLOOKUP(B33,KRİKET!C$30:N2517,7,0)),VLOOKUP(B33,'FERDİ BRANŞLAR'!B$2:M418,7,0))</f>
        <v>YILDIZ KIZ</v>
      </c>
      <c r="I33" s="187" t="str">
        <f>IFERROR(IFERROR(IFERROR(IFERROR(IFERROR(IFERROR(IFERROR(VLOOKUP(B33,FUTSAL!C$69:N12244,8,0),VLOOKUP(B33,VOLEYBOL!C$54:N2640,8,0)),VLOOKUP(B33,FUTBOL!C$31:N2728,8,0)),VLOOKUP(B33,BASKETBOL!C$42:N2742,8,0)),VLOOKUP(B33,HENTBOL!C$32:N2743,8,0)),VLOOKUP(B33,HOKEY!C$35:N2087,8,0)),VLOOKUP(B33,KRİKET!C$30:N2517,8,0)),VLOOKUP(B33,'FERDİ BRANŞLAR'!B$2:M418,8,0))</f>
        <v>Amasya Tuğgeneral Hikmet Akıncı Ortaokulu (Çekildi)</v>
      </c>
      <c r="J33" s="253" t="str">
        <f>IFERROR(IFERROR(IFERROR(IFERROR(IFERROR(IFERROR(IFERROR(VLOOKUP(B33,FUTSAL!C$69:N12244,9,0),VLOOKUP(B33,VOLEYBOL!C$54:N2640,9,0)),VLOOKUP(B33,FUTBOL!C$31:N2728,9,0)),VLOOKUP(B33,BASKETBOL!C$42:N2742,9,0)),VLOOKUP(B33,HENTBOL!C$32:N2743,9,0)),VLOOKUP(B33,HOKEY!C$35:N2087,9,0)),VLOOKUP(B33,KRİKET!C$30:N2517,9,0)),VLOOKUP(B33,'FERDİ BRANŞLAR'!B$2:M418,9,0))</f>
        <v>3</v>
      </c>
      <c r="K33" s="253" t="str">
        <f>IFERROR(IFERROR(IFERROR(IFERROR(IFERROR(IFERROR(IFERROR(VLOOKUP(B33,FUTSAL!C$69:N12244,10,0),VLOOKUP(B33,VOLEYBOL!C$54:N2640,10,0)),VLOOKUP(B33,FUTBOL!C$31:N2728,10,0)),VLOOKUP(B33,BASKETBOL!C$42:N2742,10,0)),VLOOKUP(B33,HENTBOL!C$32:N2743,10,0)),VLOOKUP(B33,HOKEY!C$35:N2087,10,0)),VLOOKUP(B33,KRİKET!C$30:N2517,10,0)),VLOOKUP(B33,'FERDİ BRANŞLAR'!B$2:M418,10,0))</f>
        <v>0</v>
      </c>
      <c r="L33" s="331" t="str">
        <f>IFERROR(IFERROR(IFERROR(IFERROR(IFERROR(IFERROR(IFERROR(VLOOKUP(B33,FUTSAL!C$69:N12244,11,0),VLOOKUP(B33,VOLEYBOL!C$54:N2640,11,0)),VLOOKUP(B33,FUTBOL!C$31:N2728,11,0)),VLOOKUP(B33,BASKETBOL!C$42:N2742,11,0)),VLOOKUP(B33,HENTBOL!C$32:N2743,11,0)),VLOOKUP(B33,HOKEY!C$35:N2087,11,0)),VLOOKUP(B33,KRİKET!C$30:N2517,11,0)),VLOOKUP(B33,'FERDİ BRANŞLAR'!B$2:M418,11,0))</f>
        <v>Amasya Ziyaret TOKİ Ortaokulu (ÇEKİLDİ)</v>
      </c>
      <c r="M33" s="79">
        <f>IFERROR(IFERROR(IFERROR(IFERROR(IFERROR(IFERROR(IFERROR(VLOOKUP(B33,FUTSAL!C$69:N12244,12,0),VLOOKUP(B33,VOLEYBOL!C$54:N2640,12,0)),VLOOKUP(B33,FUTBOL!C$31:N2728,12,0)),VLOOKUP(B33,BASKETBOL!C$42:N2742,12,0)),VLOOKUP(B33,HENTBOL!C$32:N2743,12,0)),VLOOKUP(B33,HOKEY!C$35:N2087,11,0)),VLOOKUP(B33,KRİKET!C$30:N2517,12,0)),VLOOKUP(B33,'FERDİ BRANŞLAR'!B$2:M418,12,0))</f>
        <v>0</v>
      </c>
    </row>
    <row r="34" spans="2:13" ht="12" x14ac:dyDescent="0.2">
      <c r="B34" s="358">
        <v>327</v>
      </c>
      <c r="C34" s="185">
        <f>IFERROR(IFERROR(IFERROR(IFERROR(IFERROR(IFERROR(IFERROR(VLOOKUP(B34,FUTSAL!C$69:N11731,2,0),VLOOKUP(B34,VOLEYBOL!C$54:N2127,2,0)),VLOOKUP(B34,FUTBOL!C$31:N2215,2,0)),VLOOKUP(B34,BASKETBOL!C$42:N2229,2,0)),VLOOKUP(B34,HENTBOL!C$32:N2230,2,0)),VLOOKUP(B34,HOKEY!C$35:N1574,2,0)),VLOOKUP(B34,KRİKET!C$30:N2004,2,0)),VLOOKUP(B34,'FERDİ BRANŞLAR'!B$2:M350,2,0))</f>
        <v>45980</v>
      </c>
      <c r="D34" s="186">
        <f>IFERROR(IFERROR(IFERROR(IFERROR(IFERROR(IFERROR(IFERROR(VLOOKUP(B34,FUTSAL!C$69:N11731,3,0),VLOOKUP(B34,VOLEYBOL!C$54:N2127,3,0)),VLOOKUP(B34,FUTBOL!C$31:N2215,3,0)),VLOOKUP(B34,BASKETBOL!C$42:N2229,3,0)),VLOOKUP(B34,HENTBOL!C$32:N2230,3,0)),VLOOKUP(B34,HOKEY!C$35:N1574,3,0)),VLOOKUP(B34,KRİKET!C$30:N2004,3,0)),VLOOKUP(B34,'FERDİ BRANŞLAR'!B$2:M350,3,0))</f>
        <v>0.45833333333333331</v>
      </c>
      <c r="E34" s="185" t="str">
        <f>IFERROR(IFERROR(IFERROR(IFERROR(IFERROR(IFERROR(IFERROR(VLOOKUP(B34,FUTSAL!C$69:N11731,4,0),VLOOKUP(B34,VOLEYBOL!C$54:N2127,4,0)),VLOOKUP(B34,FUTBOL!C$31:N2215,4,0)),VLOOKUP(B34,BASKETBOL!C$42:N2229,4,0)),VLOOKUP(B34,HENTBOL!C$32:N2230,4,0)),VLOOKUP(B34,HOKEY!C$35:N1574,4,0)),VLOOKUP(B34,KRİKET!C$30:N2004,4,0)),VLOOKUP(B34,'FERDİ BRANŞLAR'!B$2:M350,4,0))</f>
        <v>G.HACIKÖY SS</v>
      </c>
      <c r="F34" s="185" t="str">
        <f>IFERROR(IFERROR(IFERROR(IFERROR(IFERROR(IFERROR(IFERROR(VLOOKUP(B34,FUTSAL!C$69:N11731,5,0),VLOOKUP(B34,VOLEYBOL!C$54:N2127,5,0)),VLOOKUP(B34,FUTBOL!C$31:N2215,5,0)),VLOOKUP(B34,BASKETBOL!C$42:N2229,5,0)),VLOOKUP(B34,HENTBOL!C$32:N2230,5,0)),VLOOKUP(B34,HOKEY!C$35:N1574,5,0)),VLOOKUP(B34,KRİKET!C$30:N2004,5,0)),VLOOKUP(B34,'FERDİ BRANŞLAR'!B$2:M350,5,0))</f>
        <v>VOLEYBOL</v>
      </c>
      <c r="G34" s="185" t="str">
        <f>IFERROR(IFERROR(IFERROR(IFERROR(IFERROR(IFERROR(IFERROR(VLOOKUP(B34,FUTSAL!C$69:N12176,6,0),VLOOKUP(B34,VOLEYBOL!C$54:N2572,6,0)),VLOOKUP(B34,FUTBOL!C$31:N2660,6,0)),VLOOKUP(B34,BASKETBOL!C$42:N2674,6,0)),VLOOKUP(B34,HENTBOL!C$32:N2675,6,0)),VLOOKUP(B34,HOKEY!C$35:N2019,6,0)),VLOOKUP(B34,KRİKET!C$30:N2449,6,0)),VLOOKUP(B34,'FERDİ BRANŞLAR'!B$2:M350,6,0))</f>
        <v>D GRB</v>
      </c>
      <c r="H34" s="185" t="str">
        <f>IFERROR(IFERROR(IFERROR(IFERROR(IFERROR(IFERROR(IFERROR(VLOOKUP(B34,FUTSAL!C$69:N12176,7,0),VLOOKUP(B34,VOLEYBOL!C$54:N2572,7,0)),VLOOKUP(B34,FUTBOL!C$31:N2660,7,0)),VLOOKUP(B34,BASKETBOL!C$42:N2674,7,0)),VLOOKUP(B34,HENTBOL!C$32:N2675,7,0)),VLOOKUP(B34,HOKEY!C$35:N2019,7,0)),VLOOKUP(B34,KRİKET!C$30:N2449,7,0)),VLOOKUP(B34,'FERDİ BRANŞLAR'!B$2:M350,7,0))</f>
        <v>YILDIZ KIZ</v>
      </c>
      <c r="I34" s="187" t="str">
        <f>IFERROR(IFERROR(IFERROR(IFERROR(IFERROR(IFERROR(IFERROR(VLOOKUP(B34,FUTSAL!C$69:N12176,8,0),VLOOKUP(B34,VOLEYBOL!C$54:N2572,8,0)),VLOOKUP(B34,FUTBOL!C$31:N2660,8,0)),VLOOKUP(B34,BASKETBOL!C$42:N2674,8,0)),VLOOKUP(B34,HENTBOL!C$32:N2675,8,0)),VLOOKUP(B34,HOKEY!C$35:N2019,8,0)),VLOOKUP(B34,KRİKET!C$30:N2449,8,0)),VLOOKUP(B34,'FERDİ BRANŞLAR'!B$2:M350,8,0))</f>
        <v>Merzifon Gazi Ortaokulu</v>
      </c>
      <c r="J34" s="253" t="str">
        <f>IFERROR(IFERROR(IFERROR(IFERROR(IFERROR(IFERROR(IFERROR(VLOOKUP(B34,FUTSAL!C$69:N12176,9,0),VLOOKUP(B34,VOLEYBOL!C$54:N2572,9,0)),VLOOKUP(B34,FUTBOL!C$31:N2660,9,0)),VLOOKUP(B34,BASKETBOL!C$42:N2674,9,0)),VLOOKUP(B34,HENTBOL!C$32:N2675,9,0)),VLOOKUP(B34,HOKEY!C$35:N2019,9,0)),VLOOKUP(B34,KRİKET!C$30:N2449,9,0)),VLOOKUP(B34,'FERDİ BRANŞLAR'!B$2:M350,9,0))</f>
        <v>1</v>
      </c>
      <c r="K34" s="253" t="str">
        <f>IFERROR(IFERROR(IFERROR(IFERROR(IFERROR(IFERROR(IFERROR(VLOOKUP(B34,FUTSAL!C$69:N12176,10,0),VLOOKUP(B34,VOLEYBOL!C$54:N2572,10,0)),VLOOKUP(B34,FUTBOL!C$31:N2660,10,0)),VLOOKUP(B34,BASKETBOL!C$42:N2674,10,0)),VLOOKUP(B34,HENTBOL!C$32:N2675,10,0)),VLOOKUP(B34,HOKEY!C$35:N2019,10,0)),VLOOKUP(B34,KRİKET!C$30:N2449,10,0)),VLOOKUP(B34,'FERDİ BRANŞLAR'!B$2:M350,10,0))</f>
        <v>3</v>
      </c>
      <c r="L34" s="331" t="str">
        <f>IFERROR(IFERROR(IFERROR(IFERROR(IFERROR(IFERROR(IFERROR(VLOOKUP(B34,FUTSAL!C$69:N12176,11,0),VLOOKUP(B34,VOLEYBOL!C$54:N2572,11,0)),VLOOKUP(B34,FUTBOL!C$31:N2660,11,0)),VLOOKUP(B34,BASKETBOL!C$42:N2674,11,0)),VLOOKUP(B34,HENTBOL!C$32:N2675,11,0)),VLOOKUP(B34,HOKEY!C$35:N2019,11,0)),VLOOKUP(B34,KRİKET!C$30:N2449,11,0)),VLOOKUP(B34,'FERDİ BRANŞLAR'!B$2:M350,11,0))</f>
        <v>Merzifon TOKİ Kara Mustafa Paşa Ortaokulu</v>
      </c>
      <c r="M34" s="79" t="str">
        <f>IFERROR(IFERROR(IFERROR(IFERROR(IFERROR(IFERROR(IFERROR(VLOOKUP(B34,FUTSAL!C$69:N12176,12,0),VLOOKUP(B34,VOLEYBOL!C$54:N2572,12,0)),VLOOKUP(B34,FUTBOL!C$31:N2660,12,0)),VLOOKUP(B34,BASKETBOL!C$42:N2674,12,0)),VLOOKUP(B34,HENTBOL!C$32:N2675,12,0)),VLOOKUP(B34,HOKEY!C$35:N2019,11,0)),VLOOKUP(B34,KRİKET!C$30:N2449,12,0)),VLOOKUP(B34,'FERDİ BRANŞLAR'!B$2:M350,12,0))</f>
        <v>……….</v>
      </c>
    </row>
    <row r="35" spans="2:13" ht="12" x14ac:dyDescent="0.2">
      <c r="B35" s="358">
        <v>28</v>
      </c>
      <c r="C35" s="185">
        <f>IFERROR(IFERROR(IFERROR(IFERROR(IFERROR(IFERROR(IFERROR(VLOOKUP(B35,FUTSAL!C$69:N11713,2,0),VLOOKUP(B35,VOLEYBOL!C$54:N2109,2,0)),VLOOKUP(B35,FUTBOL!C$31:N2197,2,0)),VLOOKUP(B35,BASKETBOL!C$42:N2211,2,0)),VLOOKUP(B35,HENTBOL!C$32:N2212,2,0)),VLOOKUP(B35,HOKEY!C$35:N1556,2,0)),VLOOKUP(B35,KRİKET!C$30:N1986,2,0)),VLOOKUP(B35,'FERDİ BRANŞLAR'!B$2:M332,2,0))</f>
        <v>45980</v>
      </c>
      <c r="D35" s="186">
        <f>IFERROR(IFERROR(IFERROR(IFERROR(IFERROR(IFERROR(IFERROR(VLOOKUP(B35,FUTSAL!C$69:N11713,3,0),VLOOKUP(B35,VOLEYBOL!C$54:N2109,3,0)),VLOOKUP(B35,FUTBOL!C$31:N2197,3,0)),VLOOKUP(B35,BASKETBOL!C$42:N2211,3,0)),VLOOKUP(B35,HENTBOL!C$32:N2212,3,0)),VLOOKUP(B35,HOKEY!C$35:N1556,3,0)),VLOOKUP(B35,KRİKET!C$30:N1986,3,0)),VLOOKUP(B35,'FERDİ BRANŞLAR'!B$2:M332,3,0))</f>
        <v>0.47916666666666669</v>
      </c>
      <c r="E35" s="185" t="str">
        <f>IFERROR(IFERROR(IFERROR(IFERROR(IFERROR(IFERROR(IFERROR(VLOOKUP(B35,FUTSAL!C$69:N11713,4,0),VLOOKUP(B35,VOLEYBOL!C$54:N2109,4,0)),VLOOKUP(B35,FUTBOL!C$31:N2197,4,0)),VLOOKUP(B35,BASKETBOL!C$42:N2211,4,0)),VLOOKUP(B35,HENTBOL!C$32:N2212,4,0)),VLOOKUP(B35,HOKEY!C$35:N1556,4,0)),VLOOKUP(B35,KRİKET!C$30:N1986,4,0)),VLOOKUP(B35,'FERDİ BRANŞLAR'!B$2:M332,4,0))</f>
        <v>TAŞOVA S.S</v>
      </c>
      <c r="F35" s="185" t="str">
        <f>IFERROR(IFERROR(IFERROR(IFERROR(IFERROR(IFERROR(IFERROR(VLOOKUP(B35,FUTSAL!C$69:N11713,5,0),VLOOKUP(B35,VOLEYBOL!C$54:N2109,5,0)),VLOOKUP(B35,FUTBOL!C$31:N2197,5,0)),VLOOKUP(B35,BASKETBOL!C$42:N2211,5,0)),VLOOKUP(B35,HENTBOL!C$32:N2212,5,0)),VLOOKUP(B35,HOKEY!C$35:N1556,5,0)),VLOOKUP(B35,KRİKET!C$30:N1986,5,0)),VLOOKUP(B35,'FERDİ BRANŞLAR'!B$2:M332,5,0))</f>
        <v>FUTSAL</v>
      </c>
      <c r="G35" s="185" t="str">
        <f>IFERROR(IFERROR(IFERROR(IFERROR(IFERROR(IFERROR(IFERROR(VLOOKUP(B35,FUTSAL!C$69:N12158,6,0),VLOOKUP(B35,VOLEYBOL!C$54:N2554,6,0)),VLOOKUP(B35,FUTBOL!C$31:N2642,6,0)),VLOOKUP(B35,BASKETBOL!C$42:N2656,6,0)),VLOOKUP(B35,HENTBOL!C$32:N2657,6,0)),VLOOKUP(B35,HOKEY!C$35:N2001,6,0)),VLOOKUP(B35,KRİKET!C$30:N2431,6,0)),VLOOKUP(B35,'FERDİ BRANŞLAR'!B$2:M332,6,0))</f>
        <v>D GRB</v>
      </c>
      <c r="H35" s="185" t="str">
        <f>IFERROR(IFERROR(IFERROR(IFERROR(IFERROR(IFERROR(IFERROR(VLOOKUP(B35,FUTSAL!C$69:N12158,7,0),VLOOKUP(B35,VOLEYBOL!C$54:N2554,7,0)),VLOOKUP(B35,FUTBOL!C$31:N2642,7,0)),VLOOKUP(B35,BASKETBOL!C$42:N2656,7,0)),VLOOKUP(B35,HENTBOL!C$32:N2657,7,0)),VLOOKUP(B35,HOKEY!C$35:N2001,7,0)),VLOOKUP(B35,KRİKET!C$30:N2431,7,0)),VLOOKUP(B35,'FERDİ BRANŞLAR'!B$2:M332,7,0))</f>
        <v>GNÇ A ERK</v>
      </c>
      <c r="I35" s="187" t="str">
        <f>IFERROR(IFERROR(IFERROR(IFERROR(IFERROR(IFERROR(IFERROR(VLOOKUP(B35,FUTSAL!C$69:N12158,8,0),VLOOKUP(B35,VOLEYBOL!C$54:N2554,8,0)),VLOOKUP(B35,FUTBOL!C$31:N2642,8,0)),VLOOKUP(B35,BASKETBOL!C$42:N2656,8,0)),VLOOKUP(B35,HENTBOL!C$32:N2657,8,0)),VLOOKUP(B35,HOKEY!C$35:N2001,8,0)),VLOOKUP(B35,KRİKET!C$30:N2431,8,0)),VLOOKUP(B35,'FERDİ BRANŞLAR'!B$2:M332,8,0))</f>
        <v>TAŞOVA ŞEHİT BEKİR ÖZDEMİR AİHL</v>
      </c>
      <c r="J35" s="253" t="str">
        <f>IFERROR(IFERROR(IFERROR(IFERROR(IFERROR(IFERROR(IFERROR(VLOOKUP(B35,FUTSAL!C$69:N12158,9,0),VLOOKUP(B35,VOLEYBOL!C$54:N2554,9,0)),VLOOKUP(B35,FUTBOL!C$31:N2642,9,0)),VLOOKUP(B35,BASKETBOL!C$42:N2656,9,0)),VLOOKUP(B35,HENTBOL!C$32:N2657,9,0)),VLOOKUP(B35,HOKEY!C$35:N2001,9,0)),VLOOKUP(B35,KRİKET!C$30:N2431,9,0)),VLOOKUP(B35,'FERDİ BRANŞLAR'!B$2:M332,9,0))</f>
        <v>6</v>
      </c>
      <c r="K35" s="253" t="str">
        <f>IFERROR(IFERROR(IFERROR(IFERROR(IFERROR(IFERROR(IFERROR(VLOOKUP(B35,FUTSAL!C$69:N12158,10,0),VLOOKUP(B35,VOLEYBOL!C$54:N2554,10,0)),VLOOKUP(B35,FUTBOL!C$31:N2642,10,0)),VLOOKUP(B35,BASKETBOL!C$42:N2656,10,0)),VLOOKUP(B35,HENTBOL!C$32:N2657,10,0)),VLOOKUP(B35,HOKEY!C$35:N2001,10,0)),VLOOKUP(B35,KRİKET!C$30:N2431,10,0)),VLOOKUP(B35,'FERDİ BRANŞLAR'!B$2:M332,10,0))</f>
        <v>1</v>
      </c>
      <c r="L35" s="311" t="str">
        <f>IFERROR(IFERROR(IFERROR(IFERROR(IFERROR(IFERROR(IFERROR(VLOOKUP(B35,FUTSAL!C$69:N12158,11,0),VLOOKUP(B35,VOLEYBOL!C$54:N2554,11,0)),VLOOKUP(B35,FUTBOL!C$31:N2642,11,0)),VLOOKUP(B35,BASKETBOL!C$42:N2656,11,0)),VLOOKUP(B35,HENTBOL!C$32:N2657,11,0)),VLOOKUP(B35,HOKEY!C$35:N2001,11,0)),VLOOKUP(B35,KRİKET!C$30:N2431,11,0)),VLOOKUP(B35,'FERDİ BRANŞLAR'!B$2:M332,11,0))</f>
        <v>TAŞOVA ŞEHİT ORHAN GÜLMEZ ÇPAL</v>
      </c>
      <c r="M35" s="79" t="str">
        <f>IFERROR(IFERROR(IFERROR(IFERROR(IFERROR(IFERROR(IFERROR(VLOOKUP(B35,FUTSAL!C$69:N12158,12,0),VLOOKUP(B35,VOLEYBOL!C$54:N2554,12,0)),VLOOKUP(B35,FUTBOL!C$31:N2642,12,0)),VLOOKUP(B35,BASKETBOL!C$42:N2656,12,0)),VLOOKUP(B35,HENTBOL!C$32:N2657,12,0)),VLOOKUP(B35,HOKEY!C$35:N2001,11,0)),VLOOKUP(B35,KRİKET!C$30:N2431,12,0)),VLOOKUP(B35,'FERDİ BRANŞLAR'!B$2:M332,12,0))</f>
        <v>TARİH DEĞİŞİKLİĞİ</v>
      </c>
    </row>
    <row r="36" spans="2:13" ht="12" x14ac:dyDescent="0.2">
      <c r="B36" s="358">
        <v>63</v>
      </c>
      <c r="C36" s="312">
        <f>IFERROR(IFERROR(IFERROR(IFERROR(IFERROR(IFERROR(IFERROR(VLOOKUP(B36,FUTSAL!C$69:N11678,2,0),VLOOKUP(B36,VOLEYBOL!C$54:N2074,2,0)),VLOOKUP(B36,FUTBOL!C$31:N2162,2,0)),VLOOKUP(B36,BASKETBOL!C$42:N2176,2,0)),VLOOKUP(B36,HENTBOL!C$32:N2177,2,0)),VLOOKUP(B36,HOKEY!C$35:N1521,2,0)),VLOOKUP(B36,KRİKET!C$30:N1951,2,0)),VLOOKUP(B36,'FERDİ BRANŞLAR'!B$2:M297,2,0))</f>
        <v>45980</v>
      </c>
      <c r="D36" s="313">
        <f>IFERROR(IFERROR(IFERROR(IFERROR(IFERROR(IFERROR(IFERROR(VLOOKUP(B36,FUTSAL!C$69:N11678,3,0),VLOOKUP(B36,VOLEYBOL!C$54:N2074,3,0)),VLOOKUP(B36,FUTBOL!C$31:N2162,3,0)),VLOOKUP(B36,BASKETBOL!C$42:N2176,3,0)),VLOOKUP(B36,HENTBOL!C$32:N2177,3,0)),VLOOKUP(B36,HOKEY!C$35:N1521,3,0)),VLOOKUP(B36,KRİKET!C$30:N1951,3,0)),VLOOKUP(B36,'FERDİ BRANŞLAR'!B$2:M297,3,0))</f>
        <v>0.54166666666666663</v>
      </c>
      <c r="E36" s="312" t="str">
        <f>IFERROR(IFERROR(IFERROR(IFERROR(IFERROR(IFERROR(IFERROR(VLOOKUP(B36,FUTSAL!C$69:N11678,4,0),VLOOKUP(B36,VOLEYBOL!C$54:N2074,4,0)),VLOOKUP(B36,FUTBOL!C$31:N2162,4,0)),VLOOKUP(B36,BASKETBOL!C$42:N2176,4,0)),VLOOKUP(B36,HENTBOL!C$32:N2177,4,0)),VLOOKUP(B36,HOKEY!C$35:N1521,4,0)),VLOOKUP(B36,KRİKET!C$30:N1951,4,0)),VLOOKUP(B36,'FERDİ BRANŞLAR'!B$2:M297,4,0))</f>
        <v>AMASYA SS</v>
      </c>
      <c r="F36" s="312" t="str">
        <f>IFERROR(IFERROR(IFERROR(IFERROR(IFERROR(IFERROR(IFERROR(VLOOKUP(B36,FUTSAL!C$69:N11678,5,0),VLOOKUP(B36,VOLEYBOL!C$54:N2074,5,0)),VLOOKUP(B36,FUTBOL!C$31:N2162,5,0)),VLOOKUP(B36,BASKETBOL!C$42:N2176,5,0)),VLOOKUP(B36,HENTBOL!C$32:N2177,5,0)),VLOOKUP(B36,HOKEY!C$35:N1521,5,0)),VLOOKUP(B36,KRİKET!C$30:N1951,5,0)),VLOOKUP(B36,'FERDİ BRANŞLAR'!B$2:M297,5,0))</f>
        <v>FUTSAL</v>
      </c>
      <c r="G36" s="312" t="str">
        <f>IFERROR(IFERROR(IFERROR(IFERROR(IFERROR(IFERROR(IFERROR(VLOOKUP(B36,FUTSAL!C$69:N12123,6,0),VLOOKUP(B36,VOLEYBOL!C$54:N2519,6,0)),VLOOKUP(B36,FUTBOL!C$31:N2607,6,0)),VLOOKUP(B36,BASKETBOL!C$42:N2621,6,0)),VLOOKUP(B36,HENTBOL!C$32:N2622,6,0)),VLOOKUP(B36,HOKEY!C$35:N1966,6,0)),VLOOKUP(B36,KRİKET!C$30:N2396,6,0)),VLOOKUP(B36,'FERDİ BRANŞLAR'!B$2:M297,6,0))</f>
        <v>A GRB</v>
      </c>
      <c r="H36" s="312" t="str">
        <f>IFERROR(IFERROR(IFERROR(IFERROR(IFERROR(IFERROR(IFERROR(VLOOKUP(B36,FUTSAL!C$69:N12123,7,0),VLOOKUP(B36,VOLEYBOL!C$54:N2519,7,0)),VLOOKUP(B36,FUTBOL!C$31:N2607,7,0)),VLOOKUP(B36,BASKETBOL!C$42:N2621,7,0)),VLOOKUP(B36,HENTBOL!C$32:N2622,7,0)),VLOOKUP(B36,HOKEY!C$35:N1966,7,0)),VLOOKUP(B36,KRİKET!C$30:N2396,7,0)),VLOOKUP(B36,'FERDİ BRANŞLAR'!B$2:M297,7,0))</f>
        <v>GENÇ A KIZ</v>
      </c>
      <c r="I36" s="314" t="str">
        <f>IFERROR(IFERROR(IFERROR(IFERROR(IFERROR(IFERROR(IFERROR(VLOOKUP(B36,FUTSAL!C$69:N12123,8,0),VLOOKUP(B36,VOLEYBOL!C$54:N2519,8,0)),VLOOKUP(B36,FUTBOL!C$31:N2607,8,0)),VLOOKUP(B36,BASKETBOL!C$42:N2621,8,0)),VLOOKUP(B36,HENTBOL!C$32:N2622,8,0)),VLOOKUP(B36,HOKEY!C$35:N1966,8,0)),VLOOKUP(B36,KRİKET!C$30:N2396,8,0)),VLOOKUP(B36,'FERDİ BRANŞLAR'!B$2:M297,8,0))</f>
        <v>AMASYA TÜRK TELEKOM AİHL (ÇEKİLDİ)</v>
      </c>
      <c r="J36" s="315">
        <f>IFERROR(IFERROR(IFERROR(IFERROR(IFERROR(IFERROR(IFERROR(VLOOKUP(B36,FUTSAL!C$69:N12123,9,0),VLOOKUP(B36,VOLEYBOL!C$54:N2519,9,0)),VLOOKUP(B36,FUTBOL!C$31:N2607,9,0)),VLOOKUP(B36,BASKETBOL!C$42:N2621,9,0)),VLOOKUP(B36,HENTBOL!C$32:N2622,9,0)),VLOOKUP(B36,HOKEY!C$35:N1966,9,0)),VLOOKUP(B36,KRİKET!C$30:N2396,9,0)),VLOOKUP(B36,'FERDİ BRANŞLAR'!B$2:M297,9,0))</f>
        <v>0</v>
      </c>
      <c r="K36" s="315">
        <f>IFERROR(IFERROR(IFERROR(IFERROR(IFERROR(IFERROR(IFERROR(VLOOKUP(B36,FUTSAL!C$69:N12123,10,0),VLOOKUP(B36,VOLEYBOL!C$54:N2519,10,0)),VLOOKUP(B36,FUTBOL!C$31:N2607,10,0)),VLOOKUP(B36,BASKETBOL!C$42:N2621,10,0)),VLOOKUP(B36,HENTBOL!C$32:N2622,10,0)),VLOOKUP(B36,HOKEY!C$35:N1966,10,0)),VLOOKUP(B36,KRİKET!C$30:N2396,10,0)),VLOOKUP(B36,'FERDİ BRANŞLAR'!B$2:M297,10,0))</f>
        <v>0</v>
      </c>
      <c r="L36" s="281" t="str">
        <f>IFERROR(IFERROR(IFERROR(IFERROR(IFERROR(IFERROR(IFERROR(VLOOKUP(B36,FUTSAL!C$69:N12123,11,0),VLOOKUP(B36,VOLEYBOL!C$54:N2519,11,0)),VLOOKUP(B36,FUTBOL!C$31:N2607,11,0)),VLOOKUP(B36,BASKETBOL!C$42:N2621,11,0)),VLOOKUP(B36,HENTBOL!C$32:N2622,11,0)),VLOOKUP(B36,HOKEY!C$35:N1966,11,0)),VLOOKUP(B36,KRİKET!C$30:N2396,11,0)),VLOOKUP(B36,'FERDİ BRANŞLAR'!B$2:M297,11,0))</f>
        <v>AMASYA 12 HAZİRAN ANADOLU LİSESİ</v>
      </c>
      <c r="M36" s="283" t="str">
        <f>IFERROR(IFERROR(IFERROR(IFERROR(IFERROR(IFERROR(IFERROR(VLOOKUP(B36,FUTSAL!C$69:N12123,12,0),VLOOKUP(B36,VOLEYBOL!C$54:N2519,12,0)),VLOOKUP(B36,FUTBOL!C$31:N2607,12,0)),VLOOKUP(B36,BASKETBOL!C$42:N2621,12,0)),VLOOKUP(B36,HENTBOL!C$32:N2622,12,0)),VLOOKUP(B36,HOKEY!C$35:N1966,11,0)),VLOOKUP(B36,KRİKET!C$30:N2396,12,0)),VLOOKUP(B36,'FERDİ BRANŞLAR'!B$2:M297,12,0))</f>
        <v>TÜRK TELEKOM AİHL ÇEKİLDİ</v>
      </c>
    </row>
    <row r="37" spans="2:13" ht="12" x14ac:dyDescent="0.2">
      <c r="B37" s="358">
        <v>315</v>
      </c>
      <c r="C37" s="185">
        <f>IFERROR(IFERROR(IFERROR(IFERROR(IFERROR(IFERROR(IFERROR(VLOOKUP(B37,FUTSAL!C$69:N11771,2,0),VLOOKUP(B37,VOLEYBOL!C$54:N2167,2,0)),VLOOKUP(B37,FUTBOL!C$31:N2255,2,0)),VLOOKUP(B37,BASKETBOL!C$42:N2269,2,0)),VLOOKUP(B37,HENTBOL!C$32:N2270,2,0)),VLOOKUP(B37,HOKEY!C$35:N1614,2,0)),VLOOKUP(B37,KRİKET!C$30:N2044,2,0)),VLOOKUP(B37,'FERDİ BRANŞLAR'!B$2:M390,2,0))</f>
        <v>45980</v>
      </c>
      <c r="D37" s="186">
        <f>IFERROR(IFERROR(IFERROR(IFERROR(IFERROR(IFERROR(IFERROR(VLOOKUP(B37,FUTSAL!C$69:N11771,3,0),VLOOKUP(B37,VOLEYBOL!C$54:N2167,3,0)),VLOOKUP(B37,FUTBOL!C$31:N2255,3,0)),VLOOKUP(B37,BASKETBOL!C$42:N2269,3,0)),VLOOKUP(B37,HENTBOL!C$32:N2270,3,0)),VLOOKUP(B37,HOKEY!C$35:N1614,3,0)),VLOOKUP(B37,KRİKET!C$30:N2044,3,0)),VLOOKUP(B37,'FERDİ BRANŞLAR'!B$2:M390,3,0))</f>
        <v>0.54166666666666663</v>
      </c>
      <c r="E37" s="185" t="str">
        <f>IFERROR(IFERROR(IFERROR(IFERROR(IFERROR(IFERROR(IFERROR(VLOOKUP(B37,FUTSAL!C$69:N11771,4,0),VLOOKUP(B37,VOLEYBOL!C$54:N2167,4,0)),VLOOKUP(B37,FUTBOL!C$31:N2255,4,0)),VLOOKUP(B37,BASKETBOL!C$42:N2269,4,0)),VLOOKUP(B37,HENTBOL!C$32:N2270,4,0)),VLOOKUP(B37,HOKEY!C$35:N1614,4,0)),VLOOKUP(B37,KRİKET!C$30:N2044,4,0)),VLOOKUP(B37,'FERDİ BRANŞLAR'!B$2:M390,4,0))</f>
        <v>22 HAZİRAN S.S</v>
      </c>
      <c r="F37" s="185" t="str">
        <f>IFERROR(IFERROR(IFERROR(IFERROR(IFERROR(IFERROR(IFERROR(VLOOKUP(B37,FUTSAL!C$69:N11771,5,0),VLOOKUP(B37,VOLEYBOL!C$54:N2167,5,0)),VLOOKUP(B37,FUTBOL!C$31:N2255,5,0)),VLOOKUP(B37,BASKETBOL!C$42:N2269,5,0)),VLOOKUP(B37,HENTBOL!C$32:N2270,5,0)),VLOOKUP(B37,HOKEY!C$35:N1614,5,0)),VLOOKUP(B37,KRİKET!C$30:N2044,5,0)),VLOOKUP(B37,'FERDİ BRANŞLAR'!B$2:M390,5,0))</f>
        <v>VOLEYBOL</v>
      </c>
      <c r="G37" s="185" t="str">
        <f>IFERROR(IFERROR(IFERROR(IFERROR(IFERROR(IFERROR(IFERROR(VLOOKUP(B37,FUTSAL!C$69:N12216,6,0),VLOOKUP(B37,VOLEYBOL!C$54:N2612,6,0)),VLOOKUP(B37,FUTBOL!C$31:N2700,6,0)),VLOOKUP(B37,BASKETBOL!C$42:N2714,6,0)),VLOOKUP(B37,HENTBOL!C$32:N2715,6,0)),VLOOKUP(B37,HOKEY!C$35:N2059,6,0)),VLOOKUP(B37,KRİKET!C$30:N2489,6,0)),VLOOKUP(B37,'FERDİ BRANŞLAR'!B$2:M390,6,0))</f>
        <v>B GRB</v>
      </c>
      <c r="H37" s="185" t="str">
        <f>IFERROR(IFERROR(IFERROR(IFERROR(IFERROR(IFERROR(IFERROR(VLOOKUP(B37,FUTSAL!C$69:N12216,7,0),VLOOKUP(B37,VOLEYBOL!C$54:N2612,7,0)),VLOOKUP(B37,FUTBOL!C$31:N2700,7,0)),VLOOKUP(B37,BASKETBOL!C$42:N2714,7,0)),VLOOKUP(B37,HENTBOL!C$32:N2715,7,0)),VLOOKUP(B37,HOKEY!C$35:N2059,7,0)),VLOOKUP(B37,KRİKET!C$30:N2489,7,0)),VLOOKUP(B37,'FERDİ BRANŞLAR'!B$2:M390,7,0))</f>
        <v>YILDIZ KIZ</v>
      </c>
      <c r="I37" s="187" t="str">
        <f>IFERROR(IFERROR(IFERROR(IFERROR(IFERROR(IFERROR(IFERROR(VLOOKUP(B37,FUTSAL!C$69:N12216,8,0),VLOOKUP(B37,VOLEYBOL!C$54:N2612,8,0)),VLOOKUP(B37,FUTBOL!C$31:N2700,8,0)),VLOOKUP(B37,BASKETBOL!C$42:N2714,8,0)),VLOOKUP(B37,HENTBOL!C$32:N2715,8,0)),VLOOKUP(B37,HOKEY!C$35:N2059,8,0)),VLOOKUP(B37,KRİKET!C$30:N2489,8,0)),VLOOKUP(B37,'FERDİ BRANŞLAR'!B$2:M390,8,0))</f>
        <v xml:space="preserve"> AMASYA Özel KUTLUBEY KOLEJİ ORTAOKULU</v>
      </c>
      <c r="J37" s="253" t="str">
        <f>IFERROR(IFERROR(IFERROR(IFERROR(IFERROR(IFERROR(IFERROR(VLOOKUP(B37,FUTSAL!C$69:N12216,9,0),VLOOKUP(B37,VOLEYBOL!C$54:N2612,9,0)),VLOOKUP(B37,FUTBOL!C$31:N2700,9,0)),VLOOKUP(B37,BASKETBOL!C$42:N2714,9,0)),VLOOKUP(B37,HENTBOL!C$32:N2715,9,0)),VLOOKUP(B37,HOKEY!C$35:N2059,9,0)),VLOOKUP(B37,KRİKET!C$30:N2489,9,0)),VLOOKUP(B37,'FERDİ BRANŞLAR'!B$2:M390,9,0))</f>
        <v>0</v>
      </c>
      <c r="K37" s="253" t="str">
        <f>IFERROR(IFERROR(IFERROR(IFERROR(IFERROR(IFERROR(IFERROR(VLOOKUP(B37,FUTSAL!C$69:N12216,10,0),VLOOKUP(B37,VOLEYBOL!C$54:N2612,10,0)),VLOOKUP(B37,FUTBOL!C$31:N2700,10,0)),VLOOKUP(B37,BASKETBOL!C$42:N2714,10,0)),VLOOKUP(B37,HENTBOL!C$32:N2715,10,0)),VLOOKUP(B37,HOKEY!C$35:N2059,10,0)),VLOOKUP(B37,KRİKET!C$30:N2489,10,0)),VLOOKUP(B37,'FERDİ BRANŞLAR'!B$2:M390,10,0))</f>
        <v>3</v>
      </c>
      <c r="L37" s="351" t="str">
        <f>IFERROR(IFERROR(IFERROR(IFERROR(IFERROR(IFERROR(IFERROR(VLOOKUP(B37,FUTSAL!C$69:N12216,11,0),VLOOKUP(B37,VOLEYBOL!C$54:N2612,11,0)),VLOOKUP(B37,FUTBOL!C$31:N2700,11,0)),VLOOKUP(B37,BASKETBOL!C$42:N2714,11,0)),VLOOKUP(B37,HENTBOL!C$32:N2715,11,0)),VLOOKUP(B37,HOKEY!C$35:N2059,11,0)),VLOOKUP(B37,KRİKET!C$30:N2489,11,0)),VLOOKUP(B37,'FERDİ BRANŞLAR'!B$2:M390,11,0))</f>
        <v>Amasya Ziyapaşa Ortaokulu(</v>
      </c>
      <c r="M37" s="79" t="str">
        <f>IFERROR(IFERROR(IFERROR(IFERROR(IFERROR(IFERROR(IFERROR(VLOOKUP(B37,FUTSAL!C$69:N12216,12,0),VLOOKUP(B37,VOLEYBOL!C$54:N2612,12,0)),VLOOKUP(B37,FUTBOL!C$31:N2700,12,0)),VLOOKUP(B37,BASKETBOL!C$42:N2714,12,0)),VLOOKUP(B37,HENTBOL!C$32:N2715,12,0)),VLOOKUP(B37,HOKEY!C$35:N2059,11,0)),VLOOKUP(B37,KRİKET!C$30:N2489,12,0)),VLOOKUP(B37,'FERDİ BRANŞLAR'!B$2:M390,12,0))</f>
        <v>……….</v>
      </c>
    </row>
    <row r="38" spans="2:13" ht="12" x14ac:dyDescent="0.2">
      <c r="B38" s="358">
        <v>320</v>
      </c>
      <c r="C38" s="185">
        <f>IFERROR(IFERROR(IFERROR(IFERROR(IFERROR(IFERROR(IFERROR(VLOOKUP(B38,FUTSAL!C$69:N11789,2,0),VLOOKUP(B38,VOLEYBOL!C$54:N2185,2,0)),VLOOKUP(B38,FUTBOL!C$31:N2273,2,0)),VLOOKUP(B38,BASKETBOL!C$42:N2287,2,0)),VLOOKUP(B38,HENTBOL!C$32:N2288,2,0)),VLOOKUP(B38,HOKEY!C$35:N1632,2,0)),VLOOKUP(B38,KRİKET!C$30:N2062,2,0)),VLOOKUP(B38,'FERDİ BRANŞLAR'!B$2:M408,2,0))</f>
        <v>45980</v>
      </c>
      <c r="D38" s="186">
        <f>IFERROR(IFERROR(IFERROR(IFERROR(IFERROR(IFERROR(IFERROR(VLOOKUP(B38,FUTSAL!C$69:N11789,3,0),VLOOKUP(B38,VOLEYBOL!C$54:N2185,3,0)),VLOOKUP(B38,FUTBOL!C$31:N2273,3,0)),VLOOKUP(B38,BASKETBOL!C$42:N2287,3,0)),VLOOKUP(B38,HENTBOL!C$32:N2288,3,0)),VLOOKUP(B38,HOKEY!C$35:N1632,3,0)),VLOOKUP(B38,KRİKET!C$30:N2062,3,0)),VLOOKUP(B38,'FERDİ BRANŞLAR'!B$2:M408,3,0))</f>
        <v>0.54166666666666663</v>
      </c>
      <c r="E38" s="273" t="str">
        <f>IFERROR(IFERROR(IFERROR(IFERROR(IFERROR(IFERROR(IFERROR(VLOOKUP(B38,FUTSAL!C$69:N11789,4,0),VLOOKUP(B38,VOLEYBOL!C$54:N2185,4,0)),VLOOKUP(B38,FUTBOL!C$31:N2273,4,0)),VLOOKUP(B38,BASKETBOL!C$42:N2287,4,0)),VLOOKUP(B38,HENTBOL!C$32:N2288,4,0)),VLOOKUP(B38,HOKEY!C$35:N1632,4,0)),VLOOKUP(B38,KRİKET!C$30:N2062,4,0)),VLOOKUP(B38,'FERDİ BRANŞLAR'!B$2:M408,4,0))</f>
        <v>G.HACIKÖY SS</v>
      </c>
      <c r="F38" s="185" t="str">
        <f>IFERROR(IFERROR(IFERROR(IFERROR(IFERROR(IFERROR(IFERROR(VLOOKUP(B38,FUTSAL!C$69:N11789,5,0),VLOOKUP(B38,VOLEYBOL!C$54:N2185,5,0)),VLOOKUP(B38,FUTBOL!C$31:N2273,5,0)),VLOOKUP(B38,BASKETBOL!C$42:N2287,5,0)),VLOOKUP(B38,HENTBOL!C$32:N2288,5,0)),VLOOKUP(B38,HOKEY!C$35:N1632,5,0)),VLOOKUP(B38,KRİKET!C$30:N2062,5,0)),VLOOKUP(B38,'FERDİ BRANŞLAR'!B$2:M408,5,0))</f>
        <v>VOLEYBOL</v>
      </c>
      <c r="G38" s="185" t="str">
        <f>IFERROR(IFERROR(IFERROR(IFERROR(IFERROR(IFERROR(IFERROR(VLOOKUP(B38,FUTSAL!C$69:N12234,6,0),VLOOKUP(B38,VOLEYBOL!C$54:N2630,6,0)),VLOOKUP(B38,FUTBOL!C$31:N2718,6,0)),VLOOKUP(B38,BASKETBOL!C$42:N2732,6,0)),VLOOKUP(B38,HENTBOL!C$32:N2733,6,0)),VLOOKUP(B38,HOKEY!C$35:N2077,6,0)),VLOOKUP(B38,KRİKET!C$30:N2507,6,0)),VLOOKUP(B38,'FERDİ BRANŞLAR'!B$2:M408,6,0))</f>
        <v>C GRB</v>
      </c>
      <c r="H38" s="185" t="str">
        <f>IFERROR(IFERROR(IFERROR(IFERROR(IFERROR(IFERROR(IFERROR(VLOOKUP(B38,FUTSAL!C$69:N12234,7,0),VLOOKUP(B38,VOLEYBOL!C$54:N2630,7,0)),VLOOKUP(B38,FUTBOL!C$31:N2718,7,0)),VLOOKUP(B38,BASKETBOL!C$42:N2732,7,0)),VLOOKUP(B38,HENTBOL!C$32:N2733,7,0)),VLOOKUP(B38,HOKEY!C$35:N2077,7,0)),VLOOKUP(B38,KRİKET!C$30:N2507,7,0)),VLOOKUP(B38,'FERDİ BRANŞLAR'!B$2:M408,7,0))</f>
        <v>YILDIZ KIZ</v>
      </c>
      <c r="I38" s="187" t="str">
        <f>IFERROR(IFERROR(IFERROR(IFERROR(IFERROR(IFERROR(IFERROR(VLOOKUP(B38,FUTSAL!C$69:N12234,8,0),VLOOKUP(B38,VOLEYBOL!C$54:N2630,8,0)),VLOOKUP(B38,FUTBOL!C$31:N2718,8,0)),VLOOKUP(B38,BASKETBOL!C$42:N2732,8,0)),VLOOKUP(B38,HENTBOL!C$32:N2733,8,0)),VLOOKUP(B38,HOKEY!C$35:N2077,8,0)),VLOOKUP(B38,KRİKET!C$30:N2507,8,0)),VLOOKUP(B38,'FERDİ BRANŞLAR'!B$2:M408,8,0))</f>
        <v>Merzifon Namık Kemal Ortaokulu</v>
      </c>
      <c r="J38" s="253" t="str">
        <f>IFERROR(IFERROR(IFERROR(IFERROR(IFERROR(IFERROR(IFERROR(VLOOKUP(B38,FUTSAL!C$69:N12234,9,0),VLOOKUP(B38,VOLEYBOL!C$54:N2630,9,0)),VLOOKUP(B38,FUTBOL!C$31:N2718,9,0)),VLOOKUP(B38,BASKETBOL!C$42:N2732,9,0)),VLOOKUP(B38,HENTBOL!C$32:N2733,9,0)),VLOOKUP(B38,HOKEY!C$35:N2077,9,0)),VLOOKUP(B38,KRİKET!C$30:N2507,9,0)),VLOOKUP(B38,'FERDİ BRANŞLAR'!B$2:M408,9,0))</f>
        <v>3</v>
      </c>
      <c r="K38" s="253" t="str">
        <f>IFERROR(IFERROR(IFERROR(IFERROR(IFERROR(IFERROR(IFERROR(VLOOKUP(B38,FUTSAL!C$69:N12234,10,0),VLOOKUP(B38,VOLEYBOL!C$54:N2630,10,0)),VLOOKUP(B38,FUTBOL!C$31:N2718,10,0)),VLOOKUP(B38,BASKETBOL!C$42:N2732,10,0)),VLOOKUP(B38,HENTBOL!C$32:N2733,10,0)),VLOOKUP(B38,HOKEY!C$35:N2077,10,0)),VLOOKUP(B38,KRİKET!C$30:N2507,10,0)),VLOOKUP(B38,'FERDİ BRANŞLAR'!B$2:M408,10,0))</f>
        <v>0</v>
      </c>
      <c r="L38" s="351" t="str">
        <f>IFERROR(IFERROR(IFERROR(IFERROR(IFERROR(IFERROR(IFERROR(VLOOKUP(B38,FUTSAL!C$69:N12234,11,0),VLOOKUP(B38,VOLEYBOL!C$54:N2630,11,0)),VLOOKUP(B38,FUTBOL!C$31:N2718,11,0)),VLOOKUP(B38,BASKETBOL!C$42:N2732,11,0)),VLOOKUP(B38,HENTBOL!C$32:N2733,11,0)),VLOOKUP(B38,HOKEY!C$35:N2077,11,0)),VLOOKUP(B38,KRİKET!C$30:N2507,11,0)),VLOOKUP(B38,'FERDİ BRANŞLAR'!B$2:M408,11,0))</f>
        <v xml:space="preserve"> MERZİFON Özel KUTLUBEY KOLEJİ O.O</v>
      </c>
      <c r="M38" s="79" t="str">
        <f>IFERROR(IFERROR(IFERROR(IFERROR(IFERROR(IFERROR(IFERROR(VLOOKUP(B38,FUTSAL!C$69:N12234,12,0),VLOOKUP(B38,VOLEYBOL!C$54:N2630,12,0)),VLOOKUP(B38,FUTBOL!C$31:N2718,12,0)),VLOOKUP(B38,BASKETBOL!C$42:N2732,12,0)),VLOOKUP(B38,HENTBOL!C$32:N2733,12,0)),VLOOKUP(B38,HOKEY!C$35:N2077,11,0)),VLOOKUP(B38,KRİKET!C$30:N2507,12,0)),VLOOKUP(B38,'FERDİ BRANŞLAR'!B$2:M408,12,0))</f>
        <v>YER DEĞİŞİKLİĞİ</v>
      </c>
    </row>
    <row r="39" spans="2:13" ht="12" x14ac:dyDescent="0.2">
      <c r="B39" s="358">
        <v>64</v>
      </c>
      <c r="C39" s="312">
        <f>IFERROR(IFERROR(IFERROR(IFERROR(IFERROR(IFERROR(IFERROR(VLOOKUP(B39,FUTSAL!C$69:N11679,2,0),VLOOKUP(B39,VOLEYBOL!C$54:N2075,2,0)),VLOOKUP(B39,FUTBOL!C$31:N2163,2,0)),VLOOKUP(B39,BASKETBOL!C$42:N2177,2,0)),VLOOKUP(B39,HENTBOL!C$32:N2178,2,0)),VLOOKUP(B39,HOKEY!C$35:N1522,2,0)),VLOOKUP(B39,KRİKET!C$30:N1952,2,0)),VLOOKUP(B39,'FERDİ BRANŞLAR'!B$2:M298,2,0))</f>
        <v>45980</v>
      </c>
      <c r="D39" s="313">
        <f>IFERROR(IFERROR(IFERROR(IFERROR(IFERROR(IFERROR(IFERROR(VLOOKUP(B39,FUTSAL!C$69:N11679,3,0),VLOOKUP(B39,VOLEYBOL!C$54:N2075,3,0)),VLOOKUP(B39,FUTBOL!C$31:N2163,3,0)),VLOOKUP(B39,BASKETBOL!C$42:N2177,3,0)),VLOOKUP(B39,HENTBOL!C$32:N2178,3,0)),VLOOKUP(B39,HOKEY!C$35:N1522,3,0)),VLOOKUP(B39,KRİKET!C$30:N1952,3,0)),VLOOKUP(B39,'FERDİ BRANŞLAR'!B$2:M298,3,0))</f>
        <v>0.58333333333333337</v>
      </c>
      <c r="E39" s="312" t="str">
        <f>IFERROR(IFERROR(IFERROR(IFERROR(IFERROR(IFERROR(IFERROR(VLOOKUP(B39,FUTSAL!C$69:N11679,4,0),VLOOKUP(B39,VOLEYBOL!C$54:N2075,4,0)),VLOOKUP(B39,FUTBOL!C$31:N2163,4,0)),VLOOKUP(B39,BASKETBOL!C$42:N2177,4,0)),VLOOKUP(B39,HENTBOL!C$32:N2178,4,0)),VLOOKUP(B39,HOKEY!C$35:N1522,4,0)),VLOOKUP(B39,KRİKET!C$30:N1952,4,0)),VLOOKUP(B39,'FERDİ BRANŞLAR'!B$2:M298,4,0))</f>
        <v>AMASYA SS</v>
      </c>
      <c r="F39" s="312" t="str">
        <f>IFERROR(IFERROR(IFERROR(IFERROR(IFERROR(IFERROR(IFERROR(VLOOKUP(B39,FUTSAL!C$69:N11679,5,0),VLOOKUP(B39,VOLEYBOL!C$54:N2075,5,0)),VLOOKUP(B39,FUTBOL!C$31:N2163,5,0)),VLOOKUP(B39,BASKETBOL!C$42:N2177,5,0)),VLOOKUP(B39,HENTBOL!C$32:N2178,5,0)),VLOOKUP(B39,HOKEY!C$35:N1522,5,0)),VLOOKUP(B39,KRİKET!C$30:N1952,5,0)),VLOOKUP(B39,'FERDİ BRANŞLAR'!B$2:M298,5,0))</f>
        <v>FUTSAL</v>
      </c>
      <c r="G39" s="312" t="str">
        <f>IFERROR(IFERROR(IFERROR(IFERROR(IFERROR(IFERROR(IFERROR(VLOOKUP(B39,FUTSAL!C$69:N12124,6,0),VLOOKUP(B39,VOLEYBOL!C$54:N2520,6,0)),VLOOKUP(B39,FUTBOL!C$31:N2608,6,0)),VLOOKUP(B39,BASKETBOL!C$42:N2622,6,0)),VLOOKUP(B39,HENTBOL!C$32:N2623,6,0)),VLOOKUP(B39,HOKEY!C$35:N1967,6,0)),VLOOKUP(B39,KRİKET!C$30:N2397,6,0)),VLOOKUP(B39,'FERDİ BRANŞLAR'!B$2:M298,6,0))</f>
        <v>A GRB</v>
      </c>
      <c r="H39" s="312" t="str">
        <f>IFERROR(IFERROR(IFERROR(IFERROR(IFERROR(IFERROR(IFERROR(VLOOKUP(B39,FUTSAL!C$69:N12124,7,0),VLOOKUP(B39,VOLEYBOL!C$54:N2520,7,0)),VLOOKUP(B39,FUTBOL!C$31:N2608,7,0)),VLOOKUP(B39,BASKETBOL!C$42:N2622,7,0)),VLOOKUP(B39,HENTBOL!C$32:N2623,7,0)),VLOOKUP(B39,HOKEY!C$35:N1967,7,0)),VLOOKUP(B39,KRİKET!C$30:N2397,7,0)),VLOOKUP(B39,'FERDİ BRANŞLAR'!B$2:M298,7,0))</f>
        <v>GENÇ A KIZ</v>
      </c>
      <c r="I39" s="314" t="str">
        <f>IFERROR(IFERROR(IFERROR(IFERROR(IFERROR(IFERROR(IFERROR(VLOOKUP(B39,FUTSAL!C$69:N12124,8,0),VLOOKUP(B39,VOLEYBOL!C$54:N2520,8,0)),VLOOKUP(B39,FUTBOL!C$31:N2608,8,0)),VLOOKUP(B39,BASKETBOL!C$42:N2622,8,0)),VLOOKUP(B39,HENTBOL!C$32:N2623,8,0)),VLOOKUP(B39,HOKEY!C$35:N1967,8,0)),VLOOKUP(B39,KRİKET!C$30:N2397,8,0)),VLOOKUP(B39,'FERDİ BRANŞLAR'!B$2:M298,8,0))</f>
        <v>AMASYA LİSESİ</v>
      </c>
      <c r="J39" s="315">
        <f>IFERROR(IFERROR(IFERROR(IFERROR(IFERROR(IFERROR(IFERROR(VLOOKUP(B39,FUTSAL!C$69:N12124,9,0),VLOOKUP(B39,VOLEYBOL!C$54:N2520,9,0)),VLOOKUP(B39,FUTBOL!C$31:N2608,9,0)),VLOOKUP(B39,BASKETBOL!C$42:N2622,9,0)),VLOOKUP(B39,HENTBOL!C$32:N2623,9,0)),VLOOKUP(B39,HOKEY!C$35:N1967,9,0)),VLOOKUP(B39,KRİKET!C$30:N2397,9,0)),VLOOKUP(B39,'FERDİ BRANŞLAR'!B$2:M298,9,0))</f>
        <v>0</v>
      </c>
      <c r="K39" s="315">
        <f>IFERROR(IFERROR(IFERROR(IFERROR(IFERROR(IFERROR(IFERROR(VLOOKUP(B39,FUTSAL!C$69:N12124,10,0),VLOOKUP(B39,VOLEYBOL!C$54:N2520,10,0)),VLOOKUP(B39,FUTBOL!C$31:N2608,10,0)),VLOOKUP(B39,BASKETBOL!C$42:N2622,10,0)),VLOOKUP(B39,HENTBOL!C$32:N2623,10,0)),VLOOKUP(B39,HOKEY!C$35:N1967,10,0)),VLOOKUP(B39,KRİKET!C$30:N2397,10,0)),VLOOKUP(B39,'FERDİ BRANŞLAR'!B$2:M298,10,0))</f>
        <v>0</v>
      </c>
      <c r="L39" s="281" t="str">
        <f>IFERROR(IFERROR(IFERROR(IFERROR(IFERROR(IFERROR(IFERROR(VLOOKUP(B39,FUTSAL!C$69:N12124,11,0),VLOOKUP(B39,VOLEYBOL!C$54:N2520,11,0)),VLOOKUP(B39,FUTBOL!C$31:N2608,11,0)),VLOOKUP(B39,BASKETBOL!C$42:N2622,11,0)),VLOOKUP(B39,HENTBOL!C$32:N2623,11,0)),VLOOKUP(B39,HOKEY!C$35:N1967,11,0)),VLOOKUP(B39,KRİKET!C$30:N2397,11,0)),VLOOKUP(B39,'FERDİ BRANŞLAR'!B$2:M298,11,0))</f>
        <v>TAŞOVA ŞEHİT İDRİS BOLAT ANADOLU LİSESİ (ÇEKİLDİ)</v>
      </c>
      <c r="M39" s="283" t="str">
        <f>IFERROR(IFERROR(IFERROR(IFERROR(IFERROR(IFERROR(IFERROR(VLOOKUP(B39,FUTSAL!C$69:N12124,12,0),VLOOKUP(B39,VOLEYBOL!C$54:N2520,12,0)),VLOOKUP(B39,FUTBOL!C$31:N2608,12,0)),VLOOKUP(B39,BASKETBOL!C$42:N2622,12,0)),VLOOKUP(B39,HENTBOL!C$32:N2623,12,0)),VLOOKUP(B39,HOKEY!C$35:N1967,11,0)),VLOOKUP(B39,KRİKET!C$30:N2397,12,0)),VLOOKUP(B39,'FERDİ BRANŞLAR'!B$2:M298,12,0))</f>
        <v>Taşova Şehit İdris Bolat And.Lisesi çekildi</v>
      </c>
    </row>
    <row r="40" spans="2:13" ht="12" x14ac:dyDescent="0.2">
      <c r="B40" s="358">
        <v>305</v>
      </c>
      <c r="C40" s="185">
        <f>IFERROR(IFERROR(IFERROR(IFERROR(IFERROR(IFERROR(IFERROR(VLOOKUP(B40,FUTSAL!C$69:N11800,2,0),VLOOKUP(B40,VOLEYBOL!C$54:N2196,2,0)),VLOOKUP(B40,FUTBOL!C$31:N2284,2,0)),VLOOKUP(B40,BASKETBOL!C$42:N2298,2,0)),VLOOKUP(B40,HENTBOL!C$32:N2299,2,0)),VLOOKUP(B40,HOKEY!C$35:N1643,2,0)),VLOOKUP(B40,KRİKET!C$30:N2073,2,0)),VLOOKUP(B40,'FERDİ BRANŞLAR'!B$2:M419,2,0))</f>
        <v>45980</v>
      </c>
      <c r="D40" s="186">
        <f>IFERROR(IFERROR(IFERROR(IFERROR(IFERROR(IFERROR(IFERROR(VLOOKUP(B40,FUTSAL!C$69:N11800,3,0),VLOOKUP(B40,VOLEYBOL!C$54:N2196,3,0)),VLOOKUP(B40,FUTBOL!C$31:N2284,3,0)),VLOOKUP(B40,BASKETBOL!C$42:N2298,3,0)),VLOOKUP(B40,HENTBOL!C$32:N2299,3,0)),VLOOKUP(B40,HOKEY!C$35:N1643,3,0)),VLOOKUP(B40,KRİKET!C$30:N2073,3,0)),VLOOKUP(B40,'FERDİ BRANŞLAR'!B$2:M419,3,0))</f>
        <v>0.60416666666666663</v>
      </c>
      <c r="E40" s="185" t="str">
        <f>IFERROR(IFERROR(IFERROR(IFERROR(IFERROR(IFERROR(IFERROR(VLOOKUP(B40,FUTSAL!C$69:N11800,4,0),VLOOKUP(B40,VOLEYBOL!C$54:N2196,4,0)),VLOOKUP(B40,FUTBOL!C$31:N2284,4,0)),VLOOKUP(B40,BASKETBOL!C$42:N2298,4,0)),VLOOKUP(B40,HENTBOL!C$32:N2299,4,0)),VLOOKUP(B40,HOKEY!C$35:N1643,4,0)),VLOOKUP(B40,KRİKET!C$30:N2073,4,0)),VLOOKUP(B40,'FERDİ BRANŞLAR'!B$2:M419,4,0))</f>
        <v>22 HAZİRAN S.S</v>
      </c>
      <c r="F40" s="185" t="str">
        <f>IFERROR(IFERROR(IFERROR(IFERROR(IFERROR(IFERROR(IFERROR(VLOOKUP(B40,FUTSAL!C$69:N11800,5,0),VLOOKUP(B40,VOLEYBOL!C$54:N2196,5,0)),VLOOKUP(B40,FUTBOL!C$31:N2284,5,0)),VLOOKUP(B40,BASKETBOL!C$42:N2298,5,0)),VLOOKUP(B40,HENTBOL!C$32:N2299,5,0)),VLOOKUP(B40,HOKEY!C$35:N1643,5,0)),VLOOKUP(B40,KRİKET!C$30:N2073,5,0)),VLOOKUP(B40,'FERDİ BRANŞLAR'!B$2:M419,5,0))</f>
        <v>VOLEYBOL</v>
      </c>
      <c r="G40" s="185" t="str">
        <f>IFERROR(IFERROR(IFERROR(IFERROR(IFERROR(IFERROR(IFERROR(VLOOKUP(B40,FUTSAL!C$69:N12245,6,0),VLOOKUP(B40,VOLEYBOL!C$54:N2641,6,0)),VLOOKUP(B40,FUTBOL!C$31:N2729,6,0)),VLOOKUP(B40,BASKETBOL!C$42:N2743,6,0)),VLOOKUP(B40,HENTBOL!C$32:N2744,6,0)),VLOOKUP(B40,HOKEY!C$35:N2088,6,0)),VLOOKUP(B40,KRİKET!C$30:N2518,6,0)),VLOOKUP(B40,'FERDİ BRANŞLAR'!B$2:M419,6,0))</f>
        <v>A GRB</v>
      </c>
      <c r="H40" s="185" t="str">
        <f>IFERROR(IFERROR(IFERROR(IFERROR(IFERROR(IFERROR(IFERROR(VLOOKUP(B40,FUTSAL!C$69:N12245,7,0),VLOOKUP(B40,VOLEYBOL!C$54:N2641,7,0)),VLOOKUP(B40,FUTBOL!C$31:N2729,7,0)),VLOOKUP(B40,BASKETBOL!C$42:N2743,7,0)),VLOOKUP(B40,HENTBOL!C$32:N2744,7,0)),VLOOKUP(B40,HOKEY!C$35:N2088,7,0)),VLOOKUP(B40,KRİKET!C$30:N2518,7,0)),VLOOKUP(B40,'FERDİ BRANŞLAR'!B$2:M419,7,0))</f>
        <v>YILDIZ KIZ</v>
      </c>
      <c r="I40" s="187" t="str">
        <f>IFERROR(IFERROR(IFERROR(IFERROR(IFERROR(IFERROR(IFERROR(VLOOKUP(B40,FUTSAL!C$69:N12245,8,0),VLOOKUP(B40,VOLEYBOL!C$54:N2641,8,0)),VLOOKUP(B40,FUTBOL!C$31:N2729,8,0)),VLOOKUP(B40,BASKETBOL!C$42:N2743,8,0)),VLOOKUP(B40,HENTBOL!C$32:N2744,8,0)),VLOOKUP(B40,HOKEY!C$35:N2088,8,0)),VLOOKUP(B40,KRİKET!C$30:N2518,8,0)),VLOOKUP(B40,'FERDİ BRANŞLAR'!B$2:M419,8,0))</f>
        <v>AMASYA ÖZEL BAŞARIR ORTAOKULU</v>
      </c>
      <c r="J40" s="253" t="str">
        <f>IFERROR(IFERROR(IFERROR(IFERROR(IFERROR(IFERROR(IFERROR(VLOOKUP(B40,FUTSAL!C$69:N12245,9,0),VLOOKUP(B40,VOLEYBOL!C$54:N2641,9,0)),VLOOKUP(B40,FUTBOL!C$31:N2729,9,0)),VLOOKUP(B40,BASKETBOL!C$42:N2743,9,0)),VLOOKUP(B40,HENTBOL!C$32:N2744,9,0)),VLOOKUP(B40,HOKEY!C$35:N2088,9,0)),VLOOKUP(B40,KRİKET!C$30:N2518,9,0)),VLOOKUP(B40,'FERDİ BRANŞLAR'!B$2:M419,9,0))</f>
        <v>1</v>
      </c>
      <c r="K40" s="253" t="str">
        <f>IFERROR(IFERROR(IFERROR(IFERROR(IFERROR(IFERROR(IFERROR(VLOOKUP(B40,FUTSAL!C$69:N12245,10,0),VLOOKUP(B40,VOLEYBOL!C$54:N2641,10,0)),VLOOKUP(B40,FUTBOL!C$31:N2729,10,0)),VLOOKUP(B40,BASKETBOL!C$42:N2743,10,0)),VLOOKUP(B40,HENTBOL!C$32:N2744,10,0)),VLOOKUP(B40,HOKEY!C$35:N2088,10,0)),VLOOKUP(B40,KRİKET!C$30:N2518,10,0)),VLOOKUP(B40,'FERDİ BRANŞLAR'!B$2:M419,10,0))</f>
        <v>3</v>
      </c>
      <c r="L40" s="59" t="str">
        <f>IFERROR(IFERROR(IFERROR(IFERROR(IFERROR(IFERROR(IFERROR(VLOOKUP(B40,FUTSAL!C$69:N12245,11,0),VLOOKUP(B40,VOLEYBOL!C$54:N2641,11,0)),VLOOKUP(B40,FUTBOL!C$31:N2729,11,0)),VLOOKUP(B40,BASKETBOL!C$42:N2743,11,0)),VLOOKUP(B40,HENTBOL!C$32:N2744,11,0)),VLOOKUP(B40,HOKEY!C$35:N2088,11,0)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2743,12,0)),VLOOKUP(B40,HENTBOL!C$32:N2744,12,0)),VLOOKUP(B40,HOKEY!C$35:N2088,11,0)),VLOOKUP(B40,KRİKET!C$30:N2518,12,0)),VLOOKUP(B40,'FERDİ BRANŞLAR'!B$2:M419,12,0))</f>
        <v>0</v>
      </c>
    </row>
    <row r="41" spans="2:13" ht="12" x14ac:dyDescent="0.2">
      <c r="B41" s="358">
        <v>321</v>
      </c>
      <c r="C41" s="273">
        <f>IFERROR(IFERROR(IFERROR(IFERROR(IFERROR(IFERROR(IFERROR(VLOOKUP(B41,FUTSAL!C$69:N11790,2,0),VLOOKUP(B41,VOLEYBOL!C$54:N2186,2,0)),VLOOKUP(B41,FUTBOL!C$31:N2274,2,0)),VLOOKUP(B41,BASKETBOL!C$42:N2288,2,0)),VLOOKUP(B41,HENTBOL!C$32:N2289,2,0)),VLOOKUP(B41,HOKEY!C$35:N1633,2,0)),VLOOKUP(B41,KRİKET!C$30:N2063,2,0)),VLOOKUP(B41,'FERDİ BRANŞLAR'!B$2:M409,2,0))</f>
        <v>45980</v>
      </c>
      <c r="D41" s="276">
        <v>0.60416666666666663</v>
      </c>
      <c r="E41" s="273" t="str">
        <f>IFERROR(IFERROR(IFERROR(IFERROR(IFERROR(IFERROR(IFERROR(VLOOKUP(B41,FUTSAL!C$69:N11790,4,0),VLOOKUP(B41,VOLEYBOL!C$54:N2186,4,0)),VLOOKUP(B41,FUTBOL!C$31:N2274,4,0)),VLOOKUP(B41,BASKETBOL!C$42:N2288,4,0)),VLOOKUP(B41,HENTBOL!C$32:N2289,4,0)),VLOOKUP(B41,HOKEY!C$35:N1633,4,0)),VLOOKUP(B41,KRİKET!C$30:N2063,4,0)),VLOOKUP(B41,'FERDİ BRANŞLAR'!B$2:M409,4,0))</f>
        <v>G.HACIKÖY SS</v>
      </c>
      <c r="F41" s="321" t="str">
        <f>IFERROR(IFERROR(IFERROR(IFERROR(IFERROR(IFERROR(IFERROR(VLOOKUP(B41,FUTSAL!C$69:N11790,5,0),VLOOKUP(B41,VOLEYBOL!C$54:N2186,5,0)),VLOOKUP(B41,FUTBOL!C$31:N2274,5,0)),VLOOKUP(B41,BASKETBOL!C$42:N2288,5,0)),VLOOKUP(B41,HENTBOL!C$32:N2289,5,0)),VLOOKUP(B41,HOKEY!C$35:N1633,5,0)),VLOOKUP(B41,KRİKET!C$30:N2063,5,0)),VLOOKUP(B41,'FERDİ BRANŞLAR'!B$2:M409,5,0))</f>
        <v>VOLEYBOL</v>
      </c>
      <c r="G41" s="321" t="str">
        <f>IFERROR(IFERROR(IFERROR(IFERROR(IFERROR(IFERROR(IFERROR(VLOOKUP(B41,FUTSAL!C$69:N12235,6,0),VLOOKUP(B41,VOLEYBOL!C$54:N2631,6,0)),VLOOKUP(B41,FUTBOL!C$31:N2719,6,0)),VLOOKUP(B41,BASKETBOL!C$42:N2733,6,0)),VLOOKUP(B41,HENTBOL!C$32:N2734,6,0)),VLOOKUP(B41,HOKEY!C$35:N2078,6,0)),VLOOKUP(B41,KRİKET!C$30:N2508,6,0)),VLOOKUP(B41,'FERDİ BRANŞLAR'!B$2:M409,6,0))</f>
        <v>C GRB</v>
      </c>
      <c r="H41" s="321" t="str">
        <f>IFERROR(IFERROR(IFERROR(IFERROR(IFERROR(IFERROR(IFERROR(VLOOKUP(B41,FUTSAL!C$69:N12235,7,0),VLOOKUP(B41,VOLEYBOL!C$54:N2631,7,0)),VLOOKUP(B41,FUTBOL!C$31:N2719,7,0)),VLOOKUP(B41,BASKETBOL!C$42:N2733,7,0)),VLOOKUP(B41,HENTBOL!C$32:N2734,7,0)),VLOOKUP(B41,HOKEY!C$35:N2078,7,0)),VLOOKUP(B41,KRİKET!C$30:N2508,7,0)),VLOOKUP(B41,'FERDİ BRANŞLAR'!B$2:M409,7,0))</f>
        <v>YILDIZ KIZ</v>
      </c>
      <c r="I41" s="322" t="str">
        <f>IFERROR(IFERROR(IFERROR(IFERROR(IFERROR(IFERROR(IFERROR(VLOOKUP(B41,FUTSAL!C$69:N12235,8,0),VLOOKUP(B41,VOLEYBOL!C$54:N2631,8,0)),VLOOKUP(B41,FUTBOL!C$31:N2719,8,0)),VLOOKUP(B41,BASKETBOL!C$42:N2733,8,0)),VLOOKUP(B41,HENTBOL!C$32:N2734,8,0)),VLOOKUP(B41,HOKEY!C$35:N2078,8,0)),VLOOKUP(B41,KRİKET!C$30:N2508,8,0)),VLOOKUP(B41,'FERDİ BRANŞLAR'!B$2:M409,8,0))</f>
        <v xml:space="preserve"> MERZİFON Özel SINAV KOLEJİ ORTAOKULU</v>
      </c>
      <c r="J41" s="323" t="str">
        <f>IFERROR(IFERROR(IFERROR(IFERROR(IFERROR(IFERROR(IFERROR(VLOOKUP(B41,FUTSAL!C$69:N12235,9,0),VLOOKUP(B41,VOLEYBOL!C$54:N2631,9,0)),VLOOKUP(B41,FUTBOL!C$31:N2719,9,0)),VLOOKUP(B41,BASKETBOL!C$42:N2733,9,0)),VLOOKUP(B41,HENTBOL!C$32:N2734,9,0)),VLOOKUP(B41,HOKEY!C$35:N2078,9,0)),VLOOKUP(B41,KRİKET!C$30:N2508,9,0)),VLOOKUP(B41,'FERDİ BRANŞLAR'!B$2:M409,9,0))</f>
        <v>0</v>
      </c>
      <c r="K41" s="323" t="str">
        <f>IFERROR(IFERROR(IFERROR(IFERROR(IFERROR(IFERROR(IFERROR(VLOOKUP(B41,FUTSAL!C$69:N12235,10,0),VLOOKUP(B41,VOLEYBOL!C$54:N2631,10,0)),VLOOKUP(B41,FUTBOL!C$31:N2719,10,0)),VLOOKUP(B41,BASKETBOL!C$42:N2733,10,0)),VLOOKUP(B41,HENTBOL!C$32:N2734,10,0)),VLOOKUP(B41,HOKEY!C$35:N2078,10,0)),VLOOKUP(B41,KRİKET!C$30:N2508,10,0)),VLOOKUP(B41,'FERDİ BRANŞLAR'!B$2:M409,10,0))</f>
        <v>3</v>
      </c>
      <c r="L41" s="378" t="str">
        <f>IFERROR(IFERROR(IFERROR(IFERROR(IFERROR(IFERROR(IFERROR(VLOOKUP(B41,FUTSAL!C$69:N12235,11,0),VLOOKUP(B41,VOLEYBOL!C$54:N2631,11,0)),VLOOKUP(B41,FUTBOL!C$31:N2719,11,0)),VLOOKUP(B41,BASKETBOL!C$42:N2733,11,0)),VLOOKUP(B41,HENTBOL!C$32:N2734,11,0)),VLOOKUP(B41,HOKEY!C$35:N2078,11,0)),VLOOKUP(B41,KRİKET!C$30:N2508,11,0)),VLOOKUP(B41,'FERDİ BRANŞLAR'!B$2:M409,11,0))</f>
        <v xml:space="preserve"> Hacıköy Ülkü Ortaokulu</v>
      </c>
      <c r="M41" s="79" t="str">
        <f>IFERROR(IFERROR(IFERROR(IFERROR(IFERROR(IFERROR(IFERROR(VLOOKUP(B41,FUTSAL!C$69:N12235,12,0),VLOOKUP(B41,VOLEYBOL!C$54:N2631,12,0)),VLOOKUP(B41,FUTBOL!C$31:N2719,12,0)),VLOOKUP(B41,BASKETBOL!C$42:N2733,12,0)),VLOOKUP(B41,HENTBOL!C$32:N2734,12,0)),VLOOKUP(B41,HOKEY!C$35:N2078,11,0)),VLOOKUP(B41,KRİKET!C$30:N2508,12,0)),VLOOKUP(B41,'FERDİ BRANŞLAR'!B$2:M409,12,0))</f>
        <v>YER DEĞİŞİKLİĞİ</v>
      </c>
    </row>
    <row r="42" spans="2:13" ht="24" x14ac:dyDescent="0.2">
      <c r="B42" s="358">
        <v>338</v>
      </c>
      <c r="C42" s="312">
        <f>IFERROR(IFERROR(IFERROR(IFERROR(IFERROR(IFERROR(IFERROR(VLOOKUP(B42,FUTSAL!C$69:N11926,2,0),VLOOKUP(B42,VOLEYBOL!C$54:N2322,2,0)),VLOOKUP(B42,FUTBOL!C$31:N2410,2,0)),VLOOKUP(B42,BASKETBOL!C$42:N2424,2,0)),VLOOKUP(B42,HENTBOL!C$32:N2425,2,0)),VLOOKUP(B42,HOKEY!C$35:N1769,2,0)),VLOOKUP(B42,KRİKET!C$30:N2199,2,0)),VLOOKUP(B42,'FERDİ BRANŞLAR'!B$2:M545,2,0))</f>
        <v>45981</v>
      </c>
      <c r="D42" s="313">
        <v>0.39583333333333331</v>
      </c>
      <c r="E42" s="312" t="s">
        <v>339</v>
      </c>
      <c r="F42" s="312" t="str">
        <f>IFERROR(IFERROR(IFERROR(IFERROR(IFERROR(IFERROR(IFERROR(VLOOKUP(B42,FUTSAL!C$69:N11926,5,0),VLOOKUP(B42,VOLEYBOL!C$54:N2322,5,0)),VLOOKUP(B42,FUTBOL!C$31:N2410,5,0)),VLOOKUP(B42,BASKETBOL!C$42:N2424,5,0)),VLOOKUP(B42,HENTBOL!C$32:N2425,5,0)),VLOOKUP(B42,HOKEY!C$35:N1769,5,0)),VLOOKUP(B42,KRİKET!C$30:N2199,5,0)),VLOOKUP(B42,'FERDİ BRANŞLAR'!B$2:M545,5,0))</f>
        <v>VOLEYBOL</v>
      </c>
      <c r="G42" s="312" t="str">
        <f>IFERROR(IFERROR(IFERROR(IFERROR(IFERROR(IFERROR(IFERROR(VLOOKUP(B42,FUTSAL!C$69:N12371,6,0),VLOOKUP(B42,VOLEYBOL!C$54:N2767,6,0)),VLOOKUP(B42,FUTBOL!C$31:N2855,6,0)),VLOOKUP(B42,BASKETBOL!C$42:N2869,6,0)),VLOOKUP(B42,HENTBOL!C$32:N2870,6,0)),VLOOKUP(B42,HOKEY!C$35:N2214,6,0)),VLOOKUP(B42,KRİKET!C$30:N2644,6,0)),VLOOKUP(B42,'FERDİ BRANŞLAR'!B$2:M545,6,0))</f>
        <v>A GRB</v>
      </c>
      <c r="H42" s="312" t="str">
        <f>IFERROR(IFERROR(IFERROR(IFERROR(IFERROR(IFERROR(IFERROR(VLOOKUP(B42,FUTSAL!C$69:N12371,7,0),VLOOKUP(B42,VOLEYBOL!C$54:N2767,7,0)),VLOOKUP(B42,FUTBOL!C$31:N2855,7,0)),VLOOKUP(B42,BASKETBOL!C$42:N2869,7,0)),VLOOKUP(B42,HENTBOL!C$32:N2870,7,0)),VLOOKUP(B42,HOKEY!C$35:N2214,7,0)),VLOOKUP(B42,KRİKET!C$30:N2644,7,0)),VLOOKUP(B42,'FERDİ BRANŞLAR'!B$2:M545,7,0))</f>
        <v>YILDIZ ERK</v>
      </c>
      <c r="I42" s="314" t="str">
        <f>IFERROR(IFERROR(IFERROR(IFERROR(IFERROR(IFERROR(IFERROR(VLOOKUP(B42,FUTSAL!C$69:N12371,8,0),VLOOKUP(B42,VOLEYBOL!C$54:N2767,8,0)),VLOOKUP(B42,FUTBOL!C$31:N2855,8,0)),VLOOKUP(B42,BASKETBOL!C$42:N2869,8,0)),VLOOKUP(B42,HENTBOL!C$32:N2870,8,0)),VLOOKUP(B42,HOKEY!C$35:N2214,8,0)),VLOOKUP(B42,KRİKET!C$30:N2644,8,0)),VLOOKUP(B42,'FERDİ BRANŞLAR'!B$2:M545,8,0))</f>
        <v>Amasya Türk Telekom Anadolu İmam Hatip Lisesi (ÇEKİLDİ)</v>
      </c>
      <c r="J42" s="315">
        <f>IFERROR(IFERROR(IFERROR(IFERROR(IFERROR(IFERROR(IFERROR(VLOOKUP(B42,FUTSAL!C$69:N12371,9,0),VLOOKUP(B42,VOLEYBOL!C$54:N2767,9,0)),VLOOKUP(B42,FUTBOL!C$31:N2855,9,0)),VLOOKUP(B42,BASKETBOL!C$42:N2869,9,0)),VLOOKUP(B42,HENTBOL!C$32:N2870,9,0)),VLOOKUP(B42,HOKEY!C$35:N2214,9,0)),VLOOKUP(B42,KRİKET!C$30:N2644,9,0)),VLOOKUP(B42,'FERDİ BRANŞLAR'!B$2:M545,9,0))</f>
        <v>0</v>
      </c>
      <c r="K42" s="315">
        <f>IFERROR(IFERROR(IFERROR(IFERROR(IFERROR(IFERROR(IFERROR(VLOOKUP(B42,FUTSAL!C$69:N12371,10,0),VLOOKUP(B42,VOLEYBOL!C$54:N2767,10,0)),VLOOKUP(B42,FUTBOL!C$31:N2855,10,0)),VLOOKUP(B42,BASKETBOL!C$42:N2869,10,0)),VLOOKUP(B42,HENTBOL!C$32:N2870,10,0)),VLOOKUP(B42,HOKEY!C$35:N2214,10,0)),VLOOKUP(B42,KRİKET!C$30:N2644,10,0)),VLOOKUP(B42,'FERDİ BRANŞLAR'!B$2:M545,10,0))</f>
        <v>0</v>
      </c>
      <c r="L42" s="281" t="str">
        <f>IFERROR(IFERROR(IFERROR(IFERROR(IFERROR(IFERROR(IFERROR(VLOOKUP(B42,FUTSAL!C$69:N12371,11,0),VLOOKUP(B42,VOLEYBOL!C$54:N2767,11,0)),VLOOKUP(B42,FUTBOL!C$31:N2855,11,0)),VLOOKUP(B42,BASKETBOL!C$42:N2869,11,0)),VLOOKUP(B42,HENTBOL!C$32:N2870,11,0)),VLOOKUP(B42,HOKEY!C$35:N2214,11,0)),VLOOKUP(B42,KRİKET!C$30:N2644,11,0)),VLOOKUP(B42,'FERDİ BRANŞLAR'!B$2:M545,11,0))</f>
        <v>Merzifon Şehit Kubilay Er İmam Hatip Ortaokulu</v>
      </c>
      <c r="M42" s="283" t="str">
        <f>IFERROR(IFERROR(IFERROR(IFERROR(IFERROR(IFERROR(IFERROR(VLOOKUP(B42,FUTSAL!C$69:N12371,12,0),VLOOKUP(B42,VOLEYBOL!C$54:N2767,12,0)),VLOOKUP(B42,FUTBOL!C$31:N2855,12,0)),VLOOKUP(B42,BASKETBOL!C$42:N2869,12,0)),VLOOKUP(B42,HENTBOL!C$32:N2870,12,0)),VLOOKUP(B42,HOKEY!C$35:N2214,11,0)),VLOOKUP(B42,KRİKET!C$30:N2644,12,0)),VLOOKUP(B42,'FERDİ BRANŞLAR'!B$2:M545,12,0))</f>
        <v>TÜRK TELEKOM AİHL ÇEKİLDİ</v>
      </c>
    </row>
    <row r="43" spans="2:13" ht="13.5" customHeight="1" x14ac:dyDescent="0.2">
      <c r="B43" s="358">
        <v>3</v>
      </c>
      <c r="C43" s="185">
        <f>IFERROR(IFERROR(IFERROR(IFERROR(IFERROR(IFERROR(IFERROR(VLOOKUP(B43,FUTSAL!C$69:N11674,2,0),VLOOKUP(B43,VOLEYBOL!C$54:N2070,2,0)),VLOOKUP(B43,FUTBOL!C$31:N2158,2,0)),VLOOKUP(B43,BASKETBOL!C$42:N2172,2,0)),VLOOKUP(B43,HENTBOL!C$32:N2173,2,0)),VLOOKUP(B43,HOKEY!C$35:N1517,2,0)),VLOOKUP(B43,KRİKET!C$30:N1947,2,0)),VLOOKUP(B43,'FERDİ BRANŞLAR'!B$2:M293,2,0))</f>
        <v>45981</v>
      </c>
      <c r="D43" s="267">
        <f>IFERROR(IFERROR(IFERROR(IFERROR(IFERROR(IFERROR(IFERROR(VLOOKUP(B43,FUTSAL!C$69:N11674,3,0),VLOOKUP(B43,VOLEYBOL!C$54:N2070,3,0)),VLOOKUP(B43,FUTBOL!C$31:N2158,3,0)),VLOOKUP(B43,BASKETBOL!C$42:N2172,3,0)),VLOOKUP(B43,HENTBOL!C$32:N2173,3,0)),VLOOKUP(B43,HOKEY!C$35:N1517,3,0)),VLOOKUP(B43,KRİKET!C$30:N1947,3,0)),VLOOKUP(B43,'FERDİ BRANŞLAR'!B$2:M293,3,0))</f>
        <v>0.41666666666666669</v>
      </c>
      <c r="E43" s="185" t="str">
        <f>IFERROR(IFERROR(IFERROR(IFERROR(IFERROR(IFERROR(IFERROR(VLOOKUP(B43,FUTSAL!C$69:N11674,4,0),VLOOKUP(B43,VOLEYBOL!C$54:N2070,4,0)),VLOOKUP(B43,FUTBOL!C$31:N2158,4,0)),VLOOKUP(B43,BASKETBOL!C$42:N2172,4,0)),VLOOKUP(B43,HENTBOL!C$32:N2173,4,0)),VLOOKUP(B43,HOKEY!C$35:N1517,4,0)),VLOOKUP(B43,KRİKET!C$30:N1947,4,0)),VLOOKUP(B43,'FERDİ BRANŞLAR'!B$2:M293,4,0))</f>
        <v>AMASYA S.S</v>
      </c>
      <c r="F43" s="185" t="str">
        <f>IFERROR(IFERROR(IFERROR(IFERROR(IFERROR(IFERROR(IFERROR(VLOOKUP(B43,FUTSAL!C$69:N11674,5,0),VLOOKUP(B43,VOLEYBOL!C$54:N2070,5,0)),VLOOKUP(B43,FUTBOL!C$31:N2158,5,0)),VLOOKUP(B43,BASKETBOL!C$42:N2172,5,0)),VLOOKUP(B43,HENTBOL!C$32:N2173,5,0)),VLOOKUP(B43,HOKEY!C$35:N1517,5,0)),VLOOKUP(B43,KRİKET!C$30:N1947,5,0)),VLOOKUP(B43,'FERDİ BRANŞLAR'!B$2:M293,5,0))</f>
        <v>FUTSAL</v>
      </c>
      <c r="G43" s="185" t="str">
        <f>IFERROR(IFERROR(IFERROR(IFERROR(IFERROR(IFERROR(IFERROR(VLOOKUP(B43,FUTSAL!C$69:N12119,6,0),VLOOKUP(B43,VOLEYBOL!C$54:N2515,6,0)),VLOOKUP(B43,FUTBOL!C$31:N2603,6,0)),VLOOKUP(B43,BASKETBOL!C$42:N2617,6,0)),VLOOKUP(B43,HENTBOL!C$32:N2618,6,0)),VLOOKUP(B43,HOKEY!C$35:N1962,6,0)),VLOOKUP(B43,KRİKET!C$30:N2392,6,0)),VLOOKUP(B43,'FERDİ BRANŞLAR'!B$2:M293,6,0))</f>
        <v>A GRB</v>
      </c>
      <c r="H43" s="185" t="str">
        <f>IFERROR(IFERROR(IFERROR(IFERROR(IFERROR(IFERROR(IFERROR(VLOOKUP(B43,FUTSAL!C$69:N12119,7,0),VLOOKUP(B43,VOLEYBOL!C$54:N2515,7,0)),VLOOKUP(B43,FUTBOL!C$31:N2603,7,0)),VLOOKUP(B43,BASKETBOL!C$42:N2617,7,0)),VLOOKUP(B43,HENTBOL!C$32:N2618,7,0)),VLOOKUP(B43,HOKEY!C$35:N1962,7,0)),VLOOKUP(B43,KRİKET!C$30:N2392,7,0)),VLOOKUP(B43,'FERDİ BRANŞLAR'!B$2:M293,7,0))</f>
        <v>GENÇ A ERK</v>
      </c>
      <c r="I43" s="187" t="str">
        <f>IFERROR(IFERROR(IFERROR(IFERROR(IFERROR(IFERROR(IFERROR(VLOOKUP(B43,FUTSAL!C$69:N12119,8,0),VLOOKUP(B43,VOLEYBOL!C$54:N2515,8,0)),VLOOKUP(B43,FUTBOL!C$31:N2603,8,0)),VLOOKUP(B43,BASKETBOL!C$42:N2617,8,0)),VLOOKUP(B43,HENTBOL!C$32:N2618,8,0)),VLOOKUP(B43,HOKEY!C$35:N1962,8,0)),VLOOKUP(B43,KRİKET!C$30:N2392,8,0)),VLOOKUP(B43,'FERDİ BRANŞLAR'!B$2:M293,8,0))</f>
        <v>AMASYA ŞEHİT GÜLTEKİN TIRPAN MTAL</v>
      </c>
      <c r="J43" s="253" t="str">
        <f>IFERROR(IFERROR(IFERROR(IFERROR(IFERROR(IFERROR(IFERROR(VLOOKUP(B43,FUTSAL!C$69:N12119,9,0),VLOOKUP(B43,VOLEYBOL!C$54:N2515,9,0)),VLOOKUP(B43,FUTBOL!C$31:N2603,9,0)),VLOOKUP(B43,BASKETBOL!C$42:N2617,9,0)),VLOOKUP(B43,HENTBOL!C$32:N2618,9,0)),VLOOKUP(B43,HOKEY!C$35:N1962,9,0)),VLOOKUP(B43,KRİKET!C$30:N2392,9,0)),VLOOKUP(B43,'FERDİ BRANŞLAR'!B$2:M293,9,0))</f>
        <v>2</v>
      </c>
      <c r="K43" s="253" t="str">
        <f>IFERROR(IFERROR(IFERROR(IFERROR(IFERROR(IFERROR(IFERROR(VLOOKUP(B43,FUTSAL!C$69:N12119,10,0),VLOOKUP(B43,VOLEYBOL!C$54:N2515,10,0)),VLOOKUP(B43,FUTBOL!C$31:N2603,10,0)),VLOOKUP(B43,BASKETBOL!C$42:N2617,10,0)),VLOOKUP(B43,HENTBOL!C$32:N2618,10,0)),VLOOKUP(B43,HOKEY!C$35:N1962,10,0)),VLOOKUP(B43,KRİKET!C$30:N2392,10,0)),VLOOKUP(B43,'FERDİ BRANŞLAR'!B$2:M293,10,0))</f>
        <v>3</v>
      </c>
      <c r="L43" s="261" t="str">
        <f>IFERROR(IFERROR(IFERROR(IFERROR(IFERROR(IFERROR(IFERROR(VLOOKUP(B43,FUTSAL!C$69:N12119,11,0),VLOOKUP(B43,VOLEYBOL!C$54:N2515,11,0)),VLOOKUP(B43,FUTBOL!C$31:N2603,11,0)),VLOOKUP(B43,BASKETBOL!C$42:N2617,11,0)),VLOOKUP(B43,HENTBOL!C$32:N2618,11,0)),VLOOKUP(B43,HOKEY!C$35:N1962,11,0)),VLOOKUP(B43,KRİKET!C$30:N2392,11,0)),VLOOKUP(B43,'FERDİ BRANŞLAR'!B$2:M293,11,0))</f>
        <v>AMASYA SABUNCUOĞLU ŞEREFEDDİN MTAL</v>
      </c>
      <c r="M43" s="79">
        <f>IFERROR(IFERROR(IFERROR(IFERROR(IFERROR(IFERROR(IFERROR(VLOOKUP(B43,FUTSAL!C$69:N12119,12,0),VLOOKUP(B43,VOLEYBOL!C$54:N2515,12,0)),VLOOKUP(B43,FUTBOL!C$31:N2603,12,0)),VLOOKUP(B43,BASKETBOL!C$42:N2617,12,0)),VLOOKUP(B43,HENTBOL!C$32:N2618,12,0)),VLOOKUP(B43,HOKEY!C$35:N1962,11,0)),VLOOKUP(B43,KRİKET!C$30:N2392,12,0)),VLOOKUP(B43,'FERDİ BRANŞLAR'!B$2:M293,12,0))</f>
        <v>0</v>
      </c>
    </row>
    <row r="44" spans="2:13" ht="12" x14ac:dyDescent="0.2">
      <c r="B44" s="358">
        <v>35</v>
      </c>
      <c r="C44" s="263">
        <f>IFERROR(IFERROR(IFERROR(IFERROR(IFERROR(IFERROR(IFERROR(VLOOKUP(B44,FUTSAL!C$69:N11686,2,0),VLOOKUP(B44,VOLEYBOL!C$54:N2082,2,0)),VLOOKUP(B44,FUTBOL!C$31:N2170,2,0)),VLOOKUP(B44,BASKETBOL!C$42:N2184,2,0)),VLOOKUP(B44,HENTBOL!C$32:N2185,2,0)),VLOOKUP(B44,HOKEY!C$35:N1529,2,0)),VLOOKUP(B44,KRİKET!C$30:N1959,2,0)),VLOOKUP(B44,'FERDİ BRANŞLAR'!B$2:M305,2,0))</f>
        <v>45981</v>
      </c>
      <c r="D44" s="186">
        <f>IFERROR(IFERROR(IFERROR(IFERROR(IFERROR(IFERROR(IFERROR(VLOOKUP(B44,FUTSAL!C$69:N11686,3,0),VLOOKUP(B44,VOLEYBOL!C$54:N2082,3,0)),VLOOKUP(B44,FUTBOL!C$31:N2170,3,0)),VLOOKUP(B44,BASKETBOL!C$42:N2184,3,0)),VLOOKUP(B44,HENTBOL!C$32:N2185,3,0)),VLOOKUP(B44,HOKEY!C$35:N1529,3,0)),VLOOKUP(B44,KRİKET!C$30:N1959,3,0)),VLOOKUP(B44,'FERDİ BRANŞLAR'!B$2:M305,3,0))</f>
        <v>0.41666666666666669</v>
      </c>
      <c r="E44" s="185" t="str">
        <f>IFERROR(IFERROR(IFERROR(IFERROR(IFERROR(IFERROR(IFERROR(VLOOKUP(B44,FUTSAL!C$69:N11686,4,0),VLOOKUP(B44,VOLEYBOL!C$54:N2082,4,0)),VLOOKUP(B44,FUTBOL!C$31:N2170,4,0)),VLOOKUP(B44,BASKETBOL!C$42:N2184,4,0)),VLOOKUP(B44,HENTBOL!C$32:N2185,4,0)),VLOOKUP(B44,HOKEY!C$35:N1529,4,0)),VLOOKUP(B44,KRİKET!C$30:N1959,4,0)),VLOOKUP(B44,'FERDİ BRANŞLAR'!B$2:M305,4,0))</f>
        <v>G.HACIKÖY SS</v>
      </c>
      <c r="F44" s="185" t="str">
        <f>IFERROR(IFERROR(IFERROR(IFERROR(IFERROR(IFERROR(IFERROR(VLOOKUP(B44,FUTSAL!C$69:N11686,5,0),VLOOKUP(B44,VOLEYBOL!C$54:N2082,5,0)),VLOOKUP(B44,FUTBOL!C$31:N2170,5,0)),VLOOKUP(B44,BASKETBOL!C$42:N2184,5,0)),VLOOKUP(B44,HENTBOL!C$32:N2185,5,0)),VLOOKUP(B44,HOKEY!C$35:N1529,5,0)),VLOOKUP(B44,KRİKET!C$30:N1959,5,0)),VLOOKUP(B44,'FERDİ BRANŞLAR'!B$2:M305,5,0))</f>
        <v>FUTSAL</v>
      </c>
      <c r="G44" s="185" t="str">
        <f>IFERROR(IFERROR(IFERROR(IFERROR(IFERROR(IFERROR(IFERROR(VLOOKUP(B44,FUTSAL!C$69:N12131,6,0),VLOOKUP(B44,VOLEYBOL!C$54:N2527,6,0)),VLOOKUP(B44,FUTBOL!C$31:N2615,6,0)),VLOOKUP(B44,BASKETBOL!C$42:N2629,6,0)),VLOOKUP(B44,HENTBOL!C$32:N2630,6,0)),VLOOKUP(B44,HOKEY!C$35:N1974,6,0)),VLOOKUP(B44,KRİKET!C$30:N2404,6,0)),VLOOKUP(B44,'FERDİ BRANŞLAR'!B$2:M305,6,0))</f>
        <v>E GRB</v>
      </c>
      <c r="H44" s="185" t="str">
        <f>IFERROR(IFERROR(IFERROR(IFERROR(IFERROR(IFERROR(IFERROR(VLOOKUP(B44,FUTSAL!C$69:N12131,7,0),VLOOKUP(B44,VOLEYBOL!C$54:N2527,7,0)),VLOOKUP(B44,FUTBOL!C$31:N2615,7,0)),VLOOKUP(B44,BASKETBOL!C$42:N2629,7,0)),VLOOKUP(B44,HENTBOL!C$32:N2630,7,0)),VLOOKUP(B44,HOKEY!C$35:N1974,7,0)),VLOOKUP(B44,KRİKET!C$30:N2404,7,0)),VLOOKUP(B44,'FERDİ BRANŞLAR'!B$2:M305,7,0))</f>
        <v>GENÇ A ERKEK</v>
      </c>
      <c r="I44" s="322" t="str">
        <f>IFERROR(IFERROR(IFERROR(IFERROR(IFERROR(IFERROR(IFERROR(VLOOKUP(B44,FUTSAL!C$69:N12131,8,0),VLOOKUP(B44,VOLEYBOL!C$54:N2527,8,0)),VLOOKUP(B44,FUTBOL!C$31:N2615,8,0)),VLOOKUP(B44,BASKETBOL!C$42:N2629,8,0)),VLOOKUP(B44,HENTBOL!C$32:N2630,8,0)),VLOOKUP(B44,HOKEY!C$35:N1974,8,0)),VLOOKUP(B44,KRİKET!C$30:N2404,8,0)),VLOOKUP(B44,'FERDİ BRANŞLAR'!B$2:M305,8,0))</f>
        <v>MERİFON İRFANLI ANADOLU LİSESİ</v>
      </c>
      <c r="J44" s="338" t="str">
        <f>IFERROR(IFERROR(IFERROR(IFERROR(IFERROR(IFERROR(IFERROR(VLOOKUP(B44,FUTSAL!C$69:N12131,9,0),VLOOKUP(B44,VOLEYBOL!C$54:N2527,9,0)),VLOOKUP(B44,FUTBOL!C$31:N2615,9,0)),VLOOKUP(B44,BASKETBOL!C$42:N2629,9,0)),VLOOKUP(B44,HENTBOL!C$32:N2630,9,0)),VLOOKUP(B44,HOKEY!C$35:N1974,9,0)),VLOOKUP(B44,KRİKET!C$30:N2404,9,0)),VLOOKUP(B44,'FERDİ BRANŞLAR'!B$2:M305,9,0))</f>
        <v>3</v>
      </c>
      <c r="K44" s="338" t="str">
        <f>IFERROR(IFERROR(IFERROR(IFERROR(IFERROR(IFERROR(IFERROR(VLOOKUP(B44,FUTSAL!C$69:N12131,10,0),VLOOKUP(B44,VOLEYBOL!C$54:N2527,10,0)),VLOOKUP(B44,FUTBOL!C$31:N2615,10,0)),VLOOKUP(B44,BASKETBOL!C$42:N2629,10,0)),VLOOKUP(B44,HENTBOL!C$32:N2630,10,0)),VLOOKUP(B44,HOKEY!C$35:N1974,10,0)),VLOOKUP(B44,KRİKET!C$30:N2404,10,0)),VLOOKUP(B44,'FERDİ BRANŞLAR'!B$2:M305,10,0))</f>
        <v>3</v>
      </c>
      <c r="L44" s="378" t="str">
        <f>IFERROR(IFERROR(IFERROR(IFERROR(IFERROR(IFERROR(IFERROR(VLOOKUP(B44,FUTSAL!C$69:N12131,11,0),VLOOKUP(B44,VOLEYBOL!C$54:N2527,11,0)),VLOOKUP(B44,FUTBOL!C$31:N2615,11,0)),VLOOKUP(B44,BASKETBOL!C$42:N2629,11,0)),VLOOKUP(B44,HENTBOL!C$32:N2630,11,0)),VLOOKUP(B44,HOKEY!C$35:N1974,11,0)),VLOOKUP(B44,KRİKET!C$30:N2404,11,0)),VLOOKUP(B44,'FERDİ BRANŞLAR'!B$2:M305,11,0))</f>
        <v>MERZİFON ANADOLU LİSESİ</v>
      </c>
      <c r="M44" s="337" t="str">
        <f>IFERROR(IFERROR(IFERROR(IFERROR(IFERROR(IFERROR(IFERROR(VLOOKUP(B44,FUTSAL!C$69:N12131,12,0),VLOOKUP(B44,VOLEYBOL!C$54:N2527,12,0)),VLOOKUP(B44,FUTBOL!C$31:N2615,12,0)),VLOOKUP(B44,BASKETBOL!C$42:N2629,12,0)),VLOOKUP(B44,HENTBOL!C$32:N2630,12,0)),VLOOKUP(B44,HOKEY!C$35:N1974,11,0)),VLOOKUP(B44,KRİKET!C$30:N2404,12,0)),VLOOKUP(B44,'FERDİ BRANŞLAR'!B$2:M305,12,0))</f>
        <v>M.İRFANLI AND LİSESİ PK (5)MERZİFON AND LİSESİ PK(4)</v>
      </c>
    </row>
    <row r="45" spans="2:13" ht="12" x14ac:dyDescent="0.2">
      <c r="B45" s="358">
        <v>20</v>
      </c>
      <c r="C45" s="185">
        <f>IFERROR(IFERROR(IFERROR(IFERROR(IFERROR(IFERROR(IFERROR(VLOOKUP(B45,FUTSAL!C$69:N11648,2,0),VLOOKUP(B45,VOLEYBOL!C$54:N2044,2,0)),VLOOKUP(B45,FUTBOL!C$31:N2132,2,0)),VLOOKUP(B45,BASKETBOL!C$42:N2146,2,0)),VLOOKUP(B45,HENTBOL!C$32:N2147,2,0)),VLOOKUP(B45,HOKEY!C$35:N1491,2,0)),VLOOKUP(B45,KRİKET!C$30:N1921,2,0)),VLOOKUP(B45,'FERDİ BRANŞLAR'!B$2:M267,2,0))</f>
        <v>45981</v>
      </c>
      <c r="D45" s="186">
        <f>IFERROR(IFERROR(IFERROR(IFERROR(IFERROR(IFERROR(IFERROR(VLOOKUP(B45,FUTSAL!C$69:N11648,3,0),VLOOKUP(B45,VOLEYBOL!C$54:N2044,3,0)),VLOOKUP(B45,FUTBOL!C$31:N2132,3,0)),VLOOKUP(B45,BASKETBOL!C$42:N2146,3,0)),VLOOKUP(B45,HENTBOL!C$32:N2147,3,0)),VLOOKUP(B45,HOKEY!C$35:N1491,3,0)),VLOOKUP(B45,KRİKET!C$30:N1921,3,0)),VLOOKUP(B45,'FERDİ BRANŞLAR'!B$2:M267,3,0))</f>
        <v>0.45833333333333331</v>
      </c>
      <c r="E45" s="185" t="str">
        <f>IFERROR(IFERROR(IFERROR(IFERROR(IFERROR(IFERROR(IFERROR(VLOOKUP(B45,FUTSAL!C$69:N11648,4,0),VLOOKUP(B45,VOLEYBOL!C$54:N2044,4,0)),VLOOKUP(B45,FUTBOL!C$31:N2132,4,0)),VLOOKUP(B45,BASKETBOL!C$42:N2146,4,0)),VLOOKUP(B45,HENTBOL!C$32:N2147,4,0)),VLOOKUP(B45,HOKEY!C$35:N1491,4,0)),VLOOKUP(B45,KRİKET!C$30:N1921,4,0)),VLOOKUP(B45,'FERDİ BRANŞLAR'!B$2:M267,4,0))</f>
        <v>AMASYA S.S</v>
      </c>
      <c r="F45" s="185" t="str">
        <f>IFERROR(IFERROR(IFERROR(IFERROR(IFERROR(IFERROR(IFERROR(VLOOKUP(B45,FUTSAL!C$69:N11648,5,0),VLOOKUP(B45,VOLEYBOL!C$54:N2044,5,0)),VLOOKUP(B45,FUTBOL!C$31:N2132,5,0)),VLOOKUP(B45,BASKETBOL!C$42:N2146,5,0)),VLOOKUP(B45,HENTBOL!C$32:N2147,5,0)),VLOOKUP(B45,HOKEY!C$35:N1491,5,0)),VLOOKUP(B45,KRİKET!C$30:N1921,5,0)),VLOOKUP(B45,'FERDİ BRANŞLAR'!B$2:M267,5,0))</f>
        <v>FUTSAL</v>
      </c>
      <c r="G45" s="185" t="str">
        <f>IFERROR(IFERROR(IFERROR(IFERROR(IFERROR(IFERROR(IFERROR(VLOOKUP(B45,FUTSAL!C$69:N12093,6,0),VLOOKUP(B45,VOLEYBOL!C$54:N2489,6,0)),VLOOKUP(B45,FUTBOL!C$31:N2577,6,0)),VLOOKUP(B45,BASKETBOL!C$42:N2591,6,0)),VLOOKUP(B45,HENTBOL!C$32:N2592,6,0)),VLOOKUP(B45,HOKEY!C$35:N1936,6,0)),VLOOKUP(B45,KRİKET!C$30:N2366,6,0)),VLOOKUP(B45,'FERDİ BRANŞLAR'!B$2:M267,6,0))</f>
        <v>C GRB</v>
      </c>
      <c r="H45" s="185" t="str">
        <f>IFERROR(IFERROR(IFERROR(IFERROR(IFERROR(IFERROR(IFERROR(VLOOKUP(B45,FUTSAL!C$69:N12093,7,0),VLOOKUP(B45,VOLEYBOL!C$54:N2489,7,0)),VLOOKUP(B45,FUTBOL!C$31:N2577,7,0)),VLOOKUP(B45,BASKETBOL!C$42:N2591,7,0)),VLOOKUP(B45,HENTBOL!C$32:N2592,7,0)),VLOOKUP(B45,HOKEY!C$35:N1936,7,0)),VLOOKUP(B45,KRİKET!C$30:N2366,7,0)),VLOOKUP(B45,'FERDİ BRANŞLAR'!B$2:M267,7,0))</f>
        <v>GNÇ A ERK</v>
      </c>
      <c r="I45" s="187" t="str">
        <f>IFERROR(IFERROR(IFERROR(IFERROR(IFERROR(IFERROR(IFERROR(VLOOKUP(B45,FUTSAL!C$69:N12093,8,0),VLOOKUP(B45,VOLEYBOL!C$54:N2489,8,0)),VLOOKUP(B45,FUTBOL!C$31:N2577,8,0)),VLOOKUP(B45,BASKETBOL!C$42:N2591,8,0)),VLOOKUP(B45,HENTBOL!C$32:N2592,8,0)),VLOOKUP(B45,HOKEY!C$35:N1936,8,0)),VLOOKUP(B45,KRİKET!C$30:N2366,8,0)),VLOOKUP(B45,'FERDİ BRANŞLAR'!B$2:M267,8,0))</f>
        <v>AMASYA MACİT ZEREN FEN LİSESİ</v>
      </c>
      <c r="J45" s="253" t="str">
        <f>IFERROR(IFERROR(IFERROR(IFERROR(IFERROR(IFERROR(IFERROR(VLOOKUP(B45,FUTSAL!C$69:N12093,9,0),VLOOKUP(B45,VOLEYBOL!C$54:N2489,9,0)),VLOOKUP(B45,FUTBOL!C$31:N2577,9,0)),VLOOKUP(B45,BASKETBOL!C$42:N2591,9,0)),VLOOKUP(B45,HENTBOL!C$32:N2592,9,0)),VLOOKUP(B45,HOKEY!C$35:N1936,9,0)),VLOOKUP(B45,KRİKET!C$30:N2366,9,0)),VLOOKUP(B45,'FERDİ BRANŞLAR'!B$2:M267,9,0))</f>
        <v>0</v>
      </c>
      <c r="K45" s="253" t="str">
        <f>IFERROR(IFERROR(IFERROR(IFERROR(IFERROR(IFERROR(IFERROR(VLOOKUP(B45,FUTSAL!C$69:N12093,10,0),VLOOKUP(B45,VOLEYBOL!C$54:N2489,10,0)),VLOOKUP(B45,FUTBOL!C$31:N2577,10,0)),VLOOKUP(B45,BASKETBOL!C$42:N2591,10,0)),VLOOKUP(B45,HENTBOL!C$32:N2592,10,0)),VLOOKUP(B45,HOKEY!C$35:N1936,10,0)),VLOOKUP(B45,KRİKET!C$30:N2366,10,0)),VLOOKUP(B45,'FERDİ BRANŞLAR'!B$2:M267,10,0))</f>
        <v>5</v>
      </c>
      <c r="L45" s="379" t="str">
        <f>IFERROR(IFERROR(IFERROR(IFERROR(IFERROR(IFERROR(IFERROR(VLOOKUP(B45,FUTSAL!C$69:N12093,11,0),VLOOKUP(B45,VOLEYBOL!C$54:N2489,11,0)),VLOOKUP(B45,FUTBOL!C$31:N2577,11,0)),VLOOKUP(B45,BASKETBOL!C$42:N2591,11,0)),VLOOKUP(B45,HENTBOL!C$32:N2592,11,0)),VLOOKUP(B45,HOKEY!C$35:N1936,11,0)),VLOOKUP(B45,KRİKET!C$30:N2366,11,0)),VLOOKUP(B45,'FERDİ BRANŞLAR'!B$2:M267,11,0))</f>
        <v>AMASYA ŞEHİT FERHAT ERDİN SPOR LİSESİ</v>
      </c>
      <c r="M45" s="79">
        <f>IFERROR(IFERROR(IFERROR(IFERROR(IFERROR(IFERROR(IFERROR(VLOOKUP(B45,FUTSAL!C$69:N12093,12,0),VLOOKUP(B45,VOLEYBOL!C$54:N2489,12,0)),VLOOKUP(B45,FUTBOL!C$31:N2577,12,0)),VLOOKUP(B45,BASKETBOL!C$42:N2591,12,0)),VLOOKUP(B45,HENTBOL!C$32:N2592,12,0)),VLOOKUP(B45,HOKEY!C$35:N1936,11,0)),VLOOKUP(B45,KRİKET!C$30:N2366,12,0)),VLOOKUP(B45,'FERDİ BRANŞLAR'!B$2:M267,12,0))</f>
        <v>0</v>
      </c>
    </row>
    <row r="46" spans="2:13" ht="12" x14ac:dyDescent="0.2">
      <c r="B46" s="358">
        <v>36</v>
      </c>
      <c r="C46" s="185">
        <f>IFERROR(IFERROR(IFERROR(IFERROR(IFERROR(IFERROR(IFERROR(VLOOKUP(B46,FUTSAL!C$69:N11906,2,0),VLOOKUP(B46,VOLEYBOL!C$54:N2302,2,0)),VLOOKUP(B46,FUTBOL!C$31:N2390,2,0)),VLOOKUP(B46,BASKETBOL!C$42:N2404,2,0)),VLOOKUP(B46,HENTBOL!C$32:N2405,2,0)),VLOOKUP(B46,HOKEY!C$35:N1749,2,0)),VLOOKUP(B46,KRİKET!C$30:N2179,2,0)),VLOOKUP(B46,'FERDİ BRANŞLAR'!B$2:M525,2,0))</f>
        <v>45981</v>
      </c>
      <c r="D46" s="186">
        <f>IFERROR(IFERROR(IFERROR(IFERROR(IFERROR(IFERROR(IFERROR(VLOOKUP(B46,FUTSAL!C$69:N11906,3,0),VLOOKUP(B46,VOLEYBOL!C$54:N2302,3,0)),VLOOKUP(B46,FUTBOL!C$31:N2390,3,0)),VLOOKUP(B46,BASKETBOL!C$42:N2404,3,0)),VLOOKUP(B46,HENTBOL!C$32:N2405,3,0)),VLOOKUP(B46,HOKEY!C$35:N1749,3,0)),VLOOKUP(B46,KRİKET!C$30:N2179,3,0)),VLOOKUP(B46,'FERDİ BRANŞLAR'!B$2:M525,3,0))</f>
        <v>0.45833333333333331</v>
      </c>
      <c r="E46" s="185" t="str">
        <f>IFERROR(IFERROR(IFERROR(IFERROR(IFERROR(IFERROR(IFERROR(VLOOKUP(B46,FUTSAL!C$69:N11906,4,0),VLOOKUP(B46,VOLEYBOL!C$54:N2302,4,0)),VLOOKUP(B46,FUTBOL!C$31:N2390,4,0)),VLOOKUP(B46,BASKETBOL!C$42:N2404,4,0)),VLOOKUP(B46,HENTBOL!C$32:N2405,4,0)),VLOOKUP(B46,HOKEY!C$35:N1749,4,0)),VLOOKUP(B46,KRİKET!C$30:N2179,4,0)),VLOOKUP(B46,'FERDİ BRANŞLAR'!B$2:M525,4,0))</f>
        <v>G.HACIKÖY SS</v>
      </c>
      <c r="F46" s="185" t="str">
        <f>IFERROR(IFERROR(IFERROR(IFERROR(IFERROR(IFERROR(IFERROR(VLOOKUP(B46,FUTSAL!C$69:N11906,5,0),VLOOKUP(B46,VOLEYBOL!C$54:N2302,5,0)),VLOOKUP(B46,FUTBOL!C$31:N2390,5,0)),VLOOKUP(B46,BASKETBOL!C$42:N2404,5,0)),VLOOKUP(B46,HENTBOL!C$32:N2405,5,0)),VLOOKUP(B46,HOKEY!C$35:N1749,5,0)),VLOOKUP(B46,KRİKET!C$30:N2179,5,0)),VLOOKUP(B46,'FERDİ BRANŞLAR'!B$2:M525,5,0))</f>
        <v>FUTSAL</v>
      </c>
      <c r="G46" s="185" t="str">
        <f>IFERROR(IFERROR(IFERROR(IFERROR(IFERROR(IFERROR(IFERROR(VLOOKUP(B46,FUTSAL!C$69:N12351,6,0),VLOOKUP(B46,VOLEYBOL!C$54:N2747,6,0)),VLOOKUP(B46,FUTBOL!C$31:N2835,6,0)),VLOOKUP(B46,BASKETBOL!C$42:N2849,6,0)),VLOOKUP(B46,HENTBOL!C$32:N2850,6,0)),VLOOKUP(B46,HOKEY!C$35:N2194,6,0)),VLOOKUP(B46,KRİKET!C$30:N2624,6,0)),VLOOKUP(B46,'FERDİ BRANŞLAR'!B$2:M525,6,0))</f>
        <v>E GRB</v>
      </c>
      <c r="H46" s="185" t="str">
        <f>IFERROR(IFERROR(IFERROR(IFERROR(IFERROR(IFERROR(IFERROR(VLOOKUP(B46,FUTSAL!C$69:N12351,7,0),VLOOKUP(B46,VOLEYBOL!C$54:N2747,7,0)),VLOOKUP(B46,FUTBOL!C$31:N2835,7,0)),VLOOKUP(B46,BASKETBOL!C$42:N2849,7,0)),VLOOKUP(B46,HENTBOL!C$32:N2850,7,0)),VLOOKUP(B46,HOKEY!C$35:N2194,7,0)),VLOOKUP(B46,KRİKET!C$30:N2624,7,0)),VLOOKUP(B46,'FERDİ BRANŞLAR'!B$2:M525,7,0))</f>
        <v>GENÇ A ERKEK</v>
      </c>
      <c r="I46" s="187" t="str">
        <f>IFERROR(IFERROR(IFERROR(IFERROR(IFERROR(IFERROR(IFERROR(VLOOKUP(B46,FUTSAL!C$69:N12351,8,0),VLOOKUP(B46,VOLEYBOL!C$54:N2747,8,0)),VLOOKUP(B46,FUTBOL!C$31:N2835,8,0)),VLOOKUP(B46,BASKETBOL!C$42:N2849,8,0)),VLOOKUP(B46,HENTBOL!C$32:N2850,8,0)),VLOOKUP(B46,HOKEY!C$35:N2194,8,0)),VLOOKUP(B46,KRİKET!C$30:N2624,8,0)),VLOOKUP(B46,'FERDİ BRANŞLAR'!B$2:M525,8,0))</f>
        <v>SULUOVA ŞEHİT HÜSEYİN KAVAKLI FEN LİSESİ</v>
      </c>
      <c r="J46" s="253" t="str">
        <f>IFERROR(IFERROR(IFERROR(IFERROR(IFERROR(IFERROR(IFERROR(VLOOKUP(B46,FUTSAL!C$69:N12351,9,0),VLOOKUP(B46,VOLEYBOL!C$54:N2747,9,0)),VLOOKUP(B46,FUTBOL!C$31:N2835,9,0)),VLOOKUP(B46,BASKETBOL!C$42:N2849,9,0)),VLOOKUP(B46,HENTBOL!C$32:N2850,9,0)),VLOOKUP(B46,HOKEY!C$35:N2194,9,0)),VLOOKUP(B46,KRİKET!C$30:N2624,9,0)),VLOOKUP(B46,'FERDİ BRANŞLAR'!B$2:M525,9,0))</f>
        <v>4</v>
      </c>
      <c r="K46" s="253" t="str">
        <f>IFERROR(IFERROR(IFERROR(IFERROR(IFERROR(IFERROR(IFERROR(VLOOKUP(B46,FUTSAL!C$69:N12351,10,0),VLOOKUP(B46,VOLEYBOL!C$54:N2747,10,0)),VLOOKUP(B46,FUTBOL!C$31:N2835,10,0)),VLOOKUP(B46,BASKETBOL!C$42:N2849,10,0)),VLOOKUP(B46,HENTBOL!C$32:N2850,10,0)),VLOOKUP(B46,HOKEY!C$35:N2194,10,0)),VLOOKUP(B46,KRİKET!C$30:N2624,10,0)),VLOOKUP(B46,'FERDİ BRANŞLAR'!B$2:M525,10,0))</f>
        <v>3</v>
      </c>
      <c r="L46" s="351" t="str">
        <f>IFERROR(IFERROR(IFERROR(IFERROR(IFERROR(IFERROR(IFERROR(VLOOKUP(B46,FUTSAL!C$69:N12351,11,0),VLOOKUP(B46,VOLEYBOL!C$54:N2747,11,0)),VLOOKUP(B46,FUTBOL!C$31:N2835,11,0)),VLOOKUP(B46,BASKETBOL!C$42:N2849,11,0)),VLOOKUP(B46,HENTBOL!C$32:N2850,11,0)),VLOOKUP(B46,HOKEY!C$35:N2194,11,0)),VLOOKUP(B46,KRİKET!C$30:N2624,11,0)),VLOOKUP(B46,'FERDİ BRANŞLAR'!B$2:M525,11,0))</f>
        <v>MERZİFON ABİDE HATUN ANADOLU LİSESİ</v>
      </c>
      <c r="M46" s="79" t="str">
        <f>IFERROR(IFERROR(IFERROR(IFERROR(IFERROR(IFERROR(IFERROR(VLOOKUP(B46,FUTSAL!C$69:N12192,12,0),VLOOKUP(B46,VOLEYBOL!C$54:N2588,12,0)),VLOOKUP(B46,FUTBOL!C$31:N2676,12,0)),VLOOKUP(B46,BASKETBOL!C$42:N2690,12,0)),VLOOKUP(B46,HENTBOL!C$32:N2691,12,0)),VLOOKUP(B46,HOKEY!C$35:N2035,11,0)),VLOOKUP(B46,KRİKET!C$30:N2465,12,0)),VLOOKUP(B46,'FERDİ BRANŞLAR'!B$2:M366,12,0))</f>
        <v>TARİH DEĞİŞİKLİĞİ, YER DEĞİŞİKLİĞİ</v>
      </c>
    </row>
    <row r="47" spans="2:13" ht="24" x14ac:dyDescent="0.25">
      <c r="B47" s="358">
        <v>339</v>
      </c>
      <c r="C47" s="88">
        <f>IFERROR(IFERROR(IFERROR(IFERROR(IFERROR(IFERROR(IFERROR(VLOOKUP(B47,FUTSAL!C$69:N11894,2,0),VLOOKUP(B47,VOLEYBOL!C$54:N2290,2,0)),VLOOKUP(B47,FUTBOL!C$31:N2378,2,0)),VLOOKUP(B47,BASKETBOL!C$42:N2392,2,0)),VLOOKUP(B47,HENTBOL!C$32:N2393,2,0)),VLOOKUP(B47,HOKEY!C$35:N1737,2,0)),VLOOKUP(B47,KRİKET!C$30:N2167,2,0)),VLOOKUP(B47,'FERDİ BRANŞLAR'!B$2:M513,2,0))</f>
        <v>45981</v>
      </c>
      <c r="D47" s="327">
        <v>0.45833333333333331</v>
      </c>
      <c r="E47" s="272" t="s">
        <v>339</v>
      </c>
      <c r="F47" s="88" t="str">
        <f>IFERROR(IFERROR(IFERROR(IFERROR(IFERROR(IFERROR(IFERROR(VLOOKUP(B47,FUTSAL!C$69:N11894,5,0),VLOOKUP(B47,VOLEYBOL!C$54:N2290,5,0)),VLOOKUP(B47,FUTBOL!C$31:N2378,5,0)),VLOOKUP(B47,BASKETBOL!C$42:N2392,5,0)),VLOOKUP(B47,HENTBOL!C$32:N2393,5,0)),VLOOKUP(B47,HOKEY!C$35:N1737,5,0)),VLOOKUP(B47,KRİKET!C$30:N2167,5,0)),VLOOKUP(B47,'FERDİ BRANŞLAR'!B$2:M513,5,0))</f>
        <v>VOLEYBOL</v>
      </c>
      <c r="G47" s="88" t="str">
        <f>IFERROR(IFERROR(IFERROR(IFERROR(IFERROR(IFERROR(IFERROR(VLOOKUP(B47,FUTSAL!C$69:N12339,6,0),VLOOKUP(B47,VOLEYBOL!C$54:N2735,6,0)),VLOOKUP(B47,FUTBOL!C$31:N2823,6,0)),VLOOKUP(B47,BASKETBOL!C$42:N2837,6,0)),VLOOKUP(B47,HENTBOL!C$32:N2838,6,0)),VLOOKUP(B47,HOKEY!C$35:N2182,6,0)),VLOOKUP(B47,KRİKET!C$30:N2612,6,0)),VLOOKUP(B47,'FERDİ BRANŞLAR'!B$2:M513,6,0))</f>
        <v>A GRB</v>
      </c>
      <c r="H47" s="88" t="str">
        <f>IFERROR(IFERROR(IFERROR(IFERROR(IFERROR(IFERROR(IFERROR(VLOOKUP(B47,FUTSAL!C$69:N12339,7,0),VLOOKUP(B47,VOLEYBOL!C$54:N2735,7,0)),VLOOKUP(B47,FUTBOL!C$31:N2823,7,0)),VLOOKUP(B47,BASKETBOL!C$42:N2837,7,0)),VLOOKUP(B47,HENTBOL!C$32:N2838,7,0)),VLOOKUP(B47,HOKEY!C$35:N2182,7,0)),VLOOKUP(B47,KRİKET!C$30:N2612,7,0)),VLOOKUP(B47,'FERDİ BRANŞLAR'!B$2:M513,7,0))</f>
        <v>YILDIZ ERK</v>
      </c>
      <c r="I47" s="377" t="str">
        <f>IFERROR(IFERROR(IFERROR(IFERROR(IFERROR(IFERROR(IFERROR(VLOOKUP(B47,FUTSAL!C$69:N12339,8,0),VLOOKUP(B47,VOLEYBOL!C$54:N2735,8,0)),VLOOKUP(B47,FUTBOL!C$31:N2823,8,0)),VLOOKUP(B47,BASKETBOL!C$42:N2837,8,0)),VLOOKUP(B47,HENTBOL!C$32:N2838,8,0)),VLOOKUP(B47,HOKEY!C$35:N2182,8,0)),VLOOKUP(B47,KRİKET!C$30:N2612,8,0)),VLOOKUP(B47,'FERDİ BRANŞLAR'!B$2:M513,8,0))</f>
        <v>AmasyaŞeyhcui Şehit Aziz Sağlam İmam Hatip Ortaokulu</v>
      </c>
      <c r="J47" s="253" t="str">
        <f>IFERROR(IFERROR(IFERROR(IFERROR(IFERROR(IFERROR(IFERROR(VLOOKUP(B47,FUTSAL!C$69:N12339,9,0),VLOOKUP(B47,VOLEYBOL!C$54:N2735,9,0)),VLOOKUP(B47,FUTBOL!C$31:N2823,9,0)),VLOOKUP(B47,BASKETBOL!C$42:N2837,9,0)),VLOOKUP(B47,HENTBOL!C$32:N2838,9,0)),VLOOKUP(B47,HOKEY!C$35:N2182,9,0)),VLOOKUP(B47,KRİKET!C$30:N2612,9,0)),VLOOKUP(B47,'FERDİ BRANŞLAR'!B$2:M513,9,0))</f>
        <v>0</v>
      </c>
      <c r="K47" s="253" t="str">
        <f>IFERROR(IFERROR(IFERROR(IFERROR(IFERROR(IFERROR(IFERROR(VLOOKUP(B47,FUTSAL!C$69:N12339,10,0),VLOOKUP(B47,VOLEYBOL!C$54:N2735,10,0)),VLOOKUP(B47,FUTBOL!C$31:N2823,10,0)),VLOOKUP(B47,BASKETBOL!C$42:N2837,10,0)),VLOOKUP(B47,HENTBOL!C$32:N2838,10,0)),VLOOKUP(B47,HOKEY!C$35:N2182,10,0)),VLOOKUP(B47,KRİKET!C$30:N2612,10,0)),VLOOKUP(B47,'FERDİ BRANŞLAR'!B$2:M513,10,0))</f>
        <v>3</v>
      </c>
      <c r="L47" s="379" t="str">
        <f>IFERROR(IFERROR(IFERROR(IFERROR(IFERROR(IFERROR(IFERROR(VLOOKUP(B47,FUTSAL!C$69:N12339,11,0),VLOOKUP(B47,VOLEYBOL!C$54:N2735,11,0)),VLOOKUP(B47,FUTBOL!C$31:N2823,11,0)),VLOOKUP(B47,BASKETBOL!C$42:N2837,11,0)),VLOOKUP(B47,HENTBOL!C$32:N2838,11,0)),VLOOKUP(B47,HOKEY!C$35:N2182,11,0)),VLOOKUP(B47,KRİKET!C$30:N2612,11,0)),VLOOKUP(B47,'FERDİ BRANŞLAR'!B$2:M513,11,0))</f>
        <v>Amasya Mehmet Varinli Ortaokulu</v>
      </c>
      <c r="M47" s="79" t="str">
        <f>IFERROR(IFERROR(IFERROR(IFERROR(IFERROR(IFERROR(IFERROR(VLOOKUP(B47,FUTSAL!C$69:N12339,12,0),VLOOKUP(B47,VOLEYBOL!C$54:N2735,12,0)),VLOOKUP(B47,FUTBOL!C$31:N2823,12,0)),VLOOKUP(B47,BASKETBOL!C$42:N2837,12,0)),VLOOKUP(B47,HENTBOL!C$32:N2838,12,0)),VLOOKUP(B47,HOKEY!C$35:N2182,11,0)),VLOOKUP(B47,KRİKET!C$30:N2612,12,0)),VLOOKUP(B47,'FERDİ BRANŞLAR'!B$2:M513,12,0))</f>
        <v>YER VE SAAT DEĞİŞİKLİĞİ</v>
      </c>
    </row>
    <row r="48" spans="2:13" ht="12" x14ac:dyDescent="0.2">
      <c r="B48" s="358">
        <v>19</v>
      </c>
      <c r="C48" s="185">
        <f>IFERROR(IFERROR(IFERROR(IFERROR(IFERROR(IFERROR(IFERROR(VLOOKUP(B48,FUTSAL!C$69:N11647,2,0),VLOOKUP(B48,VOLEYBOL!C$54:N2043,2,0)),VLOOKUP(B48,FUTBOL!C$31:N2131,2,0)),VLOOKUP(B48,BASKETBOL!C$42:N2145,2,0)),VLOOKUP(B48,HENTBOL!C$32:N2146,2,0)),VLOOKUP(B48,HOKEY!C$35:N1490,2,0)),VLOOKUP(B48,KRİKET!C$30:N1920,2,0)),VLOOKUP(B48,'FERDİ BRANŞLAR'!B$2:M266,2,0))</f>
        <v>45981</v>
      </c>
      <c r="D48" s="267">
        <f>IFERROR(IFERROR(IFERROR(IFERROR(IFERROR(IFERROR(IFERROR(VLOOKUP(B48,FUTSAL!C$69:N11647,3,0),VLOOKUP(B48,VOLEYBOL!C$54:N2043,3,0)),VLOOKUP(B48,FUTBOL!C$31:N2131,3,0)),VLOOKUP(B48,BASKETBOL!C$42:N2145,3,0)),VLOOKUP(B48,HENTBOL!C$32:N2146,3,0)),VLOOKUP(B48,HOKEY!C$35:N1490,3,0)),VLOOKUP(B48,KRİKET!C$30:N1920,3,0)),VLOOKUP(B48,'FERDİ BRANŞLAR'!B$2:M266,3,0))</f>
        <v>0.54166666666666663</v>
      </c>
      <c r="E48" s="185" t="str">
        <f>IFERROR(IFERROR(IFERROR(IFERROR(IFERROR(IFERROR(IFERROR(VLOOKUP(B48,FUTSAL!C$69:N11647,4,0),VLOOKUP(B48,VOLEYBOL!C$54:N2043,4,0)),VLOOKUP(B48,FUTBOL!C$31:N2131,4,0)),VLOOKUP(B48,BASKETBOL!C$42:N2145,4,0)),VLOOKUP(B48,HENTBOL!C$32:N2146,4,0)),VLOOKUP(B48,HOKEY!C$35:N1490,4,0)),VLOOKUP(B48,KRİKET!C$30:N1920,4,0)),VLOOKUP(B48,'FERDİ BRANŞLAR'!B$2:M266,4,0))</f>
        <v>AMASYA S.S</v>
      </c>
      <c r="F48" s="185" t="str">
        <f>IFERROR(IFERROR(IFERROR(IFERROR(IFERROR(IFERROR(IFERROR(VLOOKUP(B48,FUTSAL!C$69:N11647,5,0),VLOOKUP(B48,VOLEYBOL!C$54:N2043,5,0)),VLOOKUP(B48,FUTBOL!C$31:N2131,5,0)),VLOOKUP(B48,BASKETBOL!C$42:N2145,5,0)),VLOOKUP(B48,HENTBOL!C$32:N2146,5,0)),VLOOKUP(B48,HOKEY!C$35:N1490,5,0)),VLOOKUP(B48,KRİKET!C$30:N1920,5,0)),VLOOKUP(B48,'FERDİ BRANŞLAR'!B$2:M266,5,0))</f>
        <v>FUTSAL</v>
      </c>
      <c r="G48" s="185" t="str">
        <f>IFERROR(IFERROR(IFERROR(IFERROR(IFERROR(IFERROR(IFERROR(VLOOKUP(B48,FUTSAL!C$69:N12092,6,0),VLOOKUP(B48,VOLEYBOL!C$54:N2488,6,0)),VLOOKUP(B48,FUTBOL!C$31:N2576,6,0)),VLOOKUP(B48,BASKETBOL!C$42:N2590,6,0)),VLOOKUP(B48,HENTBOL!C$32:N2591,6,0)),VLOOKUP(B48,HOKEY!C$35:N1935,6,0)),VLOOKUP(B48,KRİKET!C$30:N2365,6,0)),VLOOKUP(B48,'FERDİ BRANŞLAR'!B$2:M266,6,0))</f>
        <v>C GRB</v>
      </c>
      <c r="H48" s="185" t="str">
        <f>IFERROR(IFERROR(IFERROR(IFERROR(IFERROR(IFERROR(IFERROR(VLOOKUP(B48,FUTSAL!C$69:N12092,7,0),VLOOKUP(B48,VOLEYBOL!C$54:N2488,7,0)),VLOOKUP(B48,FUTBOL!C$31:N2576,7,0)),VLOOKUP(B48,BASKETBOL!C$42:N2590,7,0)),VLOOKUP(B48,HENTBOL!C$32:N2591,7,0)),VLOOKUP(B48,HOKEY!C$35:N1935,7,0)),VLOOKUP(B48,KRİKET!C$30:N2365,7,0)),VLOOKUP(B48,'FERDİ BRANŞLAR'!B$2:M266,7,0))</f>
        <v>GNÇ A ERK</v>
      </c>
      <c r="I48" s="187" t="str">
        <f>IFERROR(IFERROR(IFERROR(IFERROR(IFERROR(IFERROR(IFERROR(VLOOKUP(B48,FUTSAL!C$69:N12092,8,0),VLOOKUP(B48,VOLEYBOL!C$54:N2488,8,0)),VLOOKUP(B48,FUTBOL!C$31:N2576,8,0)),VLOOKUP(B48,BASKETBOL!C$42:N2590,8,0)),VLOOKUP(B48,HENTBOL!C$32:N2591,8,0)),VLOOKUP(B48,HOKEY!C$35:N1935,8,0)),VLOOKUP(B48,KRİKET!C$30:N2365,8,0)),VLOOKUP(B48,'FERDİ BRANŞLAR'!B$2:M266,8,0))</f>
        <v>AMASYA LİSESİ</v>
      </c>
      <c r="J48" s="253" t="str">
        <f>IFERROR(IFERROR(IFERROR(IFERROR(IFERROR(IFERROR(IFERROR(VLOOKUP(B48,FUTSAL!C$69:N12092,9,0),VLOOKUP(B48,VOLEYBOL!C$54:N2488,9,0)),VLOOKUP(B48,FUTBOL!C$31:N2576,9,0)),VLOOKUP(B48,BASKETBOL!C$42:N2590,9,0)),VLOOKUP(B48,HENTBOL!C$32:N2591,9,0)),VLOOKUP(B48,HOKEY!C$35:N1935,9,0)),VLOOKUP(B48,KRİKET!C$30:N2365,9,0)),VLOOKUP(B48,'FERDİ BRANŞLAR'!B$2:M266,9,0))</f>
        <v>2</v>
      </c>
      <c r="K48" s="253" t="str">
        <f>IFERROR(IFERROR(IFERROR(IFERROR(IFERROR(IFERROR(IFERROR(VLOOKUP(B48,FUTSAL!C$69:N12092,10,0),VLOOKUP(B48,VOLEYBOL!C$54:N2488,10,0)),VLOOKUP(B48,FUTBOL!C$31:N2576,10,0)),VLOOKUP(B48,BASKETBOL!C$42:N2590,10,0)),VLOOKUP(B48,HENTBOL!C$32:N2591,10,0)),VLOOKUP(B48,HOKEY!C$35:N1935,10,0)),VLOOKUP(B48,KRİKET!C$30:N2365,10,0)),VLOOKUP(B48,'FERDİ BRANŞLAR'!B$2:M266,10,0))</f>
        <v>1</v>
      </c>
      <c r="L48" s="59" t="str">
        <f>IFERROR(IFERROR(IFERROR(IFERROR(IFERROR(IFERROR(IFERROR(VLOOKUP(B48,FUTSAL!C$69:N12092,11,0),VLOOKUP(B48,VOLEYBOL!C$54:N2488,11,0)),VLOOKUP(B48,FUTBOL!C$31:N2576,11,0)),VLOOKUP(B48,BASKETBOL!C$42:N2590,11,0)),VLOOKUP(B48,HENTBOL!C$32:N2591,11,0)),VLOOKUP(B48,HOKEY!C$35:N1935,11,0)),VLOOKUP(B48,KRİKET!C$30:N2365,11,0)),VLOOKUP(B48,'FERDİ BRANŞLAR'!B$2:M266,11,0))</f>
        <v>AMASYA ANADOLU LİSESİ</v>
      </c>
      <c r="M48" s="79">
        <f>IFERROR(IFERROR(IFERROR(IFERROR(IFERROR(IFERROR(IFERROR(VLOOKUP(B48,FUTSAL!C$69:N12092,12,0),VLOOKUP(B48,VOLEYBOL!C$54:N2488,12,0)),VLOOKUP(B48,FUTBOL!C$31:N2576,12,0)),VLOOKUP(B48,BASKETBOL!C$42:N2590,12,0)),VLOOKUP(B48,HENTBOL!C$32:N2591,12,0)),VLOOKUP(B48,HOKEY!C$35:N1935,11,0)),VLOOKUP(B48,KRİKET!C$30:N2365,12,0)),VLOOKUP(B48,'FERDİ BRANŞLAR'!B$2:M266,12,0))</f>
        <v>0</v>
      </c>
    </row>
    <row r="49" spans="2:13" ht="12" x14ac:dyDescent="0.2">
      <c r="B49" s="358">
        <v>294</v>
      </c>
      <c r="C49" s="185">
        <f>IFERROR(IFERROR(IFERROR(IFERROR(IFERROR(IFERROR(IFERROR(VLOOKUP(B49,FUTSAL!C$69:N11609,2,0),VLOOKUP(B49,VOLEYBOL!C$54:N2005,2,0)),VLOOKUP(B49,FUTBOL!C$31:N2093,2,0)),VLOOKUP(B49,BASKETBOL!C$42:N2107,2,0)),VLOOKUP(B49,HENTBOL!C$32:N2108,2,0)),VLOOKUP(B49,HOKEY!C$35:N1452,2,0)),VLOOKUP(B49,KRİKET!C$30:N1882,2,0)),VLOOKUP(B49,'FERDİ BRANŞLAR'!B$2:M228,2,0))</f>
        <v>45981</v>
      </c>
      <c r="D49" s="276">
        <f>IFERROR(IFERROR(IFERROR(IFERROR(IFERROR(IFERROR(IFERROR(VLOOKUP(B49,FUTSAL!C$69:N11609,3,0),VLOOKUP(B49,VOLEYBOL!C$54:N2005,3,0)),VLOOKUP(B49,FUTBOL!C$31:N2093,3,0)),VLOOKUP(B49,BASKETBOL!C$42:N2107,3,0)),VLOOKUP(B49,HENTBOL!C$32:N2108,3,0)),VLOOKUP(B49,HOKEY!C$35:N1452,3,0)),VLOOKUP(B49,KRİKET!C$30:N1882,3,0)),VLOOKUP(B49,'FERDİ BRANŞLAR'!B$2:M228,3,0))</f>
        <v>0.54166666666666663</v>
      </c>
      <c r="E49" s="185" t="str">
        <f>IFERROR(IFERROR(IFERROR(IFERROR(IFERROR(IFERROR(IFERROR(VLOOKUP(B49,FUTSAL!C$69:N11609,4,0),VLOOKUP(B49,VOLEYBOL!C$54:N2005,4,0)),VLOOKUP(B49,FUTBOL!C$31:N2093,4,0)),VLOOKUP(B49,BASKETBOL!C$42:N2107,4,0)),VLOOKUP(B49,HENTBOL!C$32:N2108,4,0)),VLOOKUP(B49,HOKEY!C$35:N1452,4,0)),VLOOKUP(B49,KRİKET!C$30:N1882,4,0)),VLOOKUP(B49,'FERDİ BRANŞLAR'!B$2:M228,4,0))</f>
        <v>HAMİT KAPLAN S.S</v>
      </c>
      <c r="F49" s="185" t="str">
        <f>IFERROR(IFERROR(IFERROR(IFERROR(IFERROR(IFERROR(IFERROR(VLOOKUP(B49,FUTSAL!C$69:N11609,5,0),VLOOKUP(B49,VOLEYBOL!C$54:N2005,5,0)),VLOOKUP(B49,FUTBOL!C$31:N2093,5,0)),VLOOKUP(B49,BASKETBOL!C$42:N2107,5,0)),VLOOKUP(B49,HENTBOL!C$32:N2108,5,0)),VLOOKUP(B49,HOKEY!C$35:N1452,5,0)),VLOOKUP(B49,KRİKET!C$30:N1882,5,0)),VLOOKUP(B49,'FERDİ BRANŞLAR'!B$2:M228,5,0))</f>
        <v>VOLEYBOL</v>
      </c>
      <c r="G49" s="185" t="str">
        <f>IFERROR(IFERROR(IFERROR(IFERROR(IFERROR(IFERROR(IFERROR(VLOOKUP(B49,FUTSAL!C$69:N12054,6,0),VLOOKUP(B49,VOLEYBOL!C$54:N2450,6,0)),VLOOKUP(B49,FUTBOL!C$31:N2538,6,0)),VLOOKUP(B49,BASKETBOL!C$42:N2552,6,0)),VLOOKUP(B49,HENTBOL!C$32:N2553,6,0)),VLOOKUP(B49,HOKEY!C$35:N1897,6,0)),VLOOKUP(B49,KRİKET!C$30:N2327,6,0)),VLOOKUP(B49,'FERDİ BRANŞLAR'!B$2:M228,6,0))</f>
        <v>A GRB</v>
      </c>
      <c r="H49" s="185" t="str">
        <f>IFERROR(IFERROR(IFERROR(IFERROR(IFERROR(IFERROR(IFERROR(VLOOKUP(B49,FUTSAL!C$69:N12054,7,0),VLOOKUP(B49,VOLEYBOL!C$54:N2450,7,0)),VLOOKUP(B49,FUTBOL!C$31:N2538,7,0)),VLOOKUP(B49,BASKETBOL!C$42:N2552,7,0)),VLOOKUP(B49,HENTBOL!C$32:N2553,7,0)),VLOOKUP(B49,HOKEY!C$35:N1897,7,0)),VLOOKUP(B49,KRİKET!C$30:N2327,7,0)),VLOOKUP(B49,'FERDİ BRANŞLAR'!B$2:M228,7,0))</f>
        <v>GENÇ ERKEK</v>
      </c>
      <c r="I49" s="187" t="str">
        <f>IFERROR(IFERROR(IFERROR(IFERROR(IFERROR(IFERROR(IFERROR(VLOOKUP(B49,FUTSAL!C$69:N12054,8,0),VLOOKUP(B49,VOLEYBOL!C$54:N2450,8,0)),VLOOKUP(B49,FUTBOL!C$31:N2538,8,0)),VLOOKUP(B49,BASKETBOL!C$42:N2552,8,0)),VLOOKUP(B49,HENTBOL!C$32:N2553,8,0)),VLOOKUP(B49,HOKEY!C$35:N1897,8,0)),VLOOKUP(B49,KRİKET!C$30:N2327,8,0)),VLOOKUP(B49,'FERDİ BRANŞLAR'!B$2:M228,8,0))</f>
        <v>Amasya Atatürk Anadolu Lisesi</v>
      </c>
      <c r="J49" s="253" t="str">
        <f>IFERROR(IFERROR(IFERROR(IFERROR(IFERROR(IFERROR(IFERROR(VLOOKUP(B49,FUTSAL!C$69:N12054,9,0),VLOOKUP(B49,VOLEYBOL!C$54:N2450,9,0)),VLOOKUP(B49,FUTBOL!C$31:N2538,9,0)),VLOOKUP(B49,BASKETBOL!C$42:N2552,9,0)),VLOOKUP(B49,HENTBOL!C$32:N2553,9,0)),VLOOKUP(B49,HOKEY!C$35:N1897,9,0)),VLOOKUP(B49,KRİKET!C$30:N2327,9,0)),VLOOKUP(B49,'FERDİ BRANŞLAR'!B$2:M228,9,0))</f>
        <v>0</v>
      </c>
      <c r="K49" s="253" t="str">
        <f>IFERROR(IFERROR(IFERROR(IFERROR(IFERROR(IFERROR(IFERROR(VLOOKUP(B49,FUTSAL!C$69:N12054,10,0),VLOOKUP(B49,VOLEYBOL!C$54:N2450,10,0)),VLOOKUP(B49,FUTBOL!C$31:N2538,10,0)),VLOOKUP(B49,BASKETBOL!C$42:N2552,10,0)),VLOOKUP(B49,HENTBOL!C$32:N2553,10,0)),VLOOKUP(B49,HOKEY!C$35:N1897,10,0)),VLOOKUP(B49,KRİKET!C$30:N2327,10,0)),VLOOKUP(B49,'FERDİ BRANŞLAR'!B$2:M228,10,0))</f>
        <v>3</v>
      </c>
      <c r="L49" s="351" t="str">
        <f>IFERROR(IFERROR(IFERROR(IFERROR(IFERROR(IFERROR(IFERROR(VLOOKUP(B49,FUTSAL!C$69:N12054,11,0),VLOOKUP(B49,VOLEYBOL!C$54:N2450,11,0)),VLOOKUP(B49,FUTBOL!C$31:N2538,11,0)),VLOOKUP(B49,BASKETBOL!C$42:N2552,11,0)),VLOOKUP(B49,HENTBOL!C$32:N2553,11,0)),VLOOKUP(B49,HOKEY!C$35:N1897,11,0)),VLOOKUP(B49,KRİKET!C$30:N2327,11,0)),VLOOKUP(B49,'FERDİ BRANŞLAR'!B$2:M228,11,0))</f>
        <v>Amasya Sabuncuoğlu Şerefeddin MTAL</v>
      </c>
      <c r="M49" s="79" t="str">
        <f>IFERROR(IFERROR(IFERROR(IFERROR(IFERROR(IFERROR(IFERROR(VLOOKUP(B49,FUTSAL!C$69:N12054,12,0),VLOOKUP(B49,VOLEYBOL!C$54:N2450,12,0)),VLOOKUP(B49,FUTBOL!C$31:N2538,12,0)),VLOOKUP(B49,BASKETBOL!C$42:N2552,12,0)),VLOOKUP(B49,HENTBOL!C$32:N2553,12,0)),VLOOKUP(B49,HOKEY!C$35:N1897,11,0)),VLOOKUP(B49,KRİKET!C$30:N2327,12,0)),VLOOKUP(B49,'FERDİ BRANŞLAR'!B$2:M228,12,0))</f>
        <v>SAAT DEĞİŞİKLİĞİ</v>
      </c>
    </row>
    <row r="50" spans="2:13" ht="12" x14ac:dyDescent="0.2">
      <c r="B50" s="358">
        <v>402</v>
      </c>
      <c r="C50" s="263">
        <f>IFERROR(IFERROR(IFERROR(IFERROR(IFERROR(IFERROR(IFERROR(VLOOKUP(B50,FUTSAL!C$69:N11889,2,0),VLOOKUP(B50,VOLEYBOL!C$54:N2285,2,0)),VLOOKUP(B50,FUTBOL!C$31:N2373,2,0)),VLOOKUP(B50,BASKETBOL!C$42:N2387,2,0)),VLOOKUP(B50,HENTBOL!C$32:N2388,2,0)),VLOOKUP(B50,HOKEY!C$35:N1732,2,0)),VLOOKUP(B50,KRİKET!C$30:N2162,2,0)),VLOOKUP(B50,'FERDİ BRANŞLAR'!B$2:M508,2,0))</f>
        <v>45981</v>
      </c>
      <c r="D50" s="267">
        <f>IFERROR(IFERROR(IFERROR(IFERROR(IFERROR(IFERROR(IFERROR(VLOOKUP(B50,FUTSAL!C$69:N11889,3,0),VLOOKUP(B50,VOLEYBOL!C$54:N2285,3,0)),VLOOKUP(B50,FUTBOL!C$31:N2373,3,0)),VLOOKUP(B50,BASKETBOL!C$42:N2387,3,0)),VLOOKUP(B50,HENTBOL!C$32:N2388,3,0)),VLOOKUP(B50,HOKEY!C$35:N1732,3,0)),VLOOKUP(B50,KRİKET!C$30:N2162,3,0)),VLOOKUP(B50,'FERDİ BRANŞLAR'!B$2:M508,3,0))</f>
        <v>0.54166666666666663</v>
      </c>
      <c r="E50" s="273" t="str">
        <f>IFERROR(IFERROR(IFERROR(IFERROR(IFERROR(IFERROR(IFERROR(VLOOKUP(B50,FUTSAL!C$69:N11889,4,0),VLOOKUP(B50,VOLEYBOL!C$54:N2285,4,0)),VLOOKUP(B50,FUTBOL!C$31:N2373,4,0)),VLOOKUP(B50,BASKETBOL!C$42:N2387,4,0)),VLOOKUP(B50,HENTBOL!C$32:N2388,4,0)),VLOOKUP(B50,HOKEY!C$35:N1732,4,0)),VLOOKUP(B50,KRİKET!C$30:N2162,4,0)),VLOOKUP(B50,'FERDİ BRANŞLAR'!B$2:M508,4,0))</f>
        <v>G.HACIKÖY SS</v>
      </c>
      <c r="F50" s="185" t="str">
        <f>IFERROR(IFERROR(IFERROR(IFERROR(IFERROR(IFERROR(IFERROR(VLOOKUP(B50,FUTSAL!C$69:N11889,5,0),VLOOKUP(B50,VOLEYBOL!C$54:N2285,5,0)),VLOOKUP(B50,FUTBOL!C$31:N2373,5,0)),VLOOKUP(B50,BASKETBOL!C$42:N2387,5,0)),VLOOKUP(B50,HENTBOL!C$32:N2388,5,0)),VLOOKUP(B50,HOKEY!C$35:N1732,5,0)),VLOOKUP(B50,KRİKET!C$30:N2162,5,0)),VLOOKUP(B50,'FERDİ BRANŞLAR'!B$2:M508,5,0))</f>
        <v>BASKETBOL</v>
      </c>
      <c r="G50" s="185" t="str">
        <f>IFERROR(IFERROR(IFERROR(IFERROR(IFERROR(IFERROR(IFERROR(VLOOKUP(B50,FUTSAL!C$69:N12334,6,0),VLOOKUP(B50,VOLEYBOL!C$54:N2730,6,0)),VLOOKUP(B50,FUTBOL!C$31:N2818,6,0)),VLOOKUP(B50,BASKETBOL!C$42:N2832,6,0)),VLOOKUP(B50,HENTBOL!C$32:N2833,6,0)),VLOOKUP(B50,HOKEY!C$35:N2177,6,0)),VLOOKUP(B50,KRİKET!C$30:N2607,6,0)),VLOOKUP(B50,'FERDİ BRANŞLAR'!B$2:M508,6,0))</f>
        <v>C GRB</v>
      </c>
      <c r="H50" s="185" t="str">
        <f>IFERROR(IFERROR(IFERROR(IFERROR(IFERROR(IFERROR(IFERROR(VLOOKUP(B50,FUTSAL!C$69:N12334,7,0),VLOOKUP(B50,VOLEYBOL!C$54:N2730,7,0)),VLOOKUP(B50,FUTBOL!C$31:N2818,7,0)),VLOOKUP(B50,BASKETBOL!C$42:N2832,7,0)),VLOOKUP(B50,HENTBOL!C$32:N2833,7,0)),VLOOKUP(B50,HOKEY!C$35:N2177,7,0)),VLOOKUP(B50,KRİKET!C$30:N2607,7,0)),VLOOKUP(B50,'FERDİ BRANŞLAR'!B$2:M508,7,0))</f>
        <v>GENÇ A ERK</v>
      </c>
      <c r="I50" s="187" t="str">
        <f>IFERROR(IFERROR(IFERROR(IFERROR(IFERROR(IFERROR(IFERROR(VLOOKUP(B50,FUTSAL!C$69:N12334,8,0),VLOOKUP(B50,VOLEYBOL!C$54:N2730,8,0)),VLOOKUP(B50,FUTBOL!C$31:N2818,8,0)),VLOOKUP(B50,BASKETBOL!C$42:N2832,8,0)),VLOOKUP(B50,HENTBOL!C$32:N2833,8,0)),VLOOKUP(B50,HOKEY!C$35:N2177,8,0)),VLOOKUP(B50,KRİKET!C$30:N2607,8,0)),VLOOKUP(B50,'FERDİ BRANŞLAR'!B$2:M508,8,0))</f>
        <v>MERZİON İRFANLI ANADOLU LİSESİ</v>
      </c>
      <c r="J50" s="253" t="str">
        <f>IFERROR(IFERROR(IFERROR(IFERROR(IFERROR(IFERROR(IFERROR(VLOOKUP(B50,FUTSAL!C$69:N12334,9,0),VLOOKUP(B50,VOLEYBOL!C$54:N2730,9,0)),VLOOKUP(B50,FUTBOL!C$31:N2818,9,0)),VLOOKUP(B50,BASKETBOL!C$42:N2832,9,0)),VLOOKUP(B50,HENTBOL!C$32:N2833,9,0)),VLOOKUP(B50,HOKEY!C$35:N2177,9,0)),VLOOKUP(B50,KRİKET!C$30:N2607,9,0)),VLOOKUP(B50,'FERDİ BRANŞLAR'!B$2:M508,9,0))</f>
        <v>68</v>
      </c>
      <c r="K50" s="253" t="str">
        <f>IFERROR(IFERROR(IFERROR(IFERROR(IFERROR(IFERROR(IFERROR(VLOOKUP(B50,FUTSAL!C$69:N12334,10,0),VLOOKUP(B50,VOLEYBOL!C$54:N2730,10,0)),VLOOKUP(B50,FUTBOL!C$31:N2818,10,0)),VLOOKUP(B50,BASKETBOL!C$42:N2832,10,0)),VLOOKUP(B50,HENTBOL!C$32:N2833,10,0)),VLOOKUP(B50,HOKEY!C$35:N2177,10,0)),VLOOKUP(B50,KRİKET!C$30:N2607,10,0)),VLOOKUP(B50,'FERDİ BRANŞLAR'!B$2:M508,10,0))</f>
        <v>35</v>
      </c>
      <c r="L50" s="379" t="str">
        <f>IFERROR(IFERROR(IFERROR(IFERROR(IFERROR(IFERROR(IFERROR(VLOOKUP(B50,FUTSAL!C$69:N12334,11,0),VLOOKUP(B50,VOLEYBOL!C$54:N2730,11,0)),VLOOKUP(B50,FUTBOL!C$31:N2818,11,0)),VLOOKUP(B50,BASKETBOL!C$42:N2832,11,0)),VLOOKUP(B50,HENTBOL!C$32:N2833,11,0)),VLOOKUP(B50,HOKEY!C$35:N2177,11,0)),VLOOKUP(B50,KRİKET!C$30:N2607,11,0)),VLOOKUP(B50,'FERDİ BRANŞLAR'!B$2:M508,11,0))</f>
        <v>SULUOVA ŞEHİT HÜSEYİN KAVAKLI FEN LİSESİ</v>
      </c>
      <c r="M50" s="79" t="str">
        <f>IFERROR(IFERROR(IFERROR(IFERROR(IFERROR(IFERROR(IFERROR(VLOOKUP(B50,FUTSAL!C$69:N12334,12,0),VLOOKUP(B50,VOLEYBOL!C$54:N2730,12,0)),VLOOKUP(B50,FUTBOL!C$31:N2818,12,0)),VLOOKUP(B50,BASKETBOL!C$42:N2832,12,0)),VLOOKUP(B50,HENTBOL!C$32:N2833,12,0)),VLOOKUP(B50,HOKEY!C$35:N2177,11,0)),VLOOKUP(B50,KRİKET!C$30:N2607,12,0)),VLOOKUP(B50,'FERDİ BRANŞLAR'!B$2:M508,12,0))</f>
        <v>YER DEĞİŞİKLİĞİ</v>
      </c>
    </row>
    <row r="51" spans="2:13" ht="14.25" customHeight="1" x14ac:dyDescent="0.2">
      <c r="B51" s="358">
        <v>4</v>
      </c>
      <c r="C51" s="185">
        <f>IFERROR(IFERROR(IFERROR(IFERROR(IFERROR(IFERROR(IFERROR(VLOOKUP(B51,FUTSAL!C$69:N11675,2,0),VLOOKUP(B51,VOLEYBOL!C$54:N2071,2,0)),VLOOKUP(B51,FUTBOL!C$31:N2159,2,0)),VLOOKUP(B51,BASKETBOL!C$42:N2173,2,0)),VLOOKUP(B51,HENTBOL!C$32:N2174,2,0)),VLOOKUP(B51,HOKEY!C$35:N1518,2,0)),VLOOKUP(B51,KRİKET!C$30:N1948,2,0)),VLOOKUP(B51,'FERDİ BRANŞLAR'!B$2:M294,2,0))</f>
        <v>45981</v>
      </c>
      <c r="D51" s="186">
        <f>IFERROR(IFERROR(IFERROR(IFERROR(IFERROR(IFERROR(IFERROR(VLOOKUP(B51,FUTSAL!C$69:N11675,3,0),VLOOKUP(B51,VOLEYBOL!C$54:N2071,3,0)),VLOOKUP(B51,FUTBOL!C$31:N2159,3,0)),VLOOKUP(B51,BASKETBOL!C$42:N2173,3,0)),VLOOKUP(B51,HENTBOL!C$32:N2174,3,0)),VLOOKUP(B51,HOKEY!C$35:N1518,3,0)),VLOOKUP(B51,KRİKET!C$30:N1948,3,0)),VLOOKUP(B51,'FERDİ BRANŞLAR'!B$2:M294,3,0))</f>
        <v>0.58333333333333337</v>
      </c>
      <c r="E51" s="185" t="str">
        <f>IFERROR(IFERROR(IFERROR(IFERROR(IFERROR(IFERROR(IFERROR(VLOOKUP(B51,FUTSAL!C$69:N11675,4,0),VLOOKUP(B51,VOLEYBOL!C$54:N2071,4,0)),VLOOKUP(B51,FUTBOL!C$31:N2159,4,0)),VLOOKUP(B51,BASKETBOL!C$42:N2173,4,0)),VLOOKUP(B51,HENTBOL!C$32:N2174,4,0)),VLOOKUP(B51,HOKEY!C$35:N1518,4,0)),VLOOKUP(B51,KRİKET!C$30:N1948,4,0)),VLOOKUP(B51,'FERDİ BRANŞLAR'!B$2:M294,4,0))</f>
        <v>AMASYA S.S</v>
      </c>
      <c r="F51" s="185" t="str">
        <f>IFERROR(IFERROR(IFERROR(IFERROR(IFERROR(IFERROR(IFERROR(VLOOKUP(B51,FUTSAL!C$69:N11675,5,0),VLOOKUP(B51,VOLEYBOL!C$54:N2071,5,0)),VLOOKUP(B51,FUTBOL!C$31:N2159,5,0)),VLOOKUP(B51,BASKETBOL!C$42:N2173,5,0)),VLOOKUP(B51,HENTBOL!C$32:N2174,5,0)),VLOOKUP(B51,HOKEY!C$35:N1518,5,0)),VLOOKUP(B51,KRİKET!C$30:N1948,5,0)),VLOOKUP(B51,'FERDİ BRANŞLAR'!B$2:M294,5,0))</f>
        <v>FUTSAL</v>
      </c>
      <c r="G51" s="185" t="str">
        <f>IFERROR(IFERROR(IFERROR(IFERROR(IFERROR(IFERROR(IFERROR(VLOOKUP(B51,FUTSAL!C$69:N12120,6,0),VLOOKUP(B51,VOLEYBOL!C$54:N2516,6,0)),VLOOKUP(B51,FUTBOL!C$31:N2604,6,0)),VLOOKUP(B51,BASKETBOL!C$42:N2618,6,0)),VLOOKUP(B51,HENTBOL!C$32:N2619,6,0)),VLOOKUP(B51,HOKEY!C$35:N1963,6,0)),VLOOKUP(B51,KRİKET!C$30:N2393,6,0)),VLOOKUP(B51,'FERDİ BRANŞLAR'!B$2:M294,6,0))</f>
        <v>A GRB</v>
      </c>
      <c r="H51" s="185" t="str">
        <f>IFERROR(IFERROR(IFERROR(IFERROR(IFERROR(IFERROR(IFERROR(VLOOKUP(B51,FUTSAL!C$69:N12120,7,0),VLOOKUP(B51,VOLEYBOL!C$54:N2516,7,0)),VLOOKUP(B51,FUTBOL!C$31:N2604,7,0)),VLOOKUP(B51,BASKETBOL!C$42:N2618,7,0)),VLOOKUP(B51,HENTBOL!C$32:N2619,7,0)),VLOOKUP(B51,HOKEY!C$35:N1963,7,0)),VLOOKUP(B51,KRİKET!C$30:N2393,7,0)),VLOOKUP(B51,'FERDİ BRANŞLAR'!B$2:M294,7,0))</f>
        <v>GENÇ A ERK</v>
      </c>
      <c r="I51" s="187" t="str">
        <f>IFERROR(IFERROR(IFERROR(IFERROR(IFERROR(IFERROR(IFERROR(VLOOKUP(B51,FUTSAL!C$69:N12120,8,0),VLOOKUP(B51,VOLEYBOL!C$54:N2516,8,0)),VLOOKUP(B51,FUTBOL!C$31:N2604,8,0)),VLOOKUP(B51,BASKETBOL!C$42:N2618,8,0)),VLOOKUP(B51,HENTBOL!C$32:N2619,8,0)),VLOOKUP(B51,HOKEY!C$35:N1963,8,0)),VLOOKUP(B51,KRİKET!C$30:N2393,8,0)),VLOOKUP(B51,'FERDİ BRANŞLAR'!B$2:M294,8,0))</f>
        <v>AMASYA ATATÜRK ANADOLU LİSESİ (Çekildi)</v>
      </c>
      <c r="J51" s="253" t="str">
        <f>IFERROR(IFERROR(IFERROR(IFERROR(IFERROR(IFERROR(IFERROR(VLOOKUP(B51,FUTSAL!C$69:N12120,9,0),VLOOKUP(B51,VOLEYBOL!C$54:N2516,9,0)),VLOOKUP(B51,FUTBOL!C$31:N2604,9,0)),VLOOKUP(B51,BASKETBOL!C$42:N2618,9,0)),VLOOKUP(B51,HENTBOL!C$32:N2619,9,0)),VLOOKUP(B51,HOKEY!C$35:N1963,9,0)),VLOOKUP(B51,KRİKET!C$30:N2393,9,0)),VLOOKUP(B51,'FERDİ BRANŞLAR'!B$2:M294,9,0))</f>
        <v>1</v>
      </c>
      <c r="K51" s="253" t="str">
        <f>IFERROR(IFERROR(IFERROR(IFERROR(IFERROR(IFERROR(IFERROR(VLOOKUP(B51,FUTSAL!C$69:N12120,10,0),VLOOKUP(B51,VOLEYBOL!C$54:N2516,10,0)),VLOOKUP(B51,FUTBOL!C$31:N2604,10,0)),VLOOKUP(B51,BASKETBOL!C$42:N2618,10,0)),VLOOKUP(B51,HENTBOL!C$32:N2619,10,0)),VLOOKUP(B51,HOKEY!C$35:N1963,10,0)),VLOOKUP(B51,KRİKET!C$30:N2393,10,0)),VLOOKUP(B51,'FERDİ BRANŞLAR'!B$2:M294,10,0))</f>
        <v>6</v>
      </c>
      <c r="L51" s="379" t="str">
        <f>IFERROR(IFERROR(IFERROR(IFERROR(IFERROR(IFERROR(IFERROR(VLOOKUP(B51,FUTSAL!C$69:N12120,11,0),VLOOKUP(B51,VOLEYBOL!C$54:N2516,11,0)),VLOOKUP(B51,FUTBOL!C$31:N2604,11,0)),VLOOKUP(B51,BASKETBOL!C$42:N2618,11,0)),VLOOKUP(B51,HENTBOL!C$32:N2619,11,0)),VLOOKUP(B51,HOKEY!C$35:N1963,11,0)),VLOOKUP(B51,KRİKET!C$30:N2393,11,0)),VLOOKUP(B51,'FERDİ BRANŞLAR'!B$2:M294,11,0))</f>
        <v>AMASYA ALPTEKİN ANADOLU LİSESİ</v>
      </c>
      <c r="M51" s="79">
        <f>IFERROR(IFERROR(IFERROR(IFERROR(IFERROR(IFERROR(IFERROR(VLOOKUP(B51,FUTSAL!C$69:N12120,12,0),VLOOKUP(B51,VOLEYBOL!C$54:N2516,12,0)),VLOOKUP(B51,FUTBOL!C$31:N2604,12,0)),VLOOKUP(B51,BASKETBOL!C$42:N2618,12,0)),VLOOKUP(B51,HENTBOL!C$32:N2619,12,0)),VLOOKUP(B51,HOKEY!C$35:N1963,11,0)),VLOOKUP(B51,KRİKET!C$30:N2393,12,0)),VLOOKUP(B51,'FERDİ BRANŞLAR'!B$2:M294,12,0))</f>
        <v>0</v>
      </c>
    </row>
    <row r="52" spans="2:13" ht="12" x14ac:dyDescent="0.2">
      <c r="B52" s="358">
        <v>295</v>
      </c>
      <c r="C52" s="312">
        <f>IFERROR(IFERROR(IFERROR(IFERROR(IFERROR(IFERROR(IFERROR(VLOOKUP(B52,FUTSAL!C$69:N11610,2,0),VLOOKUP(B52,VOLEYBOL!C$54:N2006,2,0)),VLOOKUP(B52,FUTBOL!C$31:N2094,2,0)),VLOOKUP(B52,BASKETBOL!C$42:N2108,2,0)),VLOOKUP(B52,HENTBOL!C$32:N2109,2,0)),VLOOKUP(B52,HOKEY!C$35:N1453,2,0)),VLOOKUP(B52,KRİKET!C$30:N1883,2,0)),VLOOKUP(B52,'FERDİ BRANŞLAR'!B$2:M229,2,0))</f>
        <v>45981</v>
      </c>
      <c r="D52" s="313">
        <f>IFERROR(IFERROR(IFERROR(IFERROR(IFERROR(IFERROR(IFERROR(VLOOKUP(B52,FUTSAL!C$69:N11610,3,0),VLOOKUP(B52,VOLEYBOL!C$54:N2006,3,0)),VLOOKUP(B52,FUTBOL!C$31:N2094,3,0)),VLOOKUP(B52,BASKETBOL!C$42:N2108,3,0)),VLOOKUP(B52,HENTBOL!C$32:N2109,3,0)),VLOOKUP(B52,HOKEY!C$35:N1453,3,0)),VLOOKUP(B52,KRİKET!C$30:N1883,3,0)),VLOOKUP(B52,'FERDİ BRANŞLAR'!B$2:M229,3,0))</f>
        <v>0.60416666666666663</v>
      </c>
      <c r="E52" s="312" t="str">
        <f>IFERROR(IFERROR(IFERROR(IFERROR(IFERROR(IFERROR(IFERROR(VLOOKUP(B52,FUTSAL!C$69:N11610,4,0),VLOOKUP(B52,VOLEYBOL!C$54:N2006,4,0)),VLOOKUP(B52,FUTBOL!C$31:N2094,4,0)),VLOOKUP(B52,BASKETBOL!C$42:N2108,4,0)),VLOOKUP(B52,HENTBOL!C$32:N2109,4,0)),VLOOKUP(B52,HOKEY!C$35:N1453,4,0)),VLOOKUP(B52,KRİKET!C$30:N1883,4,0)),VLOOKUP(B52,'FERDİ BRANŞLAR'!B$2:M229,4,0))</f>
        <v>HAMİT KAPLAN S.S</v>
      </c>
      <c r="F52" s="312" t="str">
        <f>IFERROR(IFERROR(IFERROR(IFERROR(IFERROR(IFERROR(IFERROR(VLOOKUP(B52,FUTSAL!C$69:N11610,5,0),VLOOKUP(B52,VOLEYBOL!C$54:N2006,5,0)),VLOOKUP(B52,FUTBOL!C$31:N2094,5,0)),VLOOKUP(B52,BASKETBOL!C$42:N2108,5,0)),VLOOKUP(B52,HENTBOL!C$32:N2109,5,0)),VLOOKUP(B52,HOKEY!C$35:N1453,5,0)),VLOOKUP(B52,KRİKET!C$30:N1883,5,0)),VLOOKUP(B52,'FERDİ BRANŞLAR'!B$2:M229,5,0))</f>
        <v>VOLEYBOL</v>
      </c>
      <c r="G52" s="312" t="str">
        <f>IFERROR(IFERROR(IFERROR(IFERROR(IFERROR(IFERROR(IFERROR(VLOOKUP(B52,FUTSAL!C$69:N12055,6,0),VLOOKUP(B52,VOLEYBOL!C$54:N2451,6,0)),VLOOKUP(B52,FUTBOL!C$31:N2539,6,0)),VLOOKUP(B52,BASKETBOL!C$42:N2553,6,0)),VLOOKUP(B52,HENTBOL!C$32:N2554,6,0)),VLOOKUP(B52,HOKEY!C$35:N1898,6,0)),VLOOKUP(B52,KRİKET!C$30:N2328,6,0)),VLOOKUP(B52,'FERDİ BRANŞLAR'!B$2:M229,6,0))</f>
        <v>A GRB</v>
      </c>
      <c r="H52" s="312" t="str">
        <f>IFERROR(IFERROR(IFERROR(IFERROR(IFERROR(IFERROR(IFERROR(VLOOKUP(B52,FUTSAL!C$69:N12055,7,0),VLOOKUP(B52,VOLEYBOL!C$54:N2451,7,0)),VLOOKUP(B52,FUTBOL!C$31:N2539,7,0)),VLOOKUP(B52,BASKETBOL!C$42:N2553,7,0)),VLOOKUP(B52,HENTBOL!C$32:N2554,7,0)),VLOOKUP(B52,HOKEY!C$35:N1898,7,0)),VLOOKUP(B52,KRİKET!C$30:N2328,7,0)),VLOOKUP(B52,'FERDİ BRANŞLAR'!B$2:M229,7,0))</f>
        <v>GENÇ ERKEK</v>
      </c>
      <c r="I52" s="314" t="str">
        <f>IFERROR(IFERROR(IFERROR(IFERROR(IFERROR(IFERROR(IFERROR(VLOOKUP(B52,FUTSAL!C$69:N12055,8,0),VLOOKUP(B52,VOLEYBOL!C$54:N2451,8,0)),VLOOKUP(B52,FUTBOL!C$31:N2539,8,0)),VLOOKUP(B52,BASKETBOL!C$42:N2553,8,0)),VLOOKUP(B52,HENTBOL!C$32:N2554,8,0)),VLOOKUP(B52,HOKEY!C$35:N1898,8,0)),VLOOKUP(B52,KRİKET!C$30:N2328,8,0)),VLOOKUP(B52,'FERDİ BRANŞLAR'!B$2:M229,8,0))</f>
        <v>AMASYA ÖZEL AÇI ANADOLU LİSESİ(ÇEKİLDİ)</v>
      </c>
      <c r="J52" s="315">
        <f>IFERROR(IFERROR(IFERROR(IFERROR(IFERROR(IFERROR(IFERROR(VLOOKUP(B52,FUTSAL!C$69:N12055,9,0),VLOOKUP(B52,VOLEYBOL!C$54:N2451,9,0)),VLOOKUP(B52,FUTBOL!C$31:N2539,9,0)),VLOOKUP(B52,BASKETBOL!C$42:N2553,9,0)),VLOOKUP(B52,HENTBOL!C$32:N2554,9,0)),VLOOKUP(B52,HOKEY!C$35:N1898,9,0)),VLOOKUP(B52,KRİKET!C$30:N2328,9,0)),VLOOKUP(B52,'FERDİ BRANŞLAR'!B$2:M229,9,0))</f>
        <v>0</v>
      </c>
      <c r="K52" s="315">
        <f>IFERROR(IFERROR(IFERROR(IFERROR(IFERROR(IFERROR(IFERROR(VLOOKUP(B52,FUTSAL!C$69:N12055,10,0),VLOOKUP(B52,VOLEYBOL!C$54:N2451,10,0)),VLOOKUP(B52,FUTBOL!C$31:N2539,10,0)),VLOOKUP(B52,BASKETBOL!C$42:N2553,10,0)),VLOOKUP(B52,HENTBOL!C$32:N2554,10,0)),VLOOKUP(B52,HOKEY!C$35:N1898,10,0)),VLOOKUP(B52,KRİKET!C$30:N2328,10,0)),VLOOKUP(B52,'FERDİ BRANŞLAR'!B$2:M229,10,0))</f>
        <v>0</v>
      </c>
      <c r="L52" s="281" t="str">
        <f>IFERROR(IFERROR(IFERROR(IFERROR(IFERROR(IFERROR(IFERROR(VLOOKUP(B52,FUTSAL!C$69:N12055,11,0),VLOOKUP(B52,VOLEYBOL!C$54:N2451,11,0)),VLOOKUP(B52,FUTBOL!C$31:N2539,11,0)),VLOOKUP(B52,BASKETBOL!C$42:N2553,11,0)),VLOOKUP(B52,HENTBOL!C$32:N2554,11,0)),VLOOKUP(B52,HOKEY!C$35:N1898,11,0)),VLOOKUP(B52,KRİKET!C$30:N2328,11,0)),VLOOKUP(B52,'FERDİ BRANŞLAR'!B$2:M229,11,0))</f>
        <v>Suluova Şehit Osman Karakuş Anadolu İHL(ÇEKİLDİ</v>
      </c>
      <c r="M52" s="283" t="str">
        <f>IFERROR(IFERROR(IFERROR(IFERROR(IFERROR(IFERROR(IFERROR(VLOOKUP(B52,FUTSAL!C$69:N12055,12,0),VLOOKUP(B52,VOLEYBOL!C$54:N2451,12,0)),VLOOKUP(B52,FUTBOL!C$31:N2539,12,0)),VLOOKUP(B52,BASKETBOL!C$42:N2553,12,0)),VLOOKUP(B52,HENTBOL!C$32:N2554,12,0)),VLOOKUP(B52,HOKEY!C$35:N1898,11,0)),VLOOKUP(B52,KRİKET!C$30:N2328,12,0)),VLOOKUP(B52,'FERDİ BRANŞLAR'!B$2:M229,12,0))</f>
        <v>SULUOVA ŞEHİT OSMAN KARAKUŞ AHL ÇEKİLDİ</v>
      </c>
    </row>
    <row r="53" spans="2:13" ht="12" x14ac:dyDescent="0.2">
      <c r="B53" s="358">
        <v>463</v>
      </c>
      <c r="C53" s="312">
        <f>IFERROR(IFERROR(IFERROR(IFERROR(IFERROR(IFERROR(IFERROR(VLOOKUP(B53,FUTSAL!C$69:N11866,2,0),VLOOKUP(B53,VOLEYBOL!C$54:N2262,2,0)),VLOOKUP(B53,FUTBOL!C$31:N2350,2,0)),VLOOKUP(B53,BASKETBOL!C$42:N2364,2,0)),VLOOKUP(B53,HENTBOL!C$32:N2365,2,0)),VLOOKUP(B53,HOKEY!C$35:N1709,2,0)),VLOOKUP(B53,KRİKET!C$30:N2139,2,0)),VLOOKUP(B53,'FERDİ BRANŞLAR'!B$2:M485,2,0))</f>
        <v>45982</v>
      </c>
      <c r="D53" s="313">
        <f>IFERROR(IFERROR(IFERROR(IFERROR(IFERROR(IFERROR(IFERROR(VLOOKUP(B53,FUTSAL!C$69:N11866,3,0),VLOOKUP(B53,VOLEYBOL!C$54:N2262,3,0)),VLOOKUP(B53,FUTBOL!C$31:N2350,3,0)),VLOOKUP(B53,BASKETBOL!C$42:N2364,3,0)),VLOOKUP(B53,HENTBOL!C$32:N2365,3,0)),VLOOKUP(B53,HOKEY!C$35:N1709,3,0)),VLOOKUP(B53,KRİKET!C$30:N2139,3,0)),VLOOKUP(B53,'FERDİ BRANŞLAR'!B$2:M485,3,0))</f>
        <v>0.375</v>
      </c>
      <c r="E53" s="312" t="str">
        <f>IFERROR(IFERROR(IFERROR(IFERROR(IFERROR(IFERROR(IFERROR(VLOOKUP(B53,FUTSAL!C$69:N11866,4,0),VLOOKUP(B53,VOLEYBOL!C$54:N2262,4,0)),VLOOKUP(B53,FUTBOL!C$31:N2350,4,0)),VLOOKUP(B53,BASKETBOL!C$42:N2364,4,0)),VLOOKUP(B53,HENTBOL!C$32:N2365,4,0)),VLOOKUP(B53,HOKEY!C$35:N1709,4,0)),VLOOKUP(B53,KRİKET!C$30:N2139,4,0)),VLOOKUP(B53,'FERDİ BRANŞLAR'!B$2:M485,4,0))</f>
        <v>AMASYA S.S</v>
      </c>
      <c r="F53" s="312" t="str">
        <f>IFERROR(IFERROR(IFERROR(IFERROR(IFERROR(IFERROR(IFERROR(VLOOKUP(B53,FUTSAL!C$69:N11866,5,0),VLOOKUP(B53,VOLEYBOL!C$54:N2262,5,0)),VLOOKUP(B53,FUTBOL!C$31:N2350,5,0)),VLOOKUP(B53,BASKETBOL!C$42:N2364,5,0)),VLOOKUP(B53,HENTBOL!C$32:N2365,5,0)),VLOOKUP(B53,HOKEY!C$35:N1709,5,0)),VLOOKUP(B53,KRİKET!C$30:N2139,5,0)),VLOOKUP(B53,'FERDİ BRANŞLAR'!B$2:M485,5,0))</f>
        <v>HENTBOL</v>
      </c>
      <c r="G53" s="312" t="str">
        <f>IFERROR(IFERROR(IFERROR(IFERROR(IFERROR(IFERROR(IFERROR(VLOOKUP(B53,FUTSAL!C$69:N12311,6,0),VLOOKUP(B53,VOLEYBOL!C$54:N2707,6,0)),VLOOKUP(B53,FUTBOL!C$31:N2795,6,0)),VLOOKUP(B53,BASKETBOL!C$42:N2809,6,0)),VLOOKUP(B53,HENTBOL!C$32:N2810,6,0)),VLOOKUP(B53,HOKEY!C$35:N2154,6,0)),VLOOKUP(B53,KRİKET!C$30:N2584,6,0)),VLOOKUP(B53,'FERDİ BRANŞLAR'!B$2:M485,6,0))</f>
        <v>A GRB</v>
      </c>
      <c r="H53" s="312" t="str">
        <f>IFERROR(IFERROR(IFERROR(IFERROR(IFERROR(IFERROR(IFERROR(VLOOKUP(B53,FUTSAL!C$69:N12311,7,0),VLOOKUP(B53,VOLEYBOL!C$54:N2707,7,0)),VLOOKUP(B53,FUTBOL!C$31:N2795,7,0)),VLOOKUP(B53,BASKETBOL!C$42:N2809,7,0)),VLOOKUP(B53,HENTBOL!C$32:N2810,7,0)),VLOOKUP(B53,HOKEY!C$35:N2154,7,0)),VLOOKUP(B53,KRİKET!C$30:N2584,7,0)),VLOOKUP(B53,'FERDİ BRANŞLAR'!B$2:M485,7,0))</f>
        <v>GENÇ KIZ</v>
      </c>
      <c r="I53" s="314" t="str">
        <f>IFERROR(IFERROR(IFERROR(IFERROR(IFERROR(IFERROR(IFERROR(VLOOKUP(B53,FUTSAL!C$69:N12311,8,0),VLOOKUP(B53,VOLEYBOL!C$54:N2707,8,0)),VLOOKUP(B53,FUTBOL!C$31:N2795,8,0)),VLOOKUP(B53,BASKETBOL!C$42:N2809,8,0)),VLOOKUP(B53,HENTBOL!C$32:N2810,8,0)),VLOOKUP(B53,HOKEY!C$35:N2154,8,0)),VLOOKUP(B53,KRİKET!C$30:N2584,8,0)),VLOOKUP(B53,'FERDİ BRANŞLAR'!B$2:M485,8,0))</f>
        <v>AMASYA LİSESİ</v>
      </c>
      <c r="J53" s="315">
        <f>IFERROR(IFERROR(IFERROR(IFERROR(IFERROR(IFERROR(IFERROR(VLOOKUP(B53,FUTSAL!C$69:N12311,9,0),VLOOKUP(B53,VOLEYBOL!C$54:N2707,9,0)),VLOOKUP(B53,FUTBOL!C$31:N2795,9,0)),VLOOKUP(B53,BASKETBOL!C$42:N2809,9,0)),VLOOKUP(B53,HENTBOL!C$32:N2810,9,0)),VLOOKUP(B53,HOKEY!C$35:N2154,9,0)),VLOOKUP(B53,KRİKET!C$30:N2584,9,0)),VLOOKUP(B53,'FERDİ BRANŞLAR'!B$2:M485,9,0))</f>
        <v>0</v>
      </c>
      <c r="K53" s="315">
        <f>IFERROR(IFERROR(IFERROR(IFERROR(IFERROR(IFERROR(IFERROR(VLOOKUP(B53,FUTSAL!C$69:N12311,10,0),VLOOKUP(B53,VOLEYBOL!C$54:N2707,10,0)),VLOOKUP(B53,FUTBOL!C$31:N2795,10,0)),VLOOKUP(B53,BASKETBOL!C$42:N2809,10,0)),VLOOKUP(B53,HENTBOL!C$32:N2810,10,0)),VLOOKUP(B53,HOKEY!C$35:N2154,10,0)),VLOOKUP(B53,KRİKET!C$30:N2584,10,0)),VLOOKUP(B53,'FERDİ BRANŞLAR'!B$2:M485,10,0))</f>
        <v>0</v>
      </c>
      <c r="L53" s="281" t="str">
        <f>IFERROR(IFERROR(IFERROR(IFERROR(IFERROR(IFERROR(IFERROR(VLOOKUP(B53,FUTSAL!C$69:N12311,11,0),VLOOKUP(B53,VOLEYBOL!C$54:N2707,11,0)),VLOOKUP(B53,FUTBOL!C$31:N2795,11,0)),VLOOKUP(B53,BASKETBOL!C$42:N2809,11,0)),VLOOKUP(B53,HENTBOL!C$32:N2810,11,0)),VLOOKUP(B53,HOKEY!C$35:N2154,11,0)),VLOOKUP(B53,KRİKET!C$30:N2584,11,0)),VLOOKUP(B53,'FERDİ BRANŞLAR'!B$2:M485,11,0))</f>
        <v>AMASYA ALPTEKİN ANADOLUN LİSEİSİ</v>
      </c>
      <c r="M53" s="283" t="str">
        <f>IFERROR(IFERROR(IFERROR(IFERROR(IFERROR(IFERROR(IFERROR(VLOOKUP(B53,FUTSAL!C$69:N12311,12,0),VLOOKUP(B53,VOLEYBOL!C$54:N2707,12,0)),VLOOKUP(B53,FUTBOL!C$31:N2795,12,0)),VLOOKUP(B53,BASKETBOL!C$42:N2809,12,0)),VLOOKUP(B53,HENTBOL!C$32:N2810,12,0)),VLOOKUP(B53,HOKEY!C$35:N2154,11,0)),VLOOKUP(B53,KRİKET!C$30:N2584,12,0)),VLOOKUP(B53,'FERDİ BRANŞLAR'!B$2:M485,12,0))</f>
        <v xml:space="preserve">AMASYA ALPTEKİN A.L ÇEKİLDİ </v>
      </c>
    </row>
    <row r="54" spans="2:13" ht="12" x14ac:dyDescent="0.2">
      <c r="B54" s="358">
        <v>306</v>
      </c>
      <c r="C54" s="185">
        <f>IFERROR(IFERROR(IFERROR(IFERROR(IFERROR(IFERROR(IFERROR(VLOOKUP(B54,FUTSAL!C$69:N11828,2,0),VLOOKUP(B54,VOLEYBOL!C$54:N2224,2,0)),VLOOKUP(B54,FUTBOL!C$31:N2312,2,0)),VLOOKUP(B54,BASKETBOL!C$42:N2326,2,0)),VLOOKUP(B54,HENTBOL!C$32:N2327,2,0)),VLOOKUP(B54,HOKEY!C$35:N1671,2,0)),VLOOKUP(B54,KRİKET!C$30:N2101,2,0)),VLOOKUP(B54,'FERDİ BRANŞLAR'!B$2:M447,2,0))</f>
        <v>45982</v>
      </c>
      <c r="D54" s="186">
        <f>IFERROR(IFERROR(IFERROR(IFERROR(IFERROR(IFERROR(IFERROR(VLOOKUP(B54,FUTSAL!C$69:N11828,3,0),VLOOKUP(B54,VOLEYBOL!C$54:N2224,3,0)),VLOOKUP(B54,FUTBOL!C$31:N2312,3,0)),VLOOKUP(B54,BASKETBOL!C$42:N2326,3,0)),VLOOKUP(B54,HENTBOL!C$32:N2327,3,0)),VLOOKUP(B54,HOKEY!C$35:N1671,3,0)),VLOOKUP(B54,KRİKET!C$30:N2101,3,0)),VLOOKUP(B54,'FERDİ BRANŞLAR'!B$2:M447,3,0))</f>
        <v>0.39583333333333331</v>
      </c>
      <c r="E54" s="185" t="str">
        <f>IFERROR(IFERROR(IFERROR(IFERROR(IFERROR(IFERROR(IFERROR(VLOOKUP(B54,FUTSAL!C$69:N11828,4,0),VLOOKUP(B54,VOLEYBOL!C$54:N2224,4,0)),VLOOKUP(B54,FUTBOL!C$31:N2312,4,0)),VLOOKUP(B54,BASKETBOL!C$42:N2326,4,0)),VLOOKUP(B54,HENTBOL!C$32:N2327,4,0)),VLOOKUP(B54,HOKEY!C$35:N1671,4,0)),VLOOKUP(B54,KRİKET!C$30:N2101,4,0)),VLOOKUP(B54,'FERDİ BRANŞLAR'!B$2:M447,4,0))</f>
        <v>22 HAZİRAN S.S</v>
      </c>
      <c r="F54" s="185" t="str">
        <f>IFERROR(IFERROR(IFERROR(IFERROR(IFERROR(IFERROR(IFERROR(VLOOKUP(B54,FUTSAL!C$69:N11828,5,0),VLOOKUP(B54,VOLEYBOL!C$54:N2224,5,0)),VLOOKUP(B54,FUTBOL!C$31:N2312,5,0)),VLOOKUP(B54,BASKETBOL!C$42:N2326,5,0)),VLOOKUP(B54,HENTBOL!C$32:N2327,5,0)),VLOOKUP(B54,HOKEY!C$35:N1671,5,0)),VLOOKUP(B54,KRİKET!C$30:N2101,5,0)),VLOOKUP(B54,'FERDİ BRANŞLAR'!B$2:M447,5,0))</f>
        <v>VOLEYBOL</v>
      </c>
      <c r="G54" s="185" t="str">
        <f>IFERROR(IFERROR(IFERROR(IFERROR(IFERROR(IFERROR(IFERROR(VLOOKUP(B54,FUTSAL!C$69:N12273,6,0),VLOOKUP(B54,VOLEYBOL!C$54:N2669,6,0)),VLOOKUP(B54,FUTBOL!C$31:N2757,6,0)),VLOOKUP(B54,BASKETBOL!C$42:N2771,6,0)),VLOOKUP(B54,HENTBOL!C$32:N2772,6,0)),VLOOKUP(B54,HOKEY!C$35:N2116,6,0)),VLOOKUP(B54,KRİKET!C$30:N2546,6,0)),VLOOKUP(B54,'FERDİ BRANŞLAR'!B$2:M447,6,0))</f>
        <v>A GRB</v>
      </c>
      <c r="H54" s="185" t="str">
        <f>IFERROR(IFERROR(IFERROR(IFERROR(IFERROR(IFERROR(IFERROR(VLOOKUP(B54,FUTSAL!C$69:N12273,7,0),VLOOKUP(B54,VOLEYBOL!C$54:N2669,7,0)),VLOOKUP(B54,FUTBOL!C$31:N2757,7,0)),VLOOKUP(B54,BASKETBOL!C$42:N2771,7,0)),VLOOKUP(B54,HENTBOL!C$32:N2772,7,0)),VLOOKUP(B54,HOKEY!C$35:N2116,7,0)),VLOOKUP(B54,KRİKET!C$30:N2546,7,0)),VLOOKUP(B54,'FERDİ BRANŞLAR'!B$2:M447,7,0))</f>
        <v>YILDIZ KIZ</v>
      </c>
      <c r="I54" s="187" t="str">
        <f>IFERROR(IFERROR(IFERROR(IFERROR(IFERROR(IFERROR(IFERROR(VLOOKUP(B54,FUTSAL!C$69:N12273,8,0),VLOOKUP(B54,VOLEYBOL!C$54:N2669,8,0)),VLOOKUP(B54,FUTBOL!C$31:N2757,8,0)),VLOOKUP(B54,BASKETBOL!C$42:N2771,8,0)),VLOOKUP(B54,HENTBOL!C$32:N2772,8,0)),VLOOKUP(B54,HOKEY!C$35:N2116,8,0)),VLOOKUP(B54,KRİKET!C$30:N2546,8,0)),VLOOKUP(B54,'FERDİ BRANŞLAR'!B$2:M447,8,0))</f>
        <v>Amasya Türk Telekom Anadolu İmam Hatip O.O</v>
      </c>
      <c r="J54" s="253" t="str">
        <f>IFERROR(IFERROR(IFERROR(IFERROR(IFERROR(IFERROR(IFERROR(VLOOKUP(B54,FUTSAL!C$69:N12273,9,0),VLOOKUP(B54,VOLEYBOL!C$54:N2669,9,0)),VLOOKUP(B54,FUTBOL!C$31:N2757,9,0)),VLOOKUP(B54,BASKETBOL!C$42:N2771,9,0)),VLOOKUP(B54,HENTBOL!C$32:N2772,9,0)),VLOOKUP(B54,HOKEY!C$35:N2116,9,0)),VLOOKUP(B54,KRİKET!C$30:N2546,9,0)),VLOOKUP(B54,'FERDİ BRANŞLAR'!B$2:M447,9,0))</f>
        <v>2</v>
      </c>
      <c r="K54" s="253" t="str">
        <f>IFERROR(IFERROR(IFERROR(IFERROR(IFERROR(IFERROR(IFERROR(VLOOKUP(B54,FUTSAL!C$69:N12273,10,0),VLOOKUP(B54,VOLEYBOL!C$54:N2669,10,0)),VLOOKUP(B54,FUTBOL!C$31:N2757,10,0)),VLOOKUP(B54,BASKETBOL!C$42:N2771,10,0)),VLOOKUP(B54,HENTBOL!C$32:N2772,10,0)),VLOOKUP(B54,HOKEY!C$35:N2116,10,0)),VLOOKUP(B54,KRİKET!C$30:N2546,10,0)),VLOOKUP(B54,'FERDİ BRANŞLAR'!B$2:M447,10,0))</f>
        <v>3</v>
      </c>
      <c r="L54" s="379" t="str">
        <f>IFERROR(IFERROR(IFERROR(IFERROR(IFERROR(IFERROR(IFERROR(VLOOKUP(B54,FUTSAL!C$69:N12273,11,0),VLOOKUP(B54,VOLEYBOL!C$54:N2669,11,0)),VLOOKUP(B54,FUTBOL!C$31:N2757,11,0)),VLOOKUP(B54,BASKETBOL!C$42:N2771,11,0)),VLOOKUP(B54,HENTBOL!C$32:N2772,11,0)),VLOOKUP(B54,HOKEY!C$35:N2116,11,0)),VLOOKUP(B54,KRİKET!C$30:N2546,11,0)),VLOOKUP(B54,'FERDİ BRANŞLAR'!B$2:M447,11,0))</f>
        <v>Amasya Serdar Zeren Ortaokulu</v>
      </c>
      <c r="M54" s="79">
        <f>IFERROR(IFERROR(IFERROR(IFERROR(IFERROR(IFERROR(IFERROR(VLOOKUP(B54,FUTSAL!C$69:N12273,12,0),VLOOKUP(B54,VOLEYBOL!C$54:N2669,12,0)),VLOOKUP(B54,FUTBOL!C$31:N2757,12,0)),VLOOKUP(B54,BASKETBOL!C$42:N2771,12,0)),VLOOKUP(B54,HENTBOL!C$32:N2772,12,0)),VLOOKUP(B54,HOKEY!C$35:N2116,11,0)),VLOOKUP(B54,KRİKET!C$30:N2546,12,0)),VLOOKUP(B54,'FERDİ BRANŞLAR'!B$2:M447,12,0))</f>
        <v>0</v>
      </c>
    </row>
    <row r="55" spans="2:13" ht="12" x14ac:dyDescent="0.2">
      <c r="B55" s="358">
        <v>322</v>
      </c>
      <c r="C55" s="185">
        <f>IFERROR(IFERROR(IFERROR(IFERROR(IFERROR(IFERROR(IFERROR(VLOOKUP(B55,FUTSAL!C$69:N11794,2,0),VLOOKUP(B55,VOLEYBOL!C$54:N2190,2,0)),VLOOKUP(B55,FUTBOL!C$31:N2278,2,0)),VLOOKUP(B55,BASKETBOL!C$42:N2292,2,0)),VLOOKUP(B55,HENTBOL!C$32:N2293,2,0)),VLOOKUP(B55,HOKEY!C$35:N1637,2,0)),VLOOKUP(B55,KRİKET!C$30:N2067,2,0)),VLOOKUP(B55,'FERDİ BRANŞLAR'!B$2:M413,2,0))</f>
        <v>45982</v>
      </c>
      <c r="D55" s="186">
        <f>IFERROR(IFERROR(IFERROR(IFERROR(IFERROR(IFERROR(IFERROR(VLOOKUP(B55,FUTSAL!C$69:N11794,3,0),VLOOKUP(B55,VOLEYBOL!C$54:N2190,3,0)),VLOOKUP(B55,FUTBOL!C$31:N2278,3,0)),VLOOKUP(B55,BASKETBOL!C$42:N2292,3,0)),VLOOKUP(B55,HENTBOL!C$32:N2293,3,0)),VLOOKUP(B55,HOKEY!C$35:N1637,3,0)),VLOOKUP(B55,KRİKET!C$30:N2067,3,0)),VLOOKUP(B55,'FERDİ BRANŞLAR'!B$2:M413,3,0))</f>
        <v>0.39583333333333331</v>
      </c>
      <c r="E55" s="273" t="str">
        <f>IFERROR(IFERROR(IFERROR(IFERROR(IFERROR(IFERROR(IFERROR(VLOOKUP(B55,FUTSAL!C$69:N11794,4,0),VLOOKUP(B55,VOLEYBOL!C$54:N2190,4,0)),VLOOKUP(B55,FUTBOL!C$31:N2278,4,0)),VLOOKUP(B55,BASKETBOL!C$42:N2292,4,0)),VLOOKUP(B55,HENTBOL!C$32:N2293,4,0)),VLOOKUP(B55,HOKEY!C$35:N1637,4,0)),VLOOKUP(B55,KRİKET!C$30:N2067,4,0)),VLOOKUP(B55,'FERDİ BRANŞLAR'!B$2:M413,4,0))</f>
        <v>G.HACIKÖY SS</v>
      </c>
      <c r="F55" s="185" t="str">
        <f>IFERROR(IFERROR(IFERROR(IFERROR(IFERROR(IFERROR(IFERROR(VLOOKUP(B55,FUTSAL!C$69:N11794,5,0),VLOOKUP(B55,VOLEYBOL!C$54:N2190,5,0)),VLOOKUP(B55,FUTBOL!C$31:N2278,5,0)),VLOOKUP(B55,BASKETBOL!C$42:N2292,5,0)),VLOOKUP(B55,HENTBOL!C$32:N2293,5,0)),VLOOKUP(B55,HOKEY!C$35:N1637,5,0)),VLOOKUP(B55,KRİKET!C$30:N2067,5,0)),VLOOKUP(B55,'FERDİ BRANŞLAR'!B$2:M413,5,0))</f>
        <v>VOLEYBOL</v>
      </c>
      <c r="G55" s="185" t="str">
        <f>IFERROR(IFERROR(IFERROR(IFERROR(IFERROR(IFERROR(IFERROR(VLOOKUP(B55,FUTSAL!C$69:N12239,6,0),VLOOKUP(B55,VOLEYBOL!C$54:N2635,6,0)),VLOOKUP(B55,FUTBOL!C$31:N2723,6,0)),VLOOKUP(B55,BASKETBOL!C$42:N2737,6,0)),VLOOKUP(B55,HENTBOL!C$32:N2738,6,0)),VLOOKUP(B55,HOKEY!C$35:N2082,6,0)),VLOOKUP(B55,KRİKET!C$30:N2512,6,0)),VLOOKUP(B55,'FERDİ BRANŞLAR'!B$2:M413,6,0))</f>
        <v>C GRB</v>
      </c>
      <c r="H55" s="185" t="str">
        <f>IFERROR(IFERROR(IFERROR(IFERROR(IFERROR(IFERROR(IFERROR(VLOOKUP(B55,FUTSAL!C$69:N12239,7,0),VLOOKUP(B55,VOLEYBOL!C$54:N2635,7,0)),VLOOKUP(B55,FUTBOL!C$31:N2723,7,0)),VLOOKUP(B55,BASKETBOL!C$42:N2737,7,0)),VLOOKUP(B55,HENTBOL!C$32:N2738,7,0)),VLOOKUP(B55,HOKEY!C$35:N2082,7,0)),VLOOKUP(B55,KRİKET!C$30:N2512,7,0)),VLOOKUP(B55,'FERDİ BRANŞLAR'!B$2:M413,7,0))</f>
        <v>YILDIZ KIZ</v>
      </c>
      <c r="I55" s="187" t="str">
        <f>IFERROR(IFERROR(IFERROR(IFERROR(IFERROR(IFERROR(IFERROR(VLOOKUP(B55,FUTSAL!C$69:N12239,8,0),VLOOKUP(B55,VOLEYBOL!C$54:N2635,8,0)),VLOOKUP(B55,FUTBOL!C$31:N2723,8,0)),VLOOKUP(B55,BASKETBOL!C$42:N2737,8,0)),VLOOKUP(B55,HENTBOL!C$32:N2738,8,0)),VLOOKUP(B55,HOKEY!C$35:N2082,8,0)),VLOOKUP(B55,KRİKET!C$30:N2512,8,0)),VLOOKUP(B55,'FERDİ BRANŞLAR'!B$2:M413,8,0))</f>
        <v xml:space="preserve"> MERZİFON Özel KUTLUBEY KOLEJİ O.O</v>
      </c>
      <c r="J55" s="253" t="str">
        <f>IFERROR(IFERROR(IFERROR(IFERROR(IFERROR(IFERROR(IFERROR(VLOOKUP(B55,FUTSAL!C$69:N12239,9,0),VLOOKUP(B55,VOLEYBOL!C$54:N2635,9,0)),VLOOKUP(B55,FUTBOL!C$31:N2723,9,0)),VLOOKUP(B55,BASKETBOL!C$42:N2737,9,0)),VLOOKUP(B55,HENTBOL!C$32:N2738,9,0)),VLOOKUP(B55,HOKEY!C$35:N2082,9,0)),VLOOKUP(B55,KRİKET!C$30:N2512,9,0)),VLOOKUP(B55,'FERDİ BRANŞLAR'!B$2:M413,9,0))</f>
        <v>0</v>
      </c>
      <c r="K55" s="253" t="str">
        <f>IFERROR(IFERROR(IFERROR(IFERROR(IFERROR(IFERROR(IFERROR(VLOOKUP(B55,FUTSAL!C$69:N12239,10,0),VLOOKUP(B55,VOLEYBOL!C$54:N2635,10,0)),VLOOKUP(B55,FUTBOL!C$31:N2723,10,0)),VLOOKUP(B55,BASKETBOL!C$42:N2737,10,0)),VLOOKUP(B55,HENTBOL!C$32:N2738,10,0)),VLOOKUP(B55,HOKEY!C$35:N2082,10,0)),VLOOKUP(B55,KRİKET!C$30:N2512,10,0)),VLOOKUP(B55,'FERDİ BRANŞLAR'!B$2:M413,10,0))</f>
        <v>3</v>
      </c>
      <c r="L55" s="59" t="str">
        <f>IFERROR(IFERROR(IFERROR(IFERROR(IFERROR(IFERROR(IFERROR(VLOOKUP(B55,FUTSAL!C$69:N12239,11,0),VLOOKUP(B55,VOLEYBOL!C$54:N2635,11,0)),VLOOKUP(B55,FUTBOL!C$31:N2723,11,0)),VLOOKUP(B55,BASKETBOL!C$42:N2737,11,0)),VLOOKUP(B55,HENTBOL!C$32:N2738,11,0)),VLOOKUP(B55,HOKEY!C$35:N2082,11,0)),VLOOKUP(B55,KRİKET!C$30:N2512,11,0)),VLOOKUP(B55,'FERDİ BRANŞLAR'!B$2:M413,11,0))</f>
        <v xml:space="preserve"> Hacıköy Ülkü Ortaokulu</v>
      </c>
      <c r="M55" s="79" t="str">
        <f>IFERROR(IFERROR(IFERROR(IFERROR(IFERROR(IFERROR(IFERROR(VLOOKUP(B55,FUTSAL!C$69:N12239,12,0),VLOOKUP(B55,VOLEYBOL!C$54:N2635,12,0)),VLOOKUP(B55,FUTBOL!C$31:N2723,12,0)),VLOOKUP(B55,BASKETBOL!C$42:N2737,12,0)),VLOOKUP(B55,HENTBOL!C$32:N2738,12,0)),VLOOKUP(B55,HOKEY!C$35:N2082,11,0)),VLOOKUP(B55,KRİKET!C$30:N2512,12,0)),VLOOKUP(B55,'FERDİ BRANŞLAR'!B$2:M413,12,0))</f>
        <v>YER DEĞİŞİKLİĞİ</v>
      </c>
    </row>
    <row r="56" spans="2:13" ht="12" x14ac:dyDescent="0.2">
      <c r="B56" s="358">
        <v>400</v>
      </c>
      <c r="C56" s="185">
        <f>IFERROR(IFERROR(IFERROR(IFERROR(IFERROR(IFERROR(IFERROR(VLOOKUP(B56,FUTSAL!C$69:N11878,2,0),VLOOKUP(B56,VOLEYBOL!C$54:N2274,2,0)),VLOOKUP(B56,FUTBOL!C$31:N2362,2,0)),VLOOKUP(B56,BASKETBOL!C$42:N2376,2,0)),VLOOKUP(B56,HENTBOL!C$32:N2377,2,0)),VLOOKUP(B56,HOKEY!C$35:N1721,2,0)),VLOOKUP(B56,KRİKET!C$30:N2151,2,0)),VLOOKUP(B56,'FERDİ BRANŞLAR'!B$2:M497,2,0))</f>
        <v>45982</v>
      </c>
      <c r="D56" s="186">
        <f>IFERROR(IFERROR(IFERROR(IFERROR(IFERROR(IFERROR(IFERROR(VLOOKUP(B56,FUTSAL!C$69:N11878,3,0),VLOOKUP(B56,VOLEYBOL!C$54:N2274,3,0)),VLOOKUP(B56,FUTBOL!C$31:N2362,3,0)),VLOOKUP(B56,BASKETBOL!C$42:N2376,3,0)),VLOOKUP(B56,HENTBOL!C$32:N2377,3,0)),VLOOKUP(B56,HOKEY!C$35:N1721,3,0)),VLOOKUP(B56,KRİKET!C$30:N2151,3,0)),VLOOKUP(B56,'FERDİ BRANŞLAR'!B$2:M497,3,0))</f>
        <v>0.39583333333333331</v>
      </c>
      <c r="E56" s="185" t="str">
        <f>IFERROR(IFERROR(IFERROR(IFERROR(IFERROR(IFERROR(IFERROR(VLOOKUP(B56,FUTSAL!C$69:N11878,4,0),VLOOKUP(B56,VOLEYBOL!C$54:N2274,4,0)),VLOOKUP(B56,FUTBOL!C$31:N2362,4,0)),VLOOKUP(B56,BASKETBOL!C$42:N2376,4,0)),VLOOKUP(B56,HENTBOL!C$32:N2377,4,0)),VLOOKUP(B56,HOKEY!C$35:N1721,4,0)),VLOOKUP(B56,KRİKET!C$30:N2151,4,0)),VLOOKUP(B56,'FERDİ BRANŞLAR'!B$2:M497,4,0))</f>
        <v>HAMİT KAPLAN S.S</v>
      </c>
      <c r="F56" s="185" t="str">
        <f>IFERROR(IFERROR(IFERROR(IFERROR(IFERROR(IFERROR(IFERROR(VLOOKUP(B56,FUTSAL!C$69:N11878,5,0),VLOOKUP(B56,VOLEYBOL!C$54:N2274,5,0)),VLOOKUP(B56,FUTBOL!C$31:N2362,5,0)),VLOOKUP(B56,BASKETBOL!C$42:N2376,5,0)),VLOOKUP(B56,HENTBOL!C$32:N2377,5,0)),VLOOKUP(B56,HOKEY!C$35:N1721,5,0)),VLOOKUP(B56,KRİKET!C$30:N2151,5,0)),VLOOKUP(B56,'FERDİ BRANŞLAR'!B$2:M497,5,0))</f>
        <v>BASKETBOL</v>
      </c>
      <c r="G56" s="185" t="str">
        <f>IFERROR(IFERROR(IFERROR(IFERROR(IFERROR(IFERROR(IFERROR(VLOOKUP(B56,FUTSAL!C$69:N12323,6,0),VLOOKUP(B56,VOLEYBOL!C$54:N2719,6,0)),VLOOKUP(B56,FUTBOL!C$31:N2807,6,0)),VLOOKUP(B56,BASKETBOL!C$42:N2821,6,0)),VLOOKUP(B56,HENTBOL!C$32:N2822,6,0)),VLOOKUP(B56,HOKEY!C$35:N2166,6,0)),VLOOKUP(B56,KRİKET!C$30:N2596,6,0)),VLOOKUP(B56,'FERDİ BRANŞLAR'!B$2:M497,6,0))</f>
        <v>A GRB</v>
      </c>
      <c r="H56" s="185" t="str">
        <f>IFERROR(IFERROR(IFERROR(IFERROR(IFERROR(IFERROR(IFERROR(VLOOKUP(B56,FUTSAL!C$69:N12323,7,0),VLOOKUP(B56,VOLEYBOL!C$54:N2719,7,0)),VLOOKUP(B56,FUTBOL!C$31:N2807,7,0)),VLOOKUP(B56,BASKETBOL!C$42:N2821,7,0)),VLOOKUP(B56,HENTBOL!C$32:N2822,7,0)),VLOOKUP(B56,HOKEY!C$35:N2166,7,0)),VLOOKUP(B56,KRİKET!C$30:N2596,7,0)),VLOOKUP(B56,'FERDİ BRANŞLAR'!B$2:M497,7,0))</f>
        <v>GENÇ A ERK</v>
      </c>
      <c r="I56" s="187" t="str">
        <f>IFERROR(IFERROR(IFERROR(IFERROR(IFERROR(IFERROR(IFERROR(VLOOKUP(B56,FUTSAL!C$69:N12323,8,0),VLOOKUP(B56,VOLEYBOL!C$54:N2719,8,0)),VLOOKUP(B56,FUTBOL!C$31:N2807,8,0)),VLOOKUP(B56,BASKETBOL!C$42:N2821,8,0)),VLOOKUP(B56,HENTBOL!C$32:N2822,8,0)),VLOOKUP(B56,HOKEY!C$35:N2166,8,0)),VLOOKUP(B56,KRİKET!C$30:N2596,8,0)),VLOOKUP(B56,'FERDİ BRANŞLAR'!B$2:M497,8,0))</f>
        <v>AMASYA ALPTEKİN ANADOLU LİSESİ</v>
      </c>
      <c r="J56" s="253" t="str">
        <f>IFERROR(IFERROR(IFERROR(IFERROR(IFERROR(IFERROR(IFERROR(VLOOKUP(B56,FUTSAL!C$69:N12323,9,0),VLOOKUP(B56,VOLEYBOL!C$54:N2719,9,0)),VLOOKUP(B56,FUTBOL!C$31:N2807,9,0)),VLOOKUP(B56,BASKETBOL!C$42:N2821,9,0)),VLOOKUP(B56,HENTBOL!C$32:N2822,9,0)),VLOOKUP(B56,HOKEY!C$35:N2166,9,0)),VLOOKUP(B56,KRİKET!C$30:N2596,9,0)),VLOOKUP(B56,'FERDİ BRANŞLAR'!B$2:M497,9,0))</f>
        <v>42</v>
      </c>
      <c r="K56" s="253" t="str">
        <f>IFERROR(IFERROR(IFERROR(IFERROR(IFERROR(IFERROR(IFERROR(VLOOKUP(B56,FUTSAL!C$69:N12323,10,0),VLOOKUP(B56,VOLEYBOL!C$54:N2719,10,0)),VLOOKUP(B56,FUTBOL!C$31:N2807,10,0)),VLOOKUP(B56,BASKETBOL!C$42:N2821,10,0)),VLOOKUP(B56,HENTBOL!C$32:N2822,10,0)),VLOOKUP(B56,HOKEY!C$35:N2166,10,0)),VLOOKUP(B56,KRİKET!C$30:N2596,10,0)),VLOOKUP(B56,'FERDİ BRANŞLAR'!B$2:M497,10,0))</f>
        <v>79</v>
      </c>
      <c r="L56" s="379" t="str">
        <f>IFERROR(IFERROR(IFERROR(IFERROR(IFERROR(IFERROR(IFERROR(VLOOKUP(B56,FUTSAL!C$69:N12323,11,0),VLOOKUP(B56,VOLEYBOL!C$54:N2719,11,0)),VLOOKUP(B56,FUTBOL!C$31:N2807,11,0)),VLOOKUP(B56,BASKETBOL!C$42:N2821,11,0)),VLOOKUP(B56,HENTBOL!C$32:N2822,11,0)),VLOOKUP(B56,HOKEY!C$35:N2166,11,0)),VLOOKUP(B56,KRİKET!C$30:N2596,11,0)),VLOOKUP(B56,'FERDİ BRANŞLAR'!B$2:M497,11,0))</f>
        <v>AMASYA 12 HAZİAN LİSESİ</v>
      </c>
      <c r="M56" s="79" t="str">
        <f>IFERROR(IFERROR(IFERROR(IFERROR(IFERROR(IFERROR(IFERROR(VLOOKUP(B56,FUTSAL!C$69:N12323,12,0),VLOOKUP(B56,VOLEYBOL!C$54:N2719,12,0)),VLOOKUP(B56,FUTBOL!C$31:N2807,12,0)),VLOOKUP(B56,BASKETBOL!C$42:N2821,12,0)),VLOOKUP(B56,HENTBOL!C$32:N2822,12,0)),VLOOKUP(B56,HOKEY!C$35:N2166,11,0)),VLOOKUP(B56,KRİKET!C$30:N2596,12,0)),VLOOKUP(B56,'FERDİ BRANŞLAR'!B$2:M497,12,0))</f>
        <v>……….</v>
      </c>
    </row>
    <row r="57" spans="2:13" ht="12" x14ac:dyDescent="0.2">
      <c r="B57" s="358">
        <v>464</v>
      </c>
      <c r="C57" s="312">
        <f>IFERROR(IFERROR(IFERROR(IFERROR(IFERROR(IFERROR(IFERROR(VLOOKUP(B57,FUTSAL!C$69:N11871,2,0),VLOOKUP(B57,VOLEYBOL!C$54:N2267,2,0)),VLOOKUP(B57,FUTBOL!C$31:N2355,2,0)),VLOOKUP(B57,BASKETBOL!C$42:N2369,2,0)),VLOOKUP(B57,HENTBOL!C$32:N2370,2,0)),VLOOKUP(B57,HOKEY!C$35:N1714,2,0)),VLOOKUP(B57,KRİKET!C$30:N2144,2,0)),VLOOKUP(B57,'FERDİ BRANŞLAR'!B$2:M490,2,0))</f>
        <v>45982</v>
      </c>
      <c r="D57" s="313">
        <f>IFERROR(IFERROR(IFERROR(IFERROR(IFERROR(IFERROR(IFERROR(VLOOKUP(B57,FUTSAL!C$69:N11871,3,0),VLOOKUP(B57,VOLEYBOL!C$54:N2267,3,0)),VLOOKUP(B57,FUTBOL!C$31:N2355,3,0)),VLOOKUP(B57,BASKETBOL!C$42:N2369,3,0)),VLOOKUP(B57,HENTBOL!C$32:N2370,3,0)),VLOOKUP(B57,HOKEY!C$35:N1714,3,0)),VLOOKUP(B57,KRİKET!C$30:N2144,3,0)),VLOOKUP(B57,'FERDİ BRANŞLAR'!B$2:M490,3,0))</f>
        <v>0.4375</v>
      </c>
      <c r="E57" s="312" t="str">
        <f>IFERROR(IFERROR(IFERROR(IFERROR(IFERROR(IFERROR(IFERROR(VLOOKUP(B57,FUTSAL!C$69:N11871,4,0),VLOOKUP(B57,VOLEYBOL!C$54:N2267,4,0)),VLOOKUP(B57,FUTBOL!C$31:N2355,4,0)),VLOOKUP(B57,BASKETBOL!C$42:N2369,4,0)),VLOOKUP(B57,HENTBOL!C$32:N2370,4,0)),VLOOKUP(B57,HOKEY!C$35:N1714,4,0)),VLOOKUP(B57,KRİKET!C$30:N2144,4,0)),VLOOKUP(B57,'FERDİ BRANŞLAR'!B$2:M490,4,0))</f>
        <v>AMASYA S.S</v>
      </c>
      <c r="F57" s="312" t="str">
        <f>IFERROR(IFERROR(IFERROR(IFERROR(IFERROR(IFERROR(IFERROR(VLOOKUP(B57,FUTSAL!C$69:N11871,5,0),VLOOKUP(B57,VOLEYBOL!C$54:N2267,5,0)),VLOOKUP(B57,FUTBOL!C$31:N2355,5,0)),VLOOKUP(B57,BASKETBOL!C$42:N2369,5,0)),VLOOKUP(B57,HENTBOL!C$32:N2370,5,0)),VLOOKUP(B57,HOKEY!C$35:N1714,5,0)),VLOOKUP(B57,KRİKET!C$30:N2144,5,0)),VLOOKUP(B57,'FERDİ BRANŞLAR'!B$2:M490,5,0))</f>
        <v>HENTBOL</v>
      </c>
      <c r="G57" s="312" t="str">
        <f>IFERROR(IFERROR(IFERROR(IFERROR(IFERROR(IFERROR(IFERROR(VLOOKUP(B57,FUTSAL!C$69:N12316,6,0),VLOOKUP(B57,VOLEYBOL!C$54:N2712,6,0)),VLOOKUP(B57,FUTBOL!C$31:N2800,6,0)),VLOOKUP(B57,BASKETBOL!C$42:N2814,6,0)),VLOOKUP(B57,HENTBOL!C$32:N2815,6,0)),VLOOKUP(B57,HOKEY!C$35:N2159,6,0)),VLOOKUP(B57,KRİKET!C$30:N2589,6,0)),VLOOKUP(B57,'FERDİ BRANŞLAR'!B$2:M490,6,0))</f>
        <v>A GRB</v>
      </c>
      <c r="H57" s="312" t="str">
        <f>IFERROR(IFERROR(IFERROR(IFERROR(IFERROR(IFERROR(IFERROR(VLOOKUP(B57,FUTSAL!C$69:N12316,7,0),VLOOKUP(B57,VOLEYBOL!C$54:N2712,7,0)),VLOOKUP(B57,FUTBOL!C$31:N2800,7,0)),VLOOKUP(B57,BASKETBOL!C$42:N2814,7,0)),VLOOKUP(B57,HENTBOL!C$32:N2815,7,0)),VLOOKUP(B57,HOKEY!C$35:N2159,7,0)),VLOOKUP(B57,KRİKET!C$30:N2589,7,0)),VLOOKUP(B57,'FERDİ BRANŞLAR'!B$2:M490,7,0))</f>
        <v>GENÇ KIZ</v>
      </c>
      <c r="I57" s="314" t="str">
        <f>IFERROR(IFERROR(IFERROR(IFERROR(IFERROR(IFERROR(IFERROR(VLOOKUP(B57,FUTSAL!C$69:N12316,8,0),VLOOKUP(B57,VOLEYBOL!C$54:N2712,8,0)),VLOOKUP(B57,FUTBOL!C$31:N2800,8,0)),VLOOKUP(B57,BASKETBOL!C$42:N2814,8,0)),VLOOKUP(B57,HENTBOL!C$32:N2815,8,0)),VLOOKUP(B57,HOKEY!C$35:N2159,8,0)),VLOOKUP(B57,KRİKET!C$30:N2589,8,0)),VLOOKUP(B57,'FERDİ BRANŞLAR'!B$2:M490,8,0))</f>
        <v>AMASYA İLDUŞ HATUN MTAL</v>
      </c>
      <c r="J57" s="315">
        <f>IFERROR(IFERROR(IFERROR(IFERROR(IFERROR(IFERROR(IFERROR(VLOOKUP(B57,FUTSAL!C$69:N12316,9,0),VLOOKUP(B57,VOLEYBOL!C$54:N2712,9,0)),VLOOKUP(B57,FUTBOL!C$31:N2800,9,0)),VLOOKUP(B57,BASKETBOL!C$42:N2814,9,0)),VLOOKUP(B57,HENTBOL!C$32:N2815,9,0)),VLOOKUP(B57,HOKEY!C$35:N2159,9,0)),VLOOKUP(B57,KRİKET!C$30:N2589,9,0)),VLOOKUP(B57,'FERDİ BRANŞLAR'!B$2:M490,9,0))</f>
        <v>0</v>
      </c>
      <c r="K57" s="315">
        <f>IFERROR(IFERROR(IFERROR(IFERROR(IFERROR(IFERROR(IFERROR(VLOOKUP(B57,FUTSAL!C$69:N12316,10,0),VLOOKUP(B57,VOLEYBOL!C$54:N2712,10,0)),VLOOKUP(B57,FUTBOL!C$31:N2800,10,0)),VLOOKUP(B57,BASKETBOL!C$42:N2814,10,0)),VLOOKUP(B57,HENTBOL!C$32:N2815,10,0)),VLOOKUP(B57,HOKEY!C$35:N2159,10,0)),VLOOKUP(B57,KRİKET!C$30:N2589,10,0)),VLOOKUP(B57,'FERDİ BRANŞLAR'!B$2:M490,10,0))</f>
        <v>0</v>
      </c>
      <c r="L57" s="281" t="str">
        <f>IFERROR(IFERROR(IFERROR(IFERROR(IFERROR(IFERROR(IFERROR(VLOOKUP(B57,FUTSAL!C$69:N12316,11,0),VLOOKUP(B57,VOLEYBOL!C$54:N2712,11,0)),VLOOKUP(B57,FUTBOL!C$31:N2800,11,0)),VLOOKUP(B57,BASKETBOL!C$42:N2814,11,0)),VLOOKUP(B57,HENTBOL!C$32:N2815,11,0)),VLOOKUP(B57,HOKEY!C$35:N2159,11,0)),VLOOKUP(B57,KRİKET!C$30:N2589,11,0)),VLOOKUP(B57,'FERDİ BRANŞLAR'!B$2:M490,11,0))</f>
        <v>AMASYA ŞEHİT FERHAT ERDİN SPOR LİSESİ</v>
      </c>
      <c r="M57" s="283" t="str">
        <f>IFERROR(IFERROR(IFERROR(IFERROR(IFERROR(IFERROR(IFERROR(VLOOKUP(B57,FUTSAL!C$69:N12316,12,0),VLOOKUP(B57,VOLEYBOL!C$54:N2712,12,0)),VLOOKUP(B57,FUTBOL!C$31:N2800,12,0)),VLOOKUP(B57,BASKETBOL!C$42:N2814,12,0)),VLOOKUP(B57,HENTBOL!C$32:N2815,12,0)),VLOOKUP(B57,HOKEY!C$35:N2159,11,0)),VLOOKUP(B57,KRİKET!C$30:N2589,12,0)),VLOOKUP(B57,'FERDİ BRANŞLAR'!B$2:M490,12,0))</f>
        <v>ŞEHİT FERHAT ERDİN SPOR LİSESİ ÇEKİLDİ</v>
      </c>
    </row>
    <row r="58" spans="2:13" ht="24" x14ac:dyDescent="0.2">
      <c r="B58" s="358">
        <v>307</v>
      </c>
      <c r="C58" s="185">
        <f>IFERROR(IFERROR(IFERROR(IFERROR(IFERROR(IFERROR(IFERROR(VLOOKUP(B58,FUTSAL!C$69:N11829,2,0),VLOOKUP(B58,VOLEYBOL!C$54:N2225,2,0)),VLOOKUP(B58,FUTBOL!C$31:N2313,2,0)),VLOOKUP(B58,BASKETBOL!C$42:N2327,2,0)),VLOOKUP(B58,HENTBOL!C$32:N2328,2,0)),VLOOKUP(B58,HOKEY!C$35:N1672,2,0)),VLOOKUP(B58,KRİKET!C$30:N2102,2,0)),VLOOKUP(B58,'FERDİ BRANŞLAR'!B$2:M448,2,0))</f>
        <v>45982</v>
      </c>
      <c r="D58" s="186">
        <f>IFERROR(IFERROR(IFERROR(IFERROR(IFERROR(IFERROR(IFERROR(VLOOKUP(B58,FUTSAL!C$69:N11829,3,0),VLOOKUP(B58,VOLEYBOL!C$54:N2225,3,0)),VLOOKUP(B58,FUTBOL!C$31:N2313,3,0)),VLOOKUP(B58,BASKETBOL!C$42:N2327,3,0)),VLOOKUP(B58,HENTBOL!C$32:N2328,3,0)),VLOOKUP(B58,HOKEY!C$35:N1672,3,0)),VLOOKUP(B58,KRİKET!C$30:N2102,3,0)),VLOOKUP(B58,'FERDİ BRANŞLAR'!B$2:M448,3,0))</f>
        <v>0.45833333333333331</v>
      </c>
      <c r="E58" s="185" t="str">
        <f>IFERROR(IFERROR(IFERROR(IFERROR(IFERROR(IFERROR(IFERROR(VLOOKUP(B58,FUTSAL!C$69:N11829,4,0),VLOOKUP(B58,VOLEYBOL!C$54:N2225,4,0)),VLOOKUP(B58,FUTBOL!C$31:N2313,4,0)),VLOOKUP(B58,BASKETBOL!C$42:N2327,4,0)),VLOOKUP(B58,HENTBOL!C$32:N2328,4,0)),VLOOKUP(B58,HOKEY!C$35:N1672,4,0)),VLOOKUP(B58,KRİKET!C$30:N2102,4,0)),VLOOKUP(B58,'FERDİ BRANŞLAR'!B$2:M448,4,0))</f>
        <v>22 HAZİRAN S.S</v>
      </c>
      <c r="F58" s="185" t="str">
        <f>IFERROR(IFERROR(IFERROR(IFERROR(IFERROR(IFERROR(IFERROR(VLOOKUP(B58,FUTSAL!C$69:N11829,5,0),VLOOKUP(B58,VOLEYBOL!C$54:N2225,5,0)),VLOOKUP(B58,FUTBOL!C$31:N2313,5,0)),VLOOKUP(B58,BASKETBOL!C$42:N2327,5,0)),VLOOKUP(B58,HENTBOL!C$32:N2328,5,0)),VLOOKUP(B58,HOKEY!C$35:N1672,5,0)),VLOOKUP(B58,KRİKET!C$30:N2102,5,0)),VLOOKUP(B58,'FERDİ BRANŞLAR'!B$2:M448,5,0))</f>
        <v>VOLEYBOL</v>
      </c>
      <c r="G58" s="185" t="str">
        <f>IFERROR(IFERROR(IFERROR(IFERROR(IFERROR(IFERROR(IFERROR(VLOOKUP(B58,FUTSAL!C$69:N12274,6,0),VLOOKUP(B58,VOLEYBOL!C$54:N2670,6,0)),VLOOKUP(B58,FUTBOL!C$31:N2758,6,0)),VLOOKUP(B58,BASKETBOL!C$42:N2772,6,0)),VLOOKUP(B58,HENTBOL!C$32:N2773,6,0)),VLOOKUP(B58,HOKEY!C$35:N2117,6,0)),VLOOKUP(B58,KRİKET!C$30:N2547,6,0)),VLOOKUP(B58,'FERDİ BRANŞLAR'!B$2:M448,6,0))</f>
        <v>A GRB</v>
      </c>
      <c r="H58" s="185" t="str">
        <f>IFERROR(IFERROR(IFERROR(IFERROR(IFERROR(IFERROR(IFERROR(VLOOKUP(B58,FUTSAL!C$69:N12274,7,0),VLOOKUP(B58,VOLEYBOL!C$54:N2670,7,0)),VLOOKUP(B58,FUTBOL!C$31:N2758,7,0)),VLOOKUP(B58,BASKETBOL!C$42:N2772,7,0)),VLOOKUP(B58,HENTBOL!C$32:N2773,7,0)),VLOOKUP(B58,HOKEY!C$35:N2117,7,0)),VLOOKUP(B58,KRİKET!C$30:N2547,7,0)),VLOOKUP(B58,'FERDİ BRANŞLAR'!B$2:M448,7,0))</f>
        <v>YILDIZ KIZ</v>
      </c>
      <c r="I58" s="187" t="str">
        <f>IFERROR(IFERROR(IFERROR(IFERROR(IFERROR(IFERROR(IFERROR(VLOOKUP(B58,FUTSAL!C$69:N12274,8,0),VLOOKUP(B58,VOLEYBOL!C$54:N2670,8,0)),VLOOKUP(B58,FUTBOL!C$31:N2758,8,0)),VLOOKUP(B58,BASKETBOL!C$42:N2772,8,0)),VLOOKUP(B58,HENTBOL!C$32:N2773,8,0)),VLOOKUP(B58,HOKEY!C$35:N2117,8,0)),VLOOKUP(B58,KRİKET!C$30:N2547,8,0)),VLOOKUP(B58,'FERDİ BRANŞLAR'!B$2:M448,8,0))</f>
        <v>Amasya Tuğgeneral Hikmet Akıncı Ortaokulu (Çekildi)</v>
      </c>
      <c r="J58" s="253" t="str">
        <f>IFERROR(IFERROR(IFERROR(IFERROR(IFERROR(IFERROR(IFERROR(VLOOKUP(B58,FUTSAL!C$69:N12274,9,0),VLOOKUP(B58,VOLEYBOL!C$54:N2670,9,0)),VLOOKUP(B58,FUTBOL!C$31:N2758,9,0)),VLOOKUP(B58,BASKETBOL!C$42:N2772,9,0)),VLOOKUP(B58,HENTBOL!C$32:N2773,9,0)),VLOOKUP(B58,HOKEY!C$35:N2117,9,0)),VLOOKUP(B58,KRİKET!C$30:N2547,9,0)),VLOOKUP(B58,'FERDİ BRANŞLAR'!B$2:M448,9,0))</f>
        <v>3</v>
      </c>
      <c r="K58" s="253" t="str">
        <f>IFERROR(IFERROR(IFERROR(IFERROR(IFERROR(IFERROR(IFERROR(VLOOKUP(B58,FUTSAL!C$69:N12274,10,0),VLOOKUP(B58,VOLEYBOL!C$54:N2670,10,0)),VLOOKUP(B58,FUTBOL!C$31:N2758,10,0)),VLOOKUP(B58,BASKETBOL!C$42:N2772,10,0)),VLOOKUP(B58,HENTBOL!C$32:N2773,10,0)),VLOOKUP(B58,HOKEY!C$35:N2117,10,0)),VLOOKUP(B58,KRİKET!C$30:N2547,10,0)),VLOOKUP(B58,'FERDİ BRANŞLAR'!B$2:M448,10,0))</f>
        <v>1</v>
      </c>
      <c r="L58" s="331" t="str">
        <f>IFERROR(IFERROR(IFERROR(IFERROR(IFERROR(IFERROR(IFERROR(VLOOKUP(B58,FUTSAL!C$69:N12274,11,0),VLOOKUP(B58,VOLEYBOL!C$54:N2670,11,0)),VLOOKUP(B58,FUTBOL!C$31:N2758,11,0)),VLOOKUP(B58,BASKETBOL!C$42:N2772,11,0)),VLOOKUP(B58,HENTBOL!C$32:N2773,11,0)),VLOOKUP(B58,HOKEY!C$35:N2117,11,0)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2772,12,0)),VLOOKUP(B58,HENTBOL!C$32:N2773,12,0)),VLOOKUP(B58,HOKEY!C$35:N2117,11,0)),VLOOKUP(B58,KRİKET!C$30:N2547,12,0)),VLOOKUP(B58,'FERDİ BRANŞLAR'!B$2:M448,12,0))</f>
        <v>0</v>
      </c>
    </row>
    <row r="59" spans="2:13" ht="12" x14ac:dyDescent="0.2">
      <c r="B59" s="358">
        <v>323</v>
      </c>
      <c r="C59" s="185">
        <f>IFERROR(IFERROR(IFERROR(IFERROR(IFERROR(IFERROR(IFERROR(VLOOKUP(B59,FUTSAL!C$69:N11795,2,0),VLOOKUP(B59,VOLEYBOL!C$54:N2191,2,0)),VLOOKUP(B59,FUTBOL!C$31:N2279,2,0)),VLOOKUP(B59,BASKETBOL!C$42:N2293,2,0)),VLOOKUP(B59,HENTBOL!C$32:N2294,2,0)),VLOOKUP(B59,HOKEY!C$35:N1638,2,0)),VLOOKUP(B59,KRİKET!C$30:N2068,2,0)),VLOOKUP(B59,'FERDİ BRANŞLAR'!B$2:M414,2,0))</f>
        <v>45982</v>
      </c>
      <c r="D59" s="186">
        <f>IFERROR(IFERROR(IFERROR(IFERROR(IFERROR(IFERROR(IFERROR(VLOOKUP(B59,FUTSAL!C$69:N11795,3,0),VLOOKUP(B59,VOLEYBOL!C$54:N2191,3,0)),VLOOKUP(B59,FUTBOL!C$31:N2279,3,0)),VLOOKUP(B59,BASKETBOL!C$42:N2293,3,0)),VLOOKUP(B59,HENTBOL!C$32:N2294,3,0)),VLOOKUP(B59,HOKEY!C$35:N1638,3,0)),VLOOKUP(B59,KRİKET!C$30:N2068,3,0)),VLOOKUP(B59,'FERDİ BRANŞLAR'!B$2:M414,3,0))</f>
        <v>0.45833333333333331</v>
      </c>
      <c r="E59" s="273" t="str">
        <f>IFERROR(IFERROR(IFERROR(IFERROR(IFERROR(IFERROR(IFERROR(VLOOKUP(B59,FUTSAL!C$69:N11795,4,0),VLOOKUP(B59,VOLEYBOL!C$54:N2191,4,0)),VLOOKUP(B59,FUTBOL!C$31:N2279,4,0)),VLOOKUP(B59,BASKETBOL!C$42:N2293,4,0)),VLOOKUP(B59,HENTBOL!C$32:N2294,4,0)),VLOOKUP(B59,HOKEY!C$35:N1638,4,0)),VLOOKUP(B59,KRİKET!C$30:N2068,4,0)),VLOOKUP(B59,'FERDİ BRANŞLAR'!B$2:M414,4,0))</f>
        <v>G.HACIKÖY SS</v>
      </c>
      <c r="F59" s="185" t="str">
        <f>IFERROR(IFERROR(IFERROR(IFERROR(IFERROR(IFERROR(IFERROR(VLOOKUP(B59,FUTSAL!C$69:N11795,5,0),VLOOKUP(B59,VOLEYBOL!C$54:N2191,5,0)),VLOOKUP(B59,FUTBOL!C$31:N2279,5,0)),VLOOKUP(B59,BASKETBOL!C$42:N2293,5,0)),VLOOKUP(B59,HENTBOL!C$32:N2294,5,0)),VLOOKUP(B59,HOKEY!C$35:N1638,5,0)),VLOOKUP(B59,KRİKET!C$30:N2068,5,0)),VLOOKUP(B59,'FERDİ BRANŞLAR'!B$2:M414,5,0))</f>
        <v>VOLEYBOL</v>
      </c>
      <c r="G59" s="185" t="str">
        <f>IFERROR(IFERROR(IFERROR(IFERROR(IFERROR(IFERROR(IFERROR(VLOOKUP(B59,FUTSAL!C$69:N12240,6,0),VLOOKUP(B59,VOLEYBOL!C$54:N2636,6,0)),VLOOKUP(B59,FUTBOL!C$31:N2724,6,0)),VLOOKUP(B59,BASKETBOL!C$42:N2738,6,0)),VLOOKUP(B59,HENTBOL!C$32:N2739,6,0)),VLOOKUP(B59,HOKEY!C$35:N2083,6,0)),VLOOKUP(B59,KRİKET!C$30:N2513,6,0)),VLOOKUP(B59,'FERDİ BRANŞLAR'!B$2:M414,6,0))</f>
        <v>C GRB</v>
      </c>
      <c r="H59" s="185" t="str">
        <f>IFERROR(IFERROR(IFERROR(IFERROR(IFERROR(IFERROR(IFERROR(VLOOKUP(B59,FUTSAL!C$69:N12240,7,0),VLOOKUP(B59,VOLEYBOL!C$54:N2636,7,0)),VLOOKUP(B59,FUTBOL!C$31:N2724,7,0)),VLOOKUP(B59,BASKETBOL!C$42:N2738,7,0)),VLOOKUP(B59,HENTBOL!C$32:N2739,7,0)),VLOOKUP(B59,HOKEY!C$35:N2083,7,0)),VLOOKUP(B59,KRİKET!C$30:N2513,7,0)),VLOOKUP(B59,'FERDİ BRANŞLAR'!B$2:M414,7,0))</f>
        <v>YILDIZ KIZ</v>
      </c>
      <c r="I59" s="187" t="str">
        <f>IFERROR(IFERROR(IFERROR(IFERROR(IFERROR(IFERROR(IFERROR(VLOOKUP(B59,FUTSAL!C$69:N12240,8,0),VLOOKUP(B59,VOLEYBOL!C$54:N2636,8,0)),VLOOKUP(B59,FUTBOL!C$31:N2724,8,0)),VLOOKUP(B59,BASKETBOL!C$42:N2738,8,0)),VLOOKUP(B59,HENTBOL!C$32:N2739,8,0)),VLOOKUP(B59,HOKEY!C$35:N2083,8,0)),VLOOKUP(B59,KRİKET!C$30:N2513,8,0)),VLOOKUP(B59,'FERDİ BRANŞLAR'!B$2:M414,8,0))</f>
        <v>Merzifon Namık Kemal Ortaokulu</v>
      </c>
      <c r="J59" s="253" t="str">
        <f>IFERROR(IFERROR(IFERROR(IFERROR(IFERROR(IFERROR(IFERROR(VLOOKUP(B59,FUTSAL!C$69:N12240,9,0),VLOOKUP(B59,VOLEYBOL!C$54:N2636,9,0)),VLOOKUP(B59,FUTBOL!C$31:N2724,9,0)),VLOOKUP(B59,BASKETBOL!C$42:N2738,9,0)),VLOOKUP(B59,HENTBOL!C$32:N2739,9,0)),VLOOKUP(B59,HOKEY!C$35:N2083,9,0)),VLOOKUP(B59,KRİKET!C$30:N2513,9,0)),VLOOKUP(B59,'FERDİ BRANŞLAR'!B$2:M414,9,0))</f>
        <v>3</v>
      </c>
      <c r="K59" s="253" t="str">
        <f>IFERROR(IFERROR(IFERROR(IFERROR(IFERROR(IFERROR(IFERROR(VLOOKUP(B59,FUTSAL!C$69:N12240,10,0),VLOOKUP(B59,VOLEYBOL!C$54:N2636,10,0)),VLOOKUP(B59,FUTBOL!C$31:N2724,10,0)),VLOOKUP(B59,BASKETBOL!C$42:N2738,10,0)),VLOOKUP(B59,HENTBOL!C$32:N2739,10,0)),VLOOKUP(B59,HOKEY!C$35:N2083,10,0)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2738,11,0)),VLOOKUP(B59,HENTBOL!C$32:N2739,11,0)),VLOOKUP(B59,HOKEY!C$35:N2083,11,0)),VLOOKUP(B59,KRİKET!C$30:N2513,11,0)),VLOOKUP(B59,'FERDİ BRANŞLAR'!B$2:M414,11,0))</f>
        <v xml:space="preserve"> MERZİFON Özel SINAV KOLEJİ ORTAOKULU</v>
      </c>
      <c r="M59" s="79" t="str">
        <f>IFERROR(IFERROR(IFERROR(IFERROR(IFERROR(IFERROR(IFERROR(VLOOKUP(B59,FUTSAL!C$69:N12240,12,0),VLOOKUP(B59,VOLEYBOL!C$54:N2636,12,0)),VLOOKUP(B59,FUTBOL!C$31:N2724,12,0)),VLOOKUP(B59,BASKETBOL!C$42:N2738,12,0)),VLOOKUP(B59,HENTBOL!C$32:N2739,12,0)),VLOOKUP(B59,HOKEY!C$35:N2083,11,0)),VLOOKUP(B59,KRİKET!C$30:N2513,12,0)),VLOOKUP(B59,'FERDİ BRANŞLAR'!B$2:M414,12,0))</f>
        <v>YER DEĞİŞİKLİĞİ</v>
      </c>
    </row>
    <row r="60" spans="2:13" ht="12" x14ac:dyDescent="0.2">
      <c r="B60" s="358">
        <v>401</v>
      </c>
      <c r="C60" s="312">
        <f>IFERROR(IFERROR(IFERROR(IFERROR(IFERROR(IFERROR(IFERROR(VLOOKUP(B60,FUTSAL!C$69:N11879,2,0),VLOOKUP(B60,VOLEYBOL!C$54:N2275,2,0)),VLOOKUP(B60,FUTBOL!C$31:N2363,2,0)),VLOOKUP(B60,BASKETBOL!C$42:N2377,2,0)),VLOOKUP(B60,HENTBOL!C$32:N2378,2,0)),VLOOKUP(B60,HOKEY!C$35:N1722,2,0)),VLOOKUP(B60,KRİKET!C$30:N2152,2,0)),VLOOKUP(B60,'FERDİ BRANŞLAR'!B$2:M498,2,0))</f>
        <v>45982</v>
      </c>
      <c r="D60" s="313">
        <f>IFERROR(IFERROR(IFERROR(IFERROR(IFERROR(IFERROR(IFERROR(VLOOKUP(B60,FUTSAL!C$69:N11879,3,0),VLOOKUP(B60,VOLEYBOL!C$54:N2275,3,0)),VLOOKUP(B60,FUTBOL!C$31:N2363,3,0)),VLOOKUP(B60,BASKETBOL!C$42:N2377,3,0)),VLOOKUP(B60,HENTBOL!C$32:N2378,3,0)),VLOOKUP(B60,HOKEY!C$35:N1722,3,0)),VLOOKUP(B60,KRİKET!C$30:N2152,3,0)),VLOOKUP(B60,'FERDİ BRANŞLAR'!B$2:M498,3,0))</f>
        <v>0.45833333333333331</v>
      </c>
      <c r="E60" s="312" t="str">
        <f>IFERROR(IFERROR(IFERROR(IFERROR(IFERROR(IFERROR(IFERROR(VLOOKUP(B60,FUTSAL!C$69:N11879,4,0),VLOOKUP(B60,VOLEYBOL!C$54:N2275,4,0)),VLOOKUP(B60,FUTBOL!C$31:N2363,4,0)),VLOOKUP(B60,BASKETBOL!C$42:N2377,4,0)),VLOOKUP(B60,HENTBOL!C$32:N2378,4,0)),VLOOKUP(B60,HOKEY!C$35:N1722,4,0)),VLOOKUP(B60,KRİKET!C$30:N2152,4,0)),VLOOKUP(B60,'FERDİ BRANŞLAR'!B$2:M498,4,0))</f>
        <v>HAMİT KAPLAN S.S</v>
      </c>
      <c r="F60" s="312" t="str">
        <f>IFERROR(IFERROR(IFERROR(IFERROR(IFERROR(IFERROR(IFERROR(VLOOKUP(B60,FUTSAL!C$69:N11879,5,0),VLOOKUP(B60,VOLEYBOL!C$54:N2275,5,0)),VLOOKUP(B60,FUTBOL!C$31:N2363,5,0)),VLOOKUP(B60,BASKETBOL!C$42:N2377,5,0)),VLOOKUP(B60,HENTBOL!C$32:N2378,5,0)),VLOOKUP(B60,HOKEY!C$35:N1722,5,0)),VLOOKUP(B60,KRİKET!C$30:N2152,5,0)),VLOOKUP(B60,'FERDİ BRANŞLAR'!B$2:M498,5,0))</f>
        <v>BASKETBOL</v>
      </c>
      <c r="G60" s="312" t="str">
        <f>IFERROR(IFERROR(IFERROR(IFERROR(IFERROR(IFERROR(IFERROR(VLOOKUP(B60,FUTSAL!C$69:N12324,6,0),VLOOKUP(B60,VOLEYBOL!C$54:N2720,6,0)),VLOOKUP(B60,FUTBOL!C$31:N2808,6,0)),VLOOKUP(B60,BASKETBOL!C$42:N2822,6,0)),VLOOKUP(B60,HENTBOL!C$32:N2823,6,0)),VLOOKUP(B60,HOKEY!C$35:N2167,6,0)),VLOOKUP(B60,KRİKET!C$30:N2597,6,0)),VLOOKUP(B60,'FERDİ BRANŞLAR'!B$2:M498,6,0))</f>
        <v>B GRB</v>
      </c>
      <c r="H60" s="312" t="str">
        <f>IFERROR(IFERROR(IFERROR(IFERROR(IFERROR(IFERROR(IFERROR(VLOOKUP(B60,FUTSAL!C$69:N12324,7,0),VLOOKUP(B60,VOLEYBOL!C$54:N2720,7,0)),VLOOKUP(B60,FUTBOL!C$31:N2808,7,0)),VLOOKUP(B60,BASKETBOL!C$42:N2822,7,0)),VLOOKUP(B60,HENTBOL!C$32:N2823,7,0)),VLOOKUP(B60,HOKEY!C$35:N2167,7,0)),VLOOKUP(B60,KRİKET!C$30:N2597,7,0)),VLOOKUP(B60,'FERDİ BRANŞLAR'!B$2:M498,7,0))</f>
        <v>GENÇ A ERK</v>
      </c>
      <c r="I60" s="314" t="str">
        <f>IFERROR(IFERROR(IFERROR(IFERROR(IFERROR(IFERROR(IFERROR(VLOOKUP(B60,FUTSAL!C$69:N12324,8,0),VLOOKUP(B60,VOLEYBOL!C$54:N2720,8,0)),VLOOKUP(B60,FUTBOL!C$31:N2808,8,0)),VLOOKUP(B60,BASKETBOL!C$42:N2822,8,0)),VLOOKUP(B60,HENTBOL!C$32:N2823,8,0)),VLOOKUP(B60,HOKEY!C$35:N2167,8,0)),VLOOKUP(B60,KRİKET!C$30:N2597,8,0)),VLOOKUP(B60,'FERDİ BRANŞLAR'!B$2:M498,8,0))</f>
        <v>AMASYA ÖZEL AÇI ANADOLU LİSESİ (ÇEKİLDİ)</v>
      </c>
      <c r="J60" s="315">
        <f>IFERROR(IFERROR(IFERROR(IFERROR(IFERROR(IFERROR(IFERROR(VLOOKUP(B60,FUTSAL!C$69:N12324,9,0),VLOOKUP(B60,VOLEYBOL!C$54:N2720,9,0)),VLOOKUP(B60,FUTBOL!C$31:N2808,9,0)),VLOOKUP(B60,BASKETBOL!C$42:N2822,9,0)),VLOOKUP(B60,HENTBOL!C$32:N2823,9,0)),VLOOKUP(B60,HOKEY!C$35:N2167,9,0)),VLOOKUP(B60,KRİKET!C$30:N2597,9,0)),VLOOKUP(B60,'FERDİ BRANŞLAR'!B$2:M498,9,0))</f>
        <v>0</v>
      </c>
      <c r="K60" s="315">
        <f>IFERROR(IFERROR(IFERROR(IFERROR(IFERROR(IFERROR(IFERROR(VLOOKUP(B60,FUTSAL!C$69:N12324,10,0),VLOOKUP(B60,VOLEYBOL!C$54:N2720,10,0)),VLOOKUP(B60,FUTBOL!C$31:N2808,10,0)),VLOOKUP(B60,BASKETBOL!C$42:N2822,10,0)),VLOOKUP(B60,HENTBOL!C$32:N2823,10,0)),VLOOKUP(B60,HOKEY!C$35:N2167,10,0)),VLOOKUP(B60,KRİKET!C$30:N2597,10,0)),VLOOKUP(B60,'FERDİ BRANŞLAR'!B$2:M498,10,0))</f>
        <v>0</v>
      </c>
      <c r="L60" s="281" t="str">
        <f>IFERROR(IFERROR(IFERROR(IFERROR(IFERROR(IFERROR(IFERROR(VLOOKUP(B60,FUTSAL!C$69:N12324,11,0),VLOOKUP(B60,VOLEYBOL!C$54:N2720,11,0)),VLOOKUP(B60,FUTBOL!C$31:N2808,11,0)),VLOOKUP(B60,BASKETBOL!C$42:N2822,11,0)),VLOOKUP(B60,HENTBOL!C$32:N2823,11,0)),VLOOKUP(B60,HOKEY!C$35:N2167,11,0)),VLOOKUP(B60,KRİKET!C$30:N2597,11,0)),VLOOKUP(B60,'FERDİ BRANŞLAR'!B$2:M498,11,0))</f>
        <v>AMASYA ANADOLU LİSESİ</v>
      </c>
      <c r="M60" s="283" t="str">
        <f>IFERROR(IFERROR(IFERROR(IFERROR(IFERROR(IFERROR(IFERROR(VLOOKUP(B60,FUTSAL!C$69:N12324,12,0),VLOOKUP(B60,VOLEYBOL!C$54:N2720,12,0)),VLOOKUP(B60,FUTBOL!C$31:N2808,12,0)),VLOOKUP(B60,BASKETBOL!C$42:N2822,12,0)),VLOOKUP(B60,HENTBOL!C$32:N2823,12,0)),VLOOKUP(B60,HOKEY!C$35:N2167,11,0)),VLOOKUP(B60,KRİKET!C$30:N2597,12,0)),VLOOKUP(B60,'FERDİ BRANŞLAR'!B$2:M498,12,0))</f>
        <v>AMASYA ÖZEL AÇI ANADOLU LİSESİ ÇEKİLDİ</v>
      </c>
    </row>
    <row r="61" spans="2:13" ht="12" x14ac:dyDescent="0.2">
      <c r="B61" s="358">
        <v>317</v>
      </c>
      <c r="C61" s="185">
        <f>IFERROR(IFERROR(IFERROR(IFERROR(IFERROR(IFERROR(IFERROR(VLOOKUP(B61,FUTSAL!C$69:N11785,2,0),VLOOKUP(B61,VOLEYBOL!C$54:N2181,2,0)),VLOOKUP(B61,FUTBOL!C$31:N2269,2,0)),VLOOKUP(B61,BASKETBOL!C$42:N2283,2,0)),VLOOKUP(B61,HENTBOL!C$32:N2284,2,0)),VLOOKUP(B61,HOKEY!C$35:N1628,2,0)),VLOOKUP(B61,KRİKET!C$30:N2058,2,0)),VLOOKUP(B61,'FERDİ BRANŞLAR'!B$2:M404,2,0))</f>
        <v>45982</v>
      </c>
      <c r="D61" s="276">
        <f>IFERROR(IFERROR(IFERROR(IFERROR(IFERROR(IFERROR(IFERROR(VLOOKUP(B61,FUTSAL!C$69:N11785,3,0),VLOOKUP(B61,VOLEYBOL!C$54:N2181,3,0)),VLOOKUP(B61,FUTBOL!C$31:N2269,3,0)),VLOOKUP(B61,BASKETBOL!C$42:N2283,3,0)),VLOOKUP(B61,HENTBOL!C$32:N2284,3,0)),VLOOKUP(B61,HOKEY!C$35:N1628,3,0)),VLOOKUP(B61,KRİKET!C$30:N2058,3,0)),VLOOKUP(B61,'FERDİ BRANŞLAR'!B$2:M404,3,0))</f>
        <v>0.54166666666666663</v>
      </c>
      <c r="E61" s="185" t="str">
        <f>IFERROR(IFERROR(IFERROR(IFERROR(IFERROR(IFERROR(IFERROR(VLOOKUP(B61,FUTSAL!C$69:N11785,4,0),VLOOKUP(B61,VOLEYBOL!C$54:N2181,4,0)),VLOOKUP(B61,FUTBOL!C$31:N2269,4,0)),VLOOKUP(B61,BASKETBOL!C$42:N2283,4,0)),VLOOKUP(B61,HENTBOL!C$32:N2284,4,0)),VLOOKUP(B61,HOKEY!C$35:N1628,4,0)),VLOOKUP(B61,KRİKET!C$30:N2058,4,0)),VLOOKUP(B61,'FERDİ BRANŞLAR'!B$2:M404,4,0))</f>
        <v>22 HAZİRAN S.S</v>
      </c>
      <c r="F61" s="185" t="str">
        <f>IFERROR(IFERROR(IFERROR(IFERROR(IFERROR(IFERROR(IFERROR(VLOOKUP(B61,FUTSAL!C$69:N11785,5,0),VLOOKUP(B61,VOLEYBOL!C$54:N2181,5,0)),VLOOKUP(B61,FUTBOL!C$31:N2269,5,0)),VLOOKUP(B61,BASKETBOL!C$42:N2283,5,0)),VLOOKUP(B61,HENTBOL!C$32:N2284,5,0)),VLOOKUP(B61,HOKEY!C$35:N1628,5,0)),VLOOKUP(B61,KRİKET!C$30:N2058,5,0)),VLOOKUP(B61,'FERDİ BRANŞLAR'!B$2:M404,5,0))</f>
        <v>VOLEYBOL</v>
      </c>
      <c r="G61" s="185" t="str">
        <f>IFERROR(IFERROR(IFERROR(IFERROR(IFERROR(IFERROR(IFERROR(VLOOKUP(B61,FUTSAL!C$69:N12230,6,0),VLOOKUP(B61,VOLEYBOL!C$54:N2626,6,0)),VLOOKUP(B61,FUTBOL!C$31:N2714,6,0)),VLOOKUP(B61,BASKETBOL!C$42:N2728,6,0)),VLOOKUP(B61,HENTBOL!C$32:N2729,6,0)),VLOOKUP(B61,HOKEY!C$35:N2073,6,0)),VLOOKUP(B61,KRİKET!C$30:N2503,6,0)),VLOOKUP(B61,'FERDİ BRANŞLAR'!B$2:M404,6,0))</f>
        <v>B GRB</v>
      </c>
      <c r="H61" s="185" t="str">
        <f>IFERROR(IFERROR(IFERROR(IFERROR(IFERROR(IFERROR(IFERROR(VLOOKUP(B61,FUTSAL!C$69:N12230,7,0),VLOOKUP(B61,VOLEYBOL!C$54:N2626,7,0)),VLOOKUP(B61,FUTBOL!C$31:N2714,7,0)),VLOOKUP(B61,BASKETBOL!C$42:N2728,7,0)),VLOOKUP(B61,HENTBOL!C$32:N2729,7,0)),VLOOKUP(B61,HOKEY!C$35:N2073,7,0)),VLOOKUP(B61,KRİKET!C$30:N2503,7,0)),VLOOKUP(B61,'FERDİ BRANŞLAR'!B$2:M404,7,0))</f>
        <v>YILDIZ KIZ</v>
      </c>
      <c r="I61" s="187" t="str">
        <f>IFERROR(IFERROR(IFERROR(IFERROR(IFERROR(IFERROR(IFERROR(VLOOKUP(B61,FUTSAL!C$69:N12230,8,0),VLOOKUP(B61,VOLEYBOL!C$54:N2626,8,0)),VLOOKUP(B61,FUTBOL!C$31:N2714,8,0)),VLOOKUP(B61,BASKETBOL!C$42:N2728,8,0)),VLOOKUP(B61,HENTBOL!C$32:N2729,8,0)),VLOOKUP(B61,HOKEY!C$35:N2073,8,0)),VLOOKUP(B61,KRİKET!C$30:N2503,8,0)),VLOOKUP(B61,'FERDİ BRANŞLAR'!B$2:M404,8,0))</f>
        <v>Amasya Şeyhcui Şehit Aziz Sağlam İ.H.O</v>
      </c>
      <c r="J61" s="253" t="str">
        <f>IFERROR(IFERROR(IFERROR(IFERROR(IFERROR(IFERROR(IFERROR(VLOOKUP(B61,FUTSAL!C$69:N12230,9,0),VLOOKUP(B61,VOLEYBOL!C$54:N2626,9,0)),VLOOKUP(B61,FUTBOL!C$31:N2714,9,0)),VLOOKUP(B61,BASKETBOL!C$42:N2728,9,0)),VLOOKUP(B61,HENTBOL!C$32:N2729,9,0)),VLOOKUP(B61,HOKEY!C$35:N2073,9,0)),VLOOKUP(B61,KRİKET!C$30:N2503,9,0)),VLOOKUP(B61,'FERDİ BRANŞLAR'!B$2:M404,9,0))</f>
        <v>0</v>
      </c>
      <c r="K61" s="253" t="str">
        <f>IFERROR(IFERROR(IFERROR(IFERROR(IFERROR(IFERROR(IFERROR(VLOOKUP(B61,FUTSAL!C$69:N12230,10,0),VLOOKUP(B61,VOLEYBOL!C$54:N2626,10,0)),VLOOKUP(B61,FUTBOL!C$31:N2714,10,0)),VLOOKUP(B61,BASKETBOL!C$42:N2728,10,0)),VLOOKUP(B61,HENTBOL!C$32:N2729,10,0)),VLOOKUP(B61,HOKEY!C$35:N2073,10,0)),VLOOKUP(B61,KRİKET!C$30:N2503,10,0)),VLOOKUP(B61,'FERDİ BRANŞLAR'!B$2:M404,10,0))</f>
        <v>3</v>
      </c>
      <c r="L61" s="379" t="str">
        <f>IFERROR(IFERROR(IFERROR(IFERROR(IFERROR(IFERROR(IFERROR(VLOOKUP(B61,FUTSAL!C$69:N12230,11,0),VLOOKUP(B61,VOLEYBOL!C$54:N2626,11,0)),VLOOKUP(B61,FUTBOL!C$31:N2714,11,0)),VLOOKUP(B61,BASKETBOL!C$42:N2728,11,0)),VLOOKUP(B61,HENTBOL!C$32:N2729,11,0)),VLOOKUP(B61,HOKEY!C$35:N2073,11,0)),VLOOKUP(B61,KRİKET!C$30:N2503,11,0)),VLOOKUP(B61,'FERDİ BRANŞLAR'!B$2:M404,11,0))</f>
        <v xml:space="preserve"> AMASYA Özel KUTLUBEY KOLEJİ ORTAOKULU</v>
      </c>
      <c r="M61" s="79" t="str">
        <f>IFERROR(IFERROR(IFERROR(IFERROR(IFERROR(IFERROR(IFERROR(VLOOKUP(B61,FUTSAL!C$69:N12230,12,0),VLOOKUP(B61,VOLEYBOL!C$54:N2626,12,0)),VLOOKUP(B61,FUTBOL!C$31:N2714,12,0)),VLOOKUP(B61,BASKETBOL!C$42:N2728,12,0)),VLOOKUP(B61,HENTBOL!C$32:N2729,12,0)),VLOOKUP(B61,HOKEY!C$35:N2073,11,0)),VLOOKUP(B61,KRİKET!C$30:N2503,12,0)),VLOOKUP(B61,'FERDİ BRANŞLAR'!B$2:M404,12,0))</f>
        <v>SAAT DEĞİŞİKLİĞİ</v>
      </c>
    </row>
    <row r="62" spans="2:13" ht="12" x14ac:dyDescent="0.2">
      <c r="B62" s="358">
        <v>328</v>
      </c>
      <c r="C62" s="185">
        <f>IFERROR(IFERROR(IFERROR(IFERROR(IFERROR(IFERROR(IFERROR(VLOOKUP(B62,FUTSAL!C$69:N11760,2,0),VLOOKUP(B62,VOLEYBOL!C$54:N2156,2,0)),VLOOKUP(B62,FUTBOL!C$31:N2244,2,0)),VLOOKUP(B62,BASKETBOL!C$42:N2258,2,0)),VLOOKUP(B62,HENTBOL!C$32:N2259,2,0)),VLOOKUP(B62,HOKEY!C$35:N1603,2,0)),VLOOKUP(B62,KRİKET!C$30:N2033,2,0)),VLOOKUP(B62,'FERDİ BRANŞLAR'!B$2:M379,2,0))</f>
        <v>45982</v>
      </c>
      <c r="D62" s="186">
        <f>IFERROR(IFERROR(IFERROR(IFERROR(IFERROR(IFERROR(IFERROR(VLOOKUP(B62,FUTSAL!C$69:N11760,3,0),VLOOKUP(B62,VOLEYBOL!C$54:N2156,3,0)),VLOOKUP(B62,FUTBOL!C$31:N2244,3,0)),VLOOKUP(B62,BASKETBOL!C$42:N2258,3,0)),VLOOKUP(B62,HENTBOL!C$32:N2259,3,0)),VLOOKUP(B62,HOKEY!C$35:N1603,3,0)),VLOOKUP(B62,KRİKET!C$30:N2033,3,0)),VLOOKUP(B62,'FERDİ BRANŞLAR'!B$2:M379,3,0))</f>
        <v>0.54166666666666663</v>
      </c>
      <c r="E62" s="185" t="str">
        <f>IFERROR(IFERROR(IFERROR(IFERROR(IFERROR(IFERROR(IFERROR(VLOOKUP(B62,FUTSAL!C$69:N11760,4,0),VLOOKUP(B62,VOLEYBOL!C$54:N2156,4,0)),VLOOKUP(B62,FUTBOL!C$31:N2244,4,0)),VLOOKUP(B62,BASKETBOL!C$42:N2258,4,0)),VLOOKUP(B62,HENTBOL!C$32:N2259,4,0)),VLOOKUP(B62,HOKEY!C$35:N1603,4,0)),VLOOKUP(B62,KRİKET!C$30:N2033,4,0)),VLOOKUP(B62,'FERDİ BRANŞLAR'!B$2:M379,4,0))</f>
        <v>G.HACIKÖY SS</v>
      </c>
      <c r="F62" s="185" t="str">
        <f>IFERROR(IFERROR(IFERROR(IFERROR(IFERROR(IFERROR(IFERROR(VLOOKUP(B62,FUTSAL!C$69:N11760,5,0),VLOOKUP(B62,VOLEYBOL!C$54:N2156,5,0)),VLOOKUP(B62,FUTBOL!C$31:N2244,5,0)),VLOOKUP(B62,BASKETBOL!C$42:N2258,5,0)),VLOOKUP(B62,HENTBOL!C$32:N2259,5,0)),VLOOKUP(B62,HOKEY!C$35:N1603,5,0)),VLOOKUP(B62,KRİKET!C$30:N2033,5,0)),VLOOKUP(B62,'FERDİ BRANŞLAR'!B$2:M379,5,0))</f>
        <v>VOLEYBOL</v>
      </c>
      <c r="G62" s="185" t="str">
        <f>IFERROR(IFERROR(IFERROR(IFERROR(IFERROR(IFERROR(IFERROR(VLOOKUP(B62,FUTSAL!C$69:N12205,6,0),VLOOKUP(B62,VOLEYBOL!C$54:N2601,6,0)),VLOOKUP(B62,FUTBOL!C$31:N2689,6,0)),VLOOKUP(B62,BASKETBOL!C$42:N2703,6,0)),VLOOKUP(B62,HENTBOL!C$32:N2704,6,0)),VLOOKUP(B62,HOKEY!C$35:N2048,6,0)),VLOOKUP(B62,KRİKET!C$30:N2478,6,0)),VLOOKUP(B62,'FERDİ BRANŞLAR'!B$2:M379,6,0))</f>
        <v>D GRB</v>
      </c>
      <c r="H62" s="185" t="str">
        <f>IFERROR(IFERROR(IFERROR(IFERROR(IFERROR(IFERROR(IFERROR(VLOOKUP(B62,FUTSAL!C$69:N12205,7,0),VLOOKUP(B62,VOLEYBOL!C$54:N2601,7,0)),VLOOKUP(B62,FUTBOL!C$31:N2689,7,0)),VLOOKUP(B62,BASKETBOL!C$42:N2703,7,0)),VLOOKUP(B62,HENTBOL!C$32:N2704,7,0)),VLOOKUP(B62,HOKEY!C$35:N2048,7,0)),VLOOKUP(B62,KRİKET!C$30:N2478,7,0)),VLOOKUP(B62,'FERDİ BRANŞLAR'!B$2:M379,7,0))</f>
        <v>YILDIZ KIZ</v>
      </c>
      <c r="I62" s="187" t="str">
        <f>IFERROR(IFERROR(IFERROR(IFERROR(IFERROR(IFERROR(IFERROR(VLOOKUP(B62,FUTSAL!C$69:N12205,8,0),VLOOKUP(B62,VOLEYBOL!C$54:N2601,8,0)),VLOOKUP(B62,FUTBOL!C$31:N2689,8,0)),VLOOKUP(B62,BASKETBOL!C$42:N2703,8,0)),VLOOKUP(B62,HENTBOL!C$32:N2704,8,0)),VLOOKUP(B62,HOKEY!C$35:N2048,8,0)),VLOOKUP(B62,KRİKET!C$30:N2478,8,0)),VLOOKUP(B62,'FERDİ BRANŞLAR'!B$2:M379,8,0))</f>
        <v>Merzifon Şehit Binbaşı Arslan Kulaksız Ortaokulu</v>
      </c>
      <c r="J62" s="253" t="str">
        <f>IFERROR(IFERROR(IFERROR(IFERROR(IFERROR(IFERROR(IFERROR(VLOOKUP(B62,FUTSAL!C$69:N12205,9,0),VLOOKUP(B62,VOLEYBOL!C$54:N2601,9,0)),VLOOKUP(B62,FUTBOL!C$31:N2689,9,0)),VLOOKUP(B62,BASKETBOL!C$42:N2703,9,0)),VLOOKUP(B62,HENTBOL!C$32:N2704,9,0)),VLOOKUP(B62,HOKEY!C$35:N2048,9,0)),VLOOKUP(B62,KRİKET!C$30:N2478,9,0)),VLOOKUP(B62,'FERDİ BRANŞLAR'!B$2:M379,9,0))</f>
        <v>0</v>
      </c>
      <c r="K62" s="253" t="str">
        <f>IFERROR(IFERROR(IFERROR(IFERROR(IFERROR(IFERROR(IFERROR(VLOOKUP(B62,FUTSAL!C$69:N12205,10,0),VLOOKUP(B62,VOLEYBOL!C$54:N2601,10,0)),VLOOKUP(B62,FUTBOL!C$31:N2689,10,0)),VLOOKUP(B62,BASKETBOL!C$42:N2703,10,0)),VLOOKUP(B62,HENTBOL!C$32:N2704,10,0)),VLOOKUP(B62,HOKEY!C$35:N2048,10,0)),VLOOKUP(B62,KRİKET!C$30:N2478,10,0)),VLOOKUP(B62,'FERDİ BRANŞLAR'!B$2:M379,10,0))</f>
        <v>3</v>
      </c>
      <c r="L62" s="351" t="str">
        <f>IFERROR(IFERROR(IFERROR(IFERROR(IFERROR(IFERROR(IFERROR(VLOOKUP(B62,FUTSAL!C$69:N12205,11,0),VLOOKUP(B62,VOLEYBOL!C$54:N2601,11,0)),VLOOKUP(B62,FUTBOL!C$31:N2689,11,0)),VLOOKUP(B62,BASKETBOL!C$42:N2703,11,0)),VLOOKUP(B62,HENTBOL!C$32:N2704,11,0)),VLOOKUP(B62,HOKEY!C$35:N2048,11,0)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2703,12,0)),VLOOKUP(B62,HENTBOL!C$32:N2704,12,0)),VLOOKUP(B62,HOKEY!C$35:N2048,11,0)),VLOOKUP(B62,KRİKET!C$30:N2478,12,0)),VLOOKUP(B62,'FERDİ BRANŞLAR'!B$2:M379,12,0))</f>
        <v>0</v>
      </c>
    </row>
    <row r="63" spans="2:13" ht="12" x14ac:dyDescent="0.2">
      <c r="B63" s="358">
        <v>316</v>
      </c>
      <c r="C63" s="185">
        <f>IFERROR(IFERROR(IFERROR(IFERROR(IFERROR(IFERROR(IFERROR(VLOOKUP(B63,FUTSAL!C$69:N11784,2,0),VLOOKUP(B63,VOLEYBOL!C$54:N2180,2,0)),VLOOKUP(B63,FUTBOL!C$31:N2268,2,0)),VLOOKUP(B63,BASKETBOL!C$42:N2282,2,0)),VLOOKUP(B63,HENTBOL!C$32:N2283,2,0)),VLOOKUP(B63,HOKEY!C$35:N1627,2,0)),VLOOKUP(B63,KRİKET!C$30:N2057,2,0)),VLOOKUP(B63,'FERDİ BRANŞLAR'!B$2:M403,2,0))</f>
        <v>45982</v>
      </c>
      <c r="D63" s="276">
        <f>IFERROR(IFERROR(IFERROR(IFERROR(IFERROR(IFERROR(IFERROR(VLOOKUP(B63,FUTSAL!C$69:N11784,3,0),VLOOKUP(B63,VOLEYBOL!C$54:N2180,3,0)),VLOOKUP(B63,FUTBOL!C$31:N2268,3,0)),VLOOKUP(B63,BASKETBOL!C$42:N2282,3,0)),VLOOKUP(B63,HENTBOL!C$32:N2283,3,0)),VLOOKUP(B63,HOKEY!C$35:N1627,3,0)),VLOOKUP(B63,KRİKET!C$30:N2057,3,0)),VLOOKUP(B63,'FERDİ BRANŞLAR'!B$2:M403,3,0))</f>
        <v>0.60416666666666663</v>
      </c>
      <c r="E63" s="185" t="str">
        <f>IFERROR(IFERROR(IFERROR(IFERROR(IFERROR(IFERROR(IFERROR(VLOOKUP(B63,FUTSAL!C$69:N11784,4,0),VLOOKUP(B63,VOLEYBOL!C$54:N2180,4,0)),VLOOKUP(B63,FUTBOL!C$31:N2268,4,0)),VLOOKUP(B63,BASKETBOL!C$42:N2282,4,0)),VLOOKUP(B63,HENTBOL!C$32:N2283,4,0)),VLOOKUP(B63,HOKEY!C$35:N1627,4,0)),VLOOKUP(B63,KRİKET!C$30:N2057,4,0)),VLOOKUP(B63,'FERDİ BRANŞLAR'!B$2:M403,4,0))</f>
        <v>22 HAZİRAN S.S</v>
      </c>
      <c r="F63" s="185" t="str">
        <f>IFERROR(IFERROR(IFERROR(IFERROR(IFERROR(IFERROR(IFERROR(VLOOKUP(B63,FUTSAL!C$69:N11784,5,0),VLOOKUP(B63,VOLEYBOL!C$54:N2180,5,0)),VLOOKUP(B63,FUTBOL!C$31:N2268,5,0)),VLOOKUP(B63,BASKETBOL!C$42:N2282,5,0)),VLOOKUP(B63,HENTBOL!C$32:N2283,5,0)),VLOOKUP(B63,HOKEY!C$35:N1627,5,0)),VLOOKUP(B63,KRİKET!C$30:N2057,5,0)),VLOOKUP(B63,'FERDİ BRANŞLAR'!B$2:M403,5,0))</f>
        <v>VOLEYBOL</v>
      </c>
      <c r="G63" s="185" t="str">
        <f>IFERROR(IFERROR(IFERROR(IFERROR(IFERROR(IFERROR(IFERROR(VLOOKUP(B63,FUTSAL!C$69:N12229,6,0),VLOOKUP(B63,VOLEYBOL!C$54:N2625,6,0)),VLOOKUP(B63,FUTBOL!C$31:N2713,6,0)),VLOOKUP(B63,BASKETBOL!C$42:N2727,6,0)),VLOOKUP(B63,HENTBOL!C$32:N2728,6,0)),VLOOKUP(B63,HOKEY!C$35:N2072,6,0)),VLOOKUP(B63,KRİKET!C$30:N2502,6,0)),VLOOKUP(B63,'FERDİ BRANŞLAR'!B$2:M403,6,0))</f>
        <v>B GRB</v>
      </c>
      <c r="H63" s="185" t="str">
        <f>IFERROR(IFERROR(IFERROR(IFERROR(IFERROR(IFERROR(IFERROR(VLOOKUP(B63,FUTSAL!C$69:N12229,7,0),VLOOKUP(B63,VOLEYBOL!C$54:N2625,7,0)),VLOOKUP(B63,FUTBOL!C$31:N2713,7,0)),VLOOKUP(B63,BASKETBOL!C$42:N2727,7,0)),VLOOKUP(B63,HENTBOL!C$32:N2728,7,0)),VLOOKUP(B63,HOKEY!C$35:N2072,7,0)),VLOOKUP(B63,KRİKET!C$30:N2502,7,0)),VLOOKUP(B63,'FERDİ BRANŞLAR'!B$2:M403,7,0))</f>
        <v>YILDIZ KIZ</v>
      </c>
      <c r="I63" s="187" t="str">
        <f>IFERROR(IFERROR(IFERROR(IFERROR(IFERROR(IFERROR(IFERROR(VLOOKUP(B63,FUTSAL!C$69:N12229,8,0),VLOOKUP(B63,VOLEYBOL!C$54:N2625,8,0)),VLOOKUP(B63,FUTBOL!C$31:N2713,8,0)),VLOOKUP(B63,BASKETBOL!C$42:N2727,8,0)),VLOOKUP(B63,HENTBOL!C$32:N2728,8,0)),VLOOKUP(B63,HOKEY!C$35:N2072,8,0)),VLOOKUP(B63,KRİKET!C$30:N2502,8,0)),VLOOKUP(B63,'FERDİ BRANŞLAR'!B$2:M403,8,0))</f>
        <v>Amasya Mehmet Varinli Ortaokulu</v>
      </c>
      <c r="J63" s="253" t="str">
        <f>IFERROR(IFERROR(IFERROR(IFERROR(IFERROR(IFERROR(IFERROR(VLOOKUP(B63,FUTSAL!C$69:N12229,9,0),VLOOKUP(B63,VOLEYBOL!C$54:N2625,9,0)),VLOOKUP(B63,FUTBOL!C$31:N2713,9,0)),VLOOKUP(B63,BASKETBOL!C$42:N2727,9,0)),VLOOKUP(B63,HENTBOL!C$32:N2728,9,0)),VLOOKUP(B63,HOKEY!C$35:N2072,9,0)),VLOOKUP(B63,KRİKET!C$30:N2502,9,0)),VLOOKUP(B63,'FERDİ BRANŞLAR'!B$2:M403,9,0))</f>
        <v>0</v>
      </c>
      <c r="K63" s="253" t="str">
        <f>IFERROR(IFERROR(IFERROR(IFERROR(IFERROR(IFERROR(IFERROR(VLOOKUP(B63,FUTSAL!C$69:N12229,10,0),VLOOKUP(B63,VOLEYBOL!C$54:N2625,10,0)),VLOOKUP(B63,FUTBOL!C$31:N2713,10,0)),VLOOKUP(B63,BASKETBOL!C$42:N2727,10,0)),VLOOKUP(B63,HENTBOL!C$32:N2728,10,0)),VLOOKUP(B63,HOKEY!C$35:N2072,10,0)),VLOOKUP(B63,KRİKET!C$30:N2502,10,0)),VLOOKUP(B63,'FERDİ BRANŞLAR'!B$2:M403,10,0))</f>
        <v>3</v>
      </c>
      <c r="L63" s="351" t="str">
        <f>IFERROR(IFERROR(IFERROR(IFERROR(IFERROR(IFERROR(IFERROR(VLOOKUP(B63,FUTSAL!C$69:N12229,11,0),VLOOKUP(B63,VOLEYBOL!C$54:N2625,11,0)),VLOOKUP(B63,FUTBOL!C$31:N2713,11,0)),VLOOKUP(B63,BASKETBOL!C$42:N2727,11,0)),VLOOKUP(B63,HENTBOL!C$32:N2728,11,0)),VLOOKUP(B63,HOKEY!C$35:N2072,11,0)),VLOOKUP(B63,KRİKET!C$30:N2502,11,0)),VLOOKUP(B63,'FERDİ BRANŞLAR'!B$2:M403,11,0))</f>
        <v>Amasya Ziyapaşa Ortaokulu(</v>
      </c>
      <c r="M63" s="79" t="str">
        <f>IFERROR(IFERROR(IFERROR(IFERROR(IFERROR(IFERROR(IFERROR(VLOOKUP(B63,FUTSAL!C$69:N12229,12,0),VLOOKUP(B63,VOLEYBOL!C$54:N2625,12,0)),VLOOKUP(B63,FUTBOL!C$31:N2713,12,0)),VLOOKUP(B63,BASKETBOL!C$42:N2727,12,0)),VLOOKUP(B63,HENTBOL!C$32:N2728,12,0)),VLOOKUP(B63,HOKEY!C$35:N2072,11,0)),VLOOKUP(B63,KRİKET!C$30:N2502,12,0)),VLOOKUP(B63,'FERDİ BRANŞLAR'!B$2:M403,12,0))</f>
        <v>SAAT DEĞİŞİKLİĞİ</v>
      </c>
    </row>
    <row r="64" spans="2:13" ht="12" x14ac:dyDescent="0.2">
      <c r="B64" s="358">
        <v>329</v>
      </c>
      <c r="C64" s="185">
        <f>IFERROR(IFERROR(IFERROR(IFERROR(IFERROR(IFERROR(IFERROR(VLOOKUP(B64,FUTSAL!C$69:N11761,2,0),VLOOKUP(B64,VOLEYBOL!C$54:N2157,2,0)),VLOOKUP(B64,FUTBOL!C$31:N2245,2,0)),VLOOKUP(B64,BASKETBOL!C$42:N2259,2,0)),VLOOKUP(B64,HENTBOL!C$32:N2260,2,0)),VLOOKUP(B64,HOKEY!C$35:N1604,2,0)),VLOOKUP(B64,KRİKET!C$30:N2034,2,0)),VLOOKUP(B64,'FERDİ BRANŞLAR'!B$2:M380,2,0))</f>
        <v>45982</v>
      </c>
      <c r="D64" s="186">
        <f>IFERROR(IFERROR(IFERROR(IFERROR(IFERROR(IFERROR(IFERROR(VLOOKUP(B64,FUTSAL!C$69:N11761,3,0),VLOOKUP(B64,VOLEYBOL!C$54:N2157,3,0)),VLOOKUP(B64,FUTBOL!C$31:N2245,3,0)),VLOOKUP(B64,BASKETBOL!C$42:N2259,3,0)),VLOOKUP(B64,HENTBOL!C$32:N2260,3,0)),VLOOKUP(B64,HOKEY!C$35:N1604,3,0)),VLOOKUP(B64,KRİKET!C$30:N2034,3,0)),VLOOKUP(B64,'FERDİ BRANŞLAR'!B$2:M380,3,0))</f>
        <v>0.60416666666666663</v>
      </c>
      <c r="E64" s="185" t="str">
        <f>IFERROR(IFERROR(IFERROR(IFERROR(IFERROR(IFERROR(IFERROR(VLOOKUP(B64,FUTSAL!C$69:N11761,4,0),VLOOKUP(B64,VOLEYBOL!C$54:N2157,4,0)),VLOOKUP(B64,FUTBOL!C$31:N2245,4,0)),VLOOKUP(B64,BASKETBOL!C$42:N2259,4,0)),VLOOKUP(B64,HENTBOL!C$32:N2260,4,0)),VLOOKUP(B64,HOKEY!C$35:N1604,4,0)),VLOOKUP(B64,KRİKET!C$30:N2034,4,0)),VLOOKUP(B64,'FERDİ BRANŞLAR'!B$2:M380,4,0))</f>
        <v>G.HACIKÖY SS</v>
      </c>
      <c r="F64" s="185" t="str">
        <f>IFERROR(IFERROR(IFERROR(IFERROR(IFERROR(IFERROR(IFERROR(VLOOKUP(B64,FUTSAL!C$69:N11761,5,0),VLOOKUP(B64,VOLEYBOL!C$54:N2157,5,0)),VLOOKUP(B64,FUTBOL!C$31:N2245,5,0)),VLOOKUP(B64,BASKETBOL!C$42:N2259,5,0)),VLOOKUP(B64,HENTBOL!C$32:N2260,5,0)),VLOOKUP(B64,HOKEY!C$35:N1604,5,0)),VLOOKUP(B64,KRİKET!C$30:N2034,5,0)),VLOOKUP(B64,'FERDİ BRANŞLAR'!B$2:M380,5,0))</f>
        <v>VOLEYBOL</v>
      </c>
      <c r="G64" s="185" t="str">
        <f>IFERROR(IFERROR(IFERROR(IFERROR(IFERROR(IFERROR(IFERROR(VLOOKUP(B64,FUTSAL!C$69:N12206,6,0),VLOOKUP(B64,VOLEYBOL!C$54:N2602,6,0)),VLOOKUP(B64,FUTBOL!C$31:N2690,6,0)),VLOOKUP(B64,BASKETBOL!C$42:N2704,6,0)),VLOOKUP(B64,HENTBOL!C$32:N2705,6,0)),VLOOKUP(B64,HOKEY!C$35:N2049,6,0)),VLOOKUP(B64,KRİKET!C$30:N2479,6,0)),VLOOKUP(B64,'FERDİ BRANŞLAR'!B$2:M380,6,0))</f>
        <v>D GRB</v>
      </c>
      <c r="H64" s="185" t="str">
        <f>IFERROR(IFERROR(IFERROR(IFERROR(IFERROR(IFERROR(IFERROR(VLOOKUP(B64,FUTSAL!C$69:N12206,7,0),VLOOKUP(B64,VOLEYBOL!C$54:N2602,7,0)),VLOOKUP(B64,FUTBOL!C$31:N2690,7,0)),VLOOKUP(B64,BASKETBOL!C$42:N2704,7,0)),VLOOKUP(B64,HENTBOL!C$32:N2705,7,0)),VLOOKUP(B64,HOKEY!C$35:N2049,7,0)),VLOOKUP(B64,KRİKET!C$30:N2479,7,0)),VLOOKUP(B64,'FERDİ BRANŞLAR'!B$2:M380,7,0))</f>
        <v>YILDIZ KIZ</v>
      </c>
      <c r="I64" s="187" t="str">
        <f>IFERROR(IFERROR(IFERROR(IFERROR(IFERROR(IFERROR(IFERROR(VLOOKUP(B64,FUTSAL!C$69:N12206,8,0),VLOOKUP(B64,VOLEYBOL!C$54:N2602,8,0)),VLOOKUP(B64,FUTBOL!C$31:N2690,8,0)),VLOOKUP(B64,BASKETBOL!C$42:N2704,8,0)),VLOOKUP(B64,HENTBOL!C$32:N2705,8,0)),VLOOKUP(B64,HOKEY!C$35:N2049,8,0)),VLOOKUP(B64,KRİKET!C$30:N2479,8,0)),VLOOKUP(B64,'FERDİ BRANŞLAR'!B$2:M380,8,0))</f>
        <v>Merzifon Vali Hüseyin Poroy Ortaokulu</v>
      </c>
      <c r="J64" s="253" t="str">
        <f>IFERROR(IFERROR(IFERROR(IFERROR(IFERROR(IFERROR(IFERROR(VLOOKUP(B64,FUTSAL!C$69:N12206,9,0),VLOOKUP(B64,VOLEYBOL!C$54:N2602,9,0)),VLOOKUP(B64,FUTBOL!C$31:N2690,9,0)),VLOOKUP(B64,BASKETBOL!C$42:N2704,9,0)),VLOOKUP(B64,HENTBOL!C$32:N2705,9,0)),VLOOKUP(B64,HOKEY!C$35:N2049,9,0)),VLOOKUP(B64,KRİKET!C$30:N2479,9,0)),VLOOKUP(B64,'FERDİ BRANŞLAR'!B$2:M380,9,0))</f>
        <v>3</v>
      </c>
      <c r="K64" s="253" t="str">
        <f>IFERROR(IFERROR(IFERROR(IFERROR(IFERROR(IFERROR(IFERROR(VLOOKUP(B64,FUTSAL!C$69:N12206,10,0),VLOOKUP(B64,VOLEYBOL!C$54:N2602,10,0)),VLOOKUP(B64,FUTBOL!C$31:N2690,10,0)),VLOOKUP(B64,BASKETBOL!C$42:N2704,10,0)),VLOOKUP(B64,HENTBOL!C$32:N2705,10,0)),VLOOKUP(B64,HOKEY!C$35:N2049,10,0)),VLOOKUP(B64,KRİKET!C$30:N2479,10,0)),VLOOKUP(B64,'FERDİ BRANŞLAR'!B$2:M380,10,0))</f>
        <v>0</v>
      </c>
      <c r="L64" s="351" t="str">
        <f>IFERROR(IFERROR(IFERROR(IFERROR(IFERROR(IFERROR(IFERROR(VLOOKUP(B64,FUTSAL!C$69:N12206,11,0),VLOOKUP(B64,VOLEYBOL!C$54:N2602,11,0)),VLOOKUP(B64,FUTBOL!C$31:N2690,11,0)),VLOOKUP(B64,BASKETBOL!C$42:N2704,11,0)),VLOOKUP(B64,HENTBOL!C$32:N2705,11,0)),VLOOKUP(B64,HOKEY!C$35:N2049,11,0)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2704,12,0)),VLOOKUP(B64,HENTBOL!C$32:N2705,12,0)),VLOOKUP(B64,HOKEY!C$35:N2049,11,0)),VLOOKUP(B64,KRİKET!C$30:N2479,12,0)),VLOOKUP(B64,'FERDİ BRANŞLAR'!B$2:M380,12,0))</f>
        <v>0</v>
      </c>
    </row>
    <row r="65" spans="2:13" ht="12" x14ac:dyDescent="0.2">
      <c r="B65" s="358">
        <v>437</v>
      </c>
      <c r="C65" s="284">
        <f>IFERROR(IFERROR(IFERROR(IFERROR(IFERROR(IFERROR(IFERROR(VLOOKUP(B65,FUTSAL!C$69:N11805,2,0),VLOOKUP(B65,VOLEYBOL!C$54:N2201,2,0)),VLOOKUP(B65,FUTBOL!C$31:N2289,2,0)),VLOOKUP(B65,BASKETBOL!C$42:N2303,2,0)),VLOOKUP(B65,HENTBOL!C$32:N2304,2,0)),VLOOKUP(B65,HOKEY!C$35:N1648,2,0)),VLOOKUP(B65,KRİKET!C$30:N2078,2,0)),VLOOKUP(B65,'FERDİ BRANŞLAR'!B$2:M424,2,0))</f>
        <v>45985</v>
      </c>
      <c r="D65" s="285">
        <f>IFERROR(IFERROR(IFERROR(IFERROR(IFERROR(IFERROR(IFERROR(VLOOKUP(B65,FUTSAL!C$69:N11805,3,0),VLOOKUP(B65,VOLEYBOL!C$54:N2201,3,0)),VLOOKUP(B65,FUTBOL!C$31:N2289,3,0)),VLOOKUP(B65,BASKETBOL!C$42:N2303,3,0)),VLOOKUP(B65,HENTBOL!C$32:N2304,3,0)),VLOOKUP(B65,HOKEY!C$35:N1648,3,0)),VLOOKUP(B65,KRİKET!C$30:N2078,3,0)),VLOOKUP(B65,'FERDİ BRANŞLAR'!B$2:M424,3,0))</f>
        <v>0.375</v>
      </c>
      <c r="E65" s="284" t="str">
        <f>IFERROR(IFERROR(IFERROR(IFERROR(IFERROR(IFERROR(IFERROR(VLOOKUP(B65,FUTSAL!C$69:N11805,4,0),VLOOKUP(B65,VOLEYBOL!C$54:N2201,4,0)),VLOOKUP(B65,FUTBOL!C$31:N2289,4,0)),VLOOKUP(B65,BASKETBOL!C$42:N2303,4,0)),VLOOKUP(B65,HENTBOL!C$32:N2304,4,0)),VLOOKUP(B65,HOKEY!C$35:N1648,4,0)),VLOOKUP(B65,KRİKET!C$30:N2078,4,0)),VLOOKUP(B65,'FERDİ BRANŞLAR'!B$2:M424,4,0))</f>
        <v>AMASYA S.S</v>
      </c>
      <c r="F65" s="284" t="str">
        <f>IFERROR(IFERROR(IFERROR(IFERROR(IFERROR(IFERROR(IFERROR(VLOOKUP(B65,FUTSAL!C$69:N11805,5,0),VLOOKUP(B65,VOLEYBOL!C$54:N2201,5,0)),VLOOKUP(B65,FUTBOL!C$31:N2289,5,0)),VLOOKUP(B65,BASKETBOL!C$42:N2303,5,0)),VLOOKUP(B65,HENTBOL!C$32:N2304,5,0)),VLOOKUP(B65,HOKEY!C$35:N1648,5,0)),VLOOKUP(B65,KRİKET!C$30:N2078,5,0)),VLOOKUP(B65,'FERDİ BRANŞLAR'!B$2:M424,5,0))</f>
        <v>HENTBOL</v>
      </c>
      <c r="G65" s="284" t="str">
        <f>IFERROR(IFERROR(IFERROR(IFERROR(IFERROR(IFERROR(IFERROR(VLOOKUP(B65,FUTSAL!C$69:N12250,6,0),VLOOKUP(B65,VOLEYBOL!C$54:N2646,6,0)),VLOOKUP(B65,FUTBOL!C$31:N2734,6,0)),VLOOKUP(B65,BASKETBOL!C$42:N2748,6,0)),VLOOKUP(B65,HENTBOL!C$32:N2749,6,0)),VLOOKUP(B65,HOKEY!C$35:N2093,6,0)),VLOOKUP(B65,KRİKET!C$30:N2523,6,0)),VLOOKUP(B65,'FERDİ BRANŞLAR'!B$2:M424,6,0))</f>
        <v>..</v>
      </c>
      <c r="H65" s="284" t="str">
        <f>IFERROR(IFERROR(IFERROR(IFERROR(IFERROR(IFERROR(IFERROR(VLOOKUP(B65,FUTSAL!C$69:N12250,7,0),VLOOKUP(B65,VOLEYBOL!C$54:N2646,7,0)),VLOOKUP(B65,FUTBOL!C$31:N2734,7,0)),VLOOKUP(B65,BASKETBOL!C$42:N2748,7,0)),VLOOKUP(B65,HENTBOL!C$32:N2749,7,0)),VLOOKUP(B65,HOKEY!C$35:N2093,7,0)),VLOOKUP(B65,KRİKET!C$30:N2523,7,0)),VLOOKUP(B65,'FERDİ BRANŞLAR'!B$2:M424,7,0))</f>
        <v>GNÇ A ERK</v>
      </c>
      <c r="I65" s="286" t="str">
        <f>IFERROR(IFERROR(IFERROR(IFERROR(IFERROR(IFERROR(IFERROR(VLOOKUP(B65,FUTSAL!C$69:N12250,8,0),VLOOKUP(B65,VOLEYBOL!C$54:N2646,8,0)),VLOOKUP(B65,FUTBOL!C$31:N2734,8,0)),VLOOKUP(B65,BASKETBOL!C$42:N2748,8,0)),VLOOKUP(B65,HENTBOL!C$32:N2749,8,0)),VLOOKUP(B65,HOKEY!C$35:N2093,8,0)),VLOOKUP(B65,KRİKET!C$30:N2523,8,0)),VLOOKUP(B65,'FERDİ BRANŞLAR'!B$2:M424,8,0))</f>
        <v>TAŞOVA ŞEHİT POLİS AHMET YAŞAR MTAL</v>
      </c>
      <c r="J65" s="287">
        <f>IFERROR(IFERROR(IFERROR(IFERROR(IFERROR(IFERROR(IFERROR(VLOOKUP(B65,FUTSAL!C$69:N12250,9,0),VLOOKUP(B65,VOLEYBOL!C$54:N2646,9,0)),VLOOKUP(B65,FUTBOL!C$31:N2734,9,0)),VLOOKUP(B65,BASKETBOL!C$42:N2748,9,0)),VLOOKUP(B65,HENTBOL!C$32:N2749,9,0)),VLOOKUP(B65,HOKEY!C$35:N2093,9,0)),VLOOKUP(B65,KRİKET!C$30:N2523,9,0)),VLOOKUP(B65,'FERDİ BRANŞLAR'!B$2:M424,9,0))</f>
        <v>0</v>
      </c>
      <c r="K65" s="287">
        <f>IFERROR(IFERROR(IFERROR(IFERROR(IFERROR(IFERROR(IFERROR(VLOOKUP(B65,FUTSAL!C$69:N12250,10,0),VLOOKUP(B65,VOLEYBOL!C$54:N2646,10,0)),VLOOKUP(B65,FUTBOL!C$31:N2734,10,0)),VLOOKUP(B65,BASKETBOL!C$42:N2748,10,0)),VLOOKUP(B65,HENTBOL!C$32:N2749,10,0)),VLOOKUP(B65,HOKEY!C$35:N2093,10,0)),VLOOKUP(B65,KRİKET!C$30:N2523,10,0)),VLOOKUP(B65,'FERDİ BRANŞLAR'!B$2:M424,10,0))</f>
        <v>0</v>
      </c>
      <c r="L65" s="278" t="str">
        <f>IFERROR(IFERROR(IFERROR(IFERROR(IFERROR(IFERROR(IFERROR(VLOOKUP(B65,FUTSAL!C$69:N12250,11,0),VLOOKUP(B65,VOLEYBOL!C$54:N2646,11,0)),VLOOKUP(B65,FUTBOL!C$31:N2734,11,0)),VLOOKUP(B65,BASKETBOL!C$42:N2748,11,0)),VLOOKUP(B65,HENTBOL!C$32:N2749,11,0)),VLOOKUP(B65,HOKEY!C$35:N2093,11,0)),VLOOKUP(B65,KRİKET!C$30:N2523,11,0)),VLOOKUP(B65,'FERDİ BRANŞLAR'!B$2:M424,11,0))</f>
        <v>AMASYA ATATÜRK ANADOLU LİSESİ (ÇEKİLDİ)</v>
      </c>
      <c r="M65" s="288" t="str">
        <f>IFERROR(IFERROR(IFERROR(IFERROR(IFERROR(IFERROR(IFERROR(VLOOKUP(B65,FUTSAL!C$69:N12250,12,0),VLOOKUP(B65,VOLEYBOL!C$54:N2646,12,0)),VLOOKUP(B65,FUTBOL!C$31:N2734,12,0)),VLOOKUP(B65,BASKETBOL!C$42:N2748,12,0)),VLOOKUP(B65,HENTBOL!C$32:N2749,12,0)),VLOOKUP(B65,HOKEY!C$35:N2093,11,0)),VLOOKUP(B65,KRİKET!C$30:N2523,12,0)),VLOOKUP(B65,'FERDİ BRANŞLAR'!B$2:M424,12,0))</f>
        <v>AMASYA ATATÜRK ANADOLU LİSESİ ÇEKİLDİ</v>
      </c>
    </row>
    <row r="66" spans="2:13" ht="12" x14ac:dyDescent="0.2">
      <c r="B66" s="358">
        <v>309</v>
      </c>
      <c r="C66" s="185">
        <f>IFERROR(IFERROR(IFERROR(IFERROR(IFERROR(IFERROR(IFERROR(VLOOKUP(B66,FUTSAL!C$69:N11831,2,0),VLOOKUP(B66,VOLEYBOL!C$54:N2227,2,0)),VLOOKUP(B66,FUTBOL!C$31:N2315,2,0)),VLOOKUP(B66,BASKETBOL!C$42:N2329,2,0)),VLOOKUP(B66,HENTBOL!C$32:N2330,2,0)),VLOOKUP(B66,HOKEY!C$35:N1674,2,0)),VLOOKUP(B66,KRİKET!C$30:N2104,2,0)),VLOOKUP(B66,'FERDİ BRANŞLAR'!B$2:M450,2,0))</f>
        <v>45985</v>
      </c>
      <c r="D66" s="186">
        <f>IFERROR(IFERROR(IFERROR(IFERROR(IFERROR(IFERROR(IFERROR(VLOOKUP(B66,FUTSAL!C$69:N11831,3,0),VLOOKUP(B66,VOLEYBOL!C$54:N2227,3,0)),VLOOKUP(B66,FUTBOL!C$31:N2315,3,0)),VLOOKUP(B66,BASKETBOL!C$42:N2329,3,0)),VLOOKUP(B66,HENTBOL!C$32:N2330,3,0)),VLOOKUP(B66,HOKEY!C$35:N1674,3,0)),VLOOKUP(B66,KRİKET!C$30:N2104,3,0)),VLOOKUP(B66,'FERDİ BRANŞLAR'!B$2:M450,3,0))</f>
        <v>0.39583333333333331</v>
      </c>
      <c r="E66" s="185" t="str">
        <f>IFERROR(IFERROR(IFERROR(IFERROR(IFERROR(IFERROR(IFERROR(VLOOKUP(B66,FUTSAL!C$69:N11831,4,0),VLOOKUP(B66,VOLEYBOL!C$54:N2227,4,0)),VLOOKUP(B66,FUTBOL!C$31:N2315,4,0)),VLOOKUP(B66,BASKETBOL!C$42:N2329,4,0)),VLOOKUP(B66,HENTBOL!C$32:N2330,4,0)),VLOOKUP(B66,HOKEY!C$35:N1674,4,0)),VLOOKUP(B66,KRİKET!C$30:N2104,4,0)),VLOOKUP(B66,'FERDİ BRANŞLAR'!B$2:M450,4,0))</f>
        <v>22 HAZİRAN S.S</v>
      </c>
      <c r="F66" s="185" t="str">
        <f>IFERROR(IFERROR(IFERROR(IFERROR(IFERROR(IFERROR(IFERROR(VLOOKUP(B66,FUTSAL!C$69:N11831,5,0),VLOOKUP(B66,VOLEYBOL!C$54:N2227,5,0)),VLOOKUP(B66,FUTBOL!C$31:N2315,5,0)),VLOOKUP(B66,BASKETBOL!C$42:N2329,5,0)),VLOOKUP(B66,HENTBOL!C$32:N2330,5,0)),VLOOKUP(B66,HOKEY!C$35:N1674,5,0)),VLOOKUP(B66,KRİKET!C$30:N2104,5,0)),VLOOKUP(B66,'FERDİ BRANŞLAR'!B$2:M450,5,0))</f>
        <v>VOLEYBOL</v>
      </c>
      <c r="G66" s="185" t="str">
        <f>IFERROR(IFERROR(IFERROR(IFERROR(IFERROR(IFERROR(IFERROR(VLOOKUP(B66,FUTSAL!C$69:N12276,6,0),VLOOKUP(B66,VOLEYBOL!C$54:N2672,6,0)),VLOOKUP(B66,FUTBOL!C$31:N2760,6,0)),VLOOKUP(B66,BASKETBOL!C$42:N2774,6,0)),VLOOKUP(B66,HENTBOL!C$32:N2775,6,0)),VLOOKUP(B66,HOKEY!C$35:N2119,6,0)),VLOOKUP(B66,KRİKET!C$30:N2549,6,0)),VLOOKUP(B66,'FERDİ BRANŞLAR'!B$2:M450,6,0))</f>
        <v>A GRB</v>
      </c>
      <c r="H66" s="185" t="str">
        <f>IFERROR(IFERROR(IFERROR(IFERROR(IFERROR(IFERROR(IFERROR(VLOOKUP(B66,FUTSAL!C$69:N12276,7,0),VLOOKUP(B66,VOLEYBOL!C$54:N2672,7,0)),VLOOKUP(B66,FUTBOL!C$31:N2760,7,0)),VLOOKUP(B66,BASKETBOL!C$42:N2774,7,0)),VLOOKUP(B66,HENTBOL!C$32:N2775,7,0)),VLOOKUP(B66,HOKEY!C$35:N2119,7,0)),VLOOKUP(B66,KRİKET!C$30:N2549,7,0)),VLOOKUP(B66,'FERDİ BRANŞLAR'!B$2:M450,7,0))</f>
        <v>YILDIZ KIZ</v>
      </c>
      <c r="I66" s="187" t="str">
        <f>IFERROR(IFERROR(IFERROR(IFERROR(IFERROR(IFERROR(IFERROR(VLOOKUP(B66,FUTSAL!C$69:N12276,8,0),VLOOKUP(B66,VOLEYBOL!C$54:N2672,8,0)),VLOOKUP(B66,FUTBOL!C$31:N2760,8,0)),VLOOKUP(B66,BASKETBOL!C$42:N2774,8,0)),VLOOKUP(B66,HENTBOL!C$32:N2775,8,0)),VLOOKUP(B66,HOKEY!C$35:N2119,8,0)),VLOOKUP(B66,KRİKET!C$30:N2549,8,0)),VLOOKUP(B66,'FERDİ BRANŞLAR'!B$2:M450,8,0))</f>
        <v>Amasya Türk Telekom Anadolu İmam Hatip O.O</v>
      </c>
      <c r="J66" s="253" t="str">
        <f>IFERROR(IFERROR(IFERROR(IFERROR(IFERROR(IFERROR(IFERROR(VLOOKUP(B66,FUTSAL!C$69:N12276,9,0),VLOOKUP(B66,VOLEYBOL!C$54:N2672,9,0)),VLOOKUP(B66,FUTBOL!C$31:N2760,9,0)),VLOOKUP(B66,BASKETBOL!C$42:N2774,9,0)),VLOOKUP(B66,HENTBOL!C$32:N2775,9,0)),VLOOKUP(B66,HOKEY!C$35:N2119,9,0)),VLOOKUP(B66,KRİKET!C$30:N2549,9,0)),VLOOKUP(B66,'FERDİ BRANŞLAR'!B$2:M450,9,0))</f>
        <v>3</v>
      </c>
      <c r="K66" s="253" t="str">
        <f>IFERROR(IFERROR(IFERROR(IFERROR(IFERROR(IFERROR(IFERROR(VLOOKUP(B66,FUTSAL!C$69:N12276,10,0),VLOOKUP(B66,VOLEYBOL!C$54:N2672,10,0)),VLOOKUP(B66,FUTBOL!C$31:N2760,10,0)),VLOOKUP(B66,BASKETBOL!C$42:N2774,10,0)),VLOOKUP(B66,HENTBOL!C$32:N2775,10,0)),VLOOKUP(B66,HOKEY!C$35:N2119,10,0)),VLOOKUP(B66,KRİKET!C$30:N2549,10,0)),VLOOKUP(B66,'FERDİ BRANŞLAR'!B$2:M450,10,0))</f>
        <v>1</v>
      </c>
      <c r="L66" s="351" t="str">
        <f>IFERROR(IFERROR(IFERROR(IFERROR(IFERROR(IFERROR(IFERROR(VLOOKUP(B66,FUTSAL!C$69:N12276,11,0),VLOOKUP(B66,VOLEYBOL!C$54:N2672,11,0)),VLOOKUP(B66,FUTBOL!C$31:N2760,11,0)),VLOOKUP(B66,BASKETBOL!C$42:N2774,11,0)),VLOOKUP(B66,HENTBOL!C$32:N2775,11,0)),VLOOKUP(B66,HOKEY!C$35:N2119,11,0)),VLOOKUP(B66,KRİKET!C$30:N2549,11,0)),VLOOKUP(B66,'FERDİ BRANŞLAR'!B$2:M450,11,0))</f>
        <v>Amasya Tuğgeneral Hikmet Akıncı Ortaokulu (Çekildi)</v>
      </c>
      <c r="M66" s="79">
        <f>IFERROR(IFERROR(IFERROR(IFERROR(IFERROR(IFERROR(IFERROR(VLOOKUP(B66,FUTSAL!C$69:N12276,12,0),VLOOKUP(B66,VOLEYBOL!C$54:N2672,12,0)),VLOOKUP(B66,FUTBOL!C$31:N2760,12,0)),VLOOKUP(B66,BASKETBOL!C$42:N2774,12,0)),VLOOKUP(B66,HENTBOL!C$32:N2775,12,0)),VLOOKUP(B66,HOKEY!C$35:N2119,11,0)),VLOOKUP(B66,KRİKET!C$30:N2549,12,0)),VLOOKUP(B66,'FERDİ BRANŞLAR'!B$2:M450,12,0))</f>
        <v>0</v>
      </c>
    </row>
    <row r="67" spans="2:13" ht="12" x14ac:dyDescent="0.2">
      <c r="B67" s="358">
        <v>404</v>
      </c>
      <c r="C67" s="185">
        <f>IFERROR(IFERROR(IFERROR(IFERROR(IFERROR(IFERROR(IFERROR(VLOOKUP(B67,FUTSAL!C$69:N11911,2,0),VLOOKUP(B67,VOLEYBOL!C$54:N2307,2,0)),VLOOKUP(B67,FUTBOL!C$31:N2395,2,0)),VLOOKUP(B67,BASKETBOL!C$42:N2409,2,0)),VLOOKUP(B67,HENTBOL!C$32:N2410,2,0)),VLOOKUP(B67,HOKEY!C$35:N1754,2,0)),VLOOKUP(B67,KRİKET!C$30:N2184,2,0)),VLOOKUP(B67,'FERDİ BRANŞLAR'!B$2:M530,2,0))</f>
        <v>45985</v>
      </c>
      <c r="D67" s="186">
        <f>IFERROR(IFERROR(IFERROR(IFERROR(IFERROR(IFERROR(IFERROR(VLOOKUP(B67,FUTSAL!C$69:N11911,3,0),VLOOKUP(B67,VOLEYBOL!C$54:N2307,3,0)),VLOOKUP(B67,FUTBOL!C$31:N2395,3,0)),VLOOKUP(B67,BASKETBOL!C$42:N2409,3,0)),VLOOKUP(B67,HENTBOL!C$32:N2410,3,0)),VLOOKUP(B67,HOKEY!C$35:N1754,3,0)),VLOOKUP(B67,KRİKET!C$30:N2184,3,0)),VLOOKUP(B67,'FERDİ BRANŞLAR'!B$2:M530,3,0))</f>
        <v>0.39583333333333331</v>
      </c>
      <c r="E67" s="185" t="str">
        <f>IFERROR(IFERROR(IFERROR(IFERROR(IFERROR(IFERROR(IFERROR(VLOOKUP(B67,FUTSAL!C$69:N11911,4,0),VLOOKUP(B67,VOLEYBOL!C$54:N2307,4,0)),VLOOKUP(B67,FUTBOL!C$31:N2395,4,0)),VLOOKUP(B67,BASKETBOL!C$42:N2409,4,0)),VLOOKUP(B67,HENTBOL!C$32:N2410,4,0)),VLOOKUP(B67,HOKEY!C$35:N1754,4,0)),VLOOKUP(B67,KRİKET!C$30:N2184,4,0)),VLOOKUP(B67,'FERDİ BRANŞLAR'!B$2:M530,4,0))</f>
        <v>HAMİT KAPLAN S.S</v>
      </c>
      <c r="F67" s="185" t="str">
        <f>IFERROR(IFERROR(IFERROR(IFERROR(IFERROR(IFERROR(IFERROR(VLOOKUP(B67,FUTSAL!C$69:N11911,5,0),VLOOKUP(B67,VOLEYBOL!C$54:N2307,5,0)),VLOOKUP(B67,FUTBOL!C$31:N2395,5,0)),VLOOKUP(B67,BASKETBOL!C$42:N2409,5,0)),VLOOKUP(B67,HENTBOL!C$32:N2410,5,0)),VLOOKUP(B67,HOKEY!C$35:N1754,5,0)),VLOOKUP(B67,KRİKET!C$30:N2184,5,0)),VLOOKUP(B67,'FERDİ BRANŞLAR'!B$2:M530,5,0))</f>
        <v>BASKETBOL</v>
      </c>
      <c r="G67" s="185">
        <f>IFERROR(IFERROR(IFERROR(IFERROR(IFERROR(IFERROR(IFERROR(VLOOKUP(B67,FUTSAL!C$69:N12356,6,0),VLOOKUP(B67,VOLEYBOL!C$54:N2752,6,0)),VLOOKUP(B67,FUTBOL!C$31:N2840,6,0)),VLOOKUP(B67,BASKETBOL!C$42:N2854,6,0)),VLOOKUP(B67,HENTBOL!C$32:N2855,6,0)),VLOOKUP(B67,HOKEY!C$35:N2199,6,0)),VLOOKUP(B67,KRİKET!C$30:N2629,6,0)),VLOOKUP(B67,'FERDİ BRANŞLAR'!B$2:M530,6,0))</f>
        <v>0</v>
      </c>
      <c r="H67" s="185" t="str">
        <f>IFERROR(IFERROR(IFERROR(IFERROR(IFERROR(IFERROR(IFERROR(VLOOKUP(B67,FUTSAL!C$69:N12356,7,0),VLOOKUP(B67,VOLEYBOL!C$54:N2752,7,0)),VLOOKUP(B67,FUTBOL!C$31:N2840,7,0)),VLOOKUP(B67,BASKETBOL!C$42:N2854,7,0)),VLOOKUP(B67,HENTBOL!C$32:N2855,7,0)),VLOOKUP(B67,HOKEY!C$35:N2199,7,0)),VLOOKUP(B67,KRİKET!C$30:N2629,7,0)),VLOOKUP(B67,'FERDİ BRANŞLAR'!B$2:M530,7,0))</f>
        <v>GENÇ ERK</v>
      </c>
      <c r="I67" s="187" t="str">
        <f>IFERROR(IFERROR(IFERROR(IFERROR(IFERROR(IFERROR(IFERROR(VLOOKUP(B67,FUTSAL!C$69:N12356,8,0),VLOOKUP(B67,VOLEYBOL!C$54:N2752,8,0)),VLOOKUP(B67,FUTBOL!C$31:N2840,8,0)),VLOOKUP(B67,BASKETBOL!C$42:N2854,8,0)),VLOOKUP(B67,HENTBOL!C$32:N2855,8,0)),VLOOKUP(B67,HOKEY!C$35:N2199,8,0)),VLOOKUP(B67,KRİKET!C$30:N2629,8,0)),VLOOKUP(B67,'FERDİ BRANŞLAR'!B$2:M530,8,0))</f>
        <v>AMASYA 12 HAZİRAN LİSESİ (ÇEKİLDİ)</v>
      </c>
      <c r="J67" s="253" t="str">
        <f>IFERROR(IFERROR(IFERROR(IFERROR(IFERROR(IFERROR(IFERROR(VLOOKUP(B67,FUTSAL!C$69:N12356,9,0),VLOOKUP(B67,VOLEYBOL!C$54:N2752,9,0)),VLOOKUP(B67,FUTBOL!C$31:N2840,9,0)),VLOOKUP(B67,BASKETBOL!C$42:N2854,9,0)),VLOOKUP(B67,HENTBOL!C$32:N2855,9,0)),VLOOKUP(B67,HOKEY!C$35:N2199,9,0)),VLOOKUP(B67,KRİKET!C$30:N2629,9,0)),VLOOKUP(B67,'FERDİ BRANŞLAR'!B$2:M530,9,0))</f>
        <v>45</v>
      </c>
      <c r="K67" s="253" t="str">
        <f>IFERROR(IFERROR(IFERROR(IFERROR(IFERROR(IFERROR(IFERROR(VLOOKUP(B67,FUTSAL!C$69:N12356,10,0),VLOOKUP(B67,VOLEYBOL!C$54:N2752,10,0)),VLOOKUP(B67,FUTBOL!C$31:N2840,10,0)),VLOOKUP(B67,BASKETBOL!C$42:N2854,10,0)),VLOOKUP(B67,HENTBOL!C$32:N2855,10,0)),VLOOKUP(B67,HOKEY!C$35:N2199,10,0)),VLOOKUP(B67,KRİKET!C$30:N2629,10,0)),VLOOKUP(B67,'FERDİ BRANŞLAR'!B$2:M530,10,0))</f>
        <v>71</v>
      </c>
      <c r="L67" s="363" t="str">
        <f>IFERROR(IFERROR(IFERROR(IFERROR(IFERROR(IFERROR(IFERROR(VLOOKUP(B67,FUTSAL!C$69:N12356,11,0),VLOOKUP(B67,VOLEYBOL!C$54:N2752,11,0)),VLOOKUP(B67,FUTBOL!C$31:N2840,11,0)),VLOOKUP(B67,BASKETBOL!C$42:N2854,11,0)),VLOOKUP(B67,HENTBOL!C$32:N2855,11,0)),VLOOKUP(B67,HOKEY!C$35:N2199,11,0)),VLOOKUP(B67,KRİKET!C$30:N2629,11,0)),VLOOKUP(B67,'FERDİ BRANŞLAR'!B$2:M530,11,0))</f>
        <v>AMASYA ANADOLU LİSESİ</v>
      </c>
      <c r="M67" s="79">
        <f>IFERROR(IFERROR(IFERROR(IFERROR(IFERROR(IFERROR(IFERROR(VLOOKUP(B67,FUTSAL!C$69:N12356,12,0),VLOOKUP(B67,VOLEYBOL!C$54:N2752,12,0)),VLOOKUP(B67,FUTBOL!C$31:N2840,12,0)),VLOOKUP(B67,BASKETBOL!C$42:N2854,12,0)),VLOOKUP(B67,HENTBOL!C$32:N2855,12,0)),VLOOKUP(B67,HOKEY!C$35:N2199,11,0)),VLOOKUP(B67,KRİKET!C$30:N2629,12,0)),VLOOKUP(B67,'FERDİ BRANŞLAR'!B$2:M530,12,0))</f>
        <v>0</v>
      </c>
    </row>
    <row r="68" spans="2:13" ht="12" x14ac:dyDescent="0.2">
      <c r="B68" s="358">
        <v>438</v>
      </c>
      <c r="C68" s="185">
        <f>IFERROR(IFERROR(IFERROR(IFERROR(IFERROR(IFERROR(IFERROR(VLOOKUP(B68,FUTSAL!C$69:N11810,2,0),VLOOKUP(B68,VOLEYBOL!C$54:N2206,2,0)),VLOOKUP(B68,FUTBOL!C$31:N2294,2,0)),VLOOKUP(B68,BASKETBOL!C$42:N2308,2,0)),VLOOKUP(B68,HENTBOL!C$32:N2309,2,0)),VLOOKUP(B68,HOKEY!C$35:N1653,2,0)),VLOOKUP(B68,KRİKET!C$30:N2083,2,0)),VLOOKUP(B68,'FERDİ BRANŞLAR'!B$2:M429,2,0))</f>
        <v>45985</v>
      </c>
      <c r="D68" s="186">
        <f>IFERROR(IFERROR(IFERROR(IFERROR(IFERROR(IFERROR(IFERROR(VLOOKUP(B68,FUTSAL!C$69:N11810,3,0),VLOOKUP(B68,VOLEYBOL!C$54:N2206,3,0)),VLOOKUP(B68,FUTBOL!C$31:N2294,3,0)),VLOOKUP(B68,BASKETBOL!C$42:N2308,3,0)),VLOOKUP(B68,HENTBOL!C$32:N2309,3,0)),VLOOKUP(B68,HOKEY!C$35:N1653,3,0)),VLOOKUP(B68,KRİKET!C$30:N2083,3,0)),VLOOKUP(B68,'FERDİ BRANŞLAR'!B$2:M429,3,0))</f>
        <v>0.4375</v>
      </c>
      <c r="E68" s="185" t="str">
        <f>IFERROR(IFERROR(IFERROR(IFERROR(IFERROR(IFERROR(IFERROR(VLOOKUP(B68,FUTSAL!C$69:N11810,4,0),VLOOKUP(B68,VOLEYBOL!C$54:N2206,4,0)),VLOOKUP(B68,FUTBOL!C$31:N2294,4,0)),VLOOKUP(B68,BASKETBOL!C$42:N2308,4,0)),VLOOKUP(B68,HENTBOL!C$32:N2309,4,0)),VLOOKUP(B68,HOKEY!C$35:N1653,4,0)),VLOOKUP(B68,KRİKET!C$30:N2083,4,0)),VLOOKUP(B68,'FERDİ BRANŞLAR'!B$2:M429,4,0))</f>
        <v>AMASYA S.S</v>
      </c>
      <c r="F68" s="185" t="str">
        <f>IFERROR(IFERROR(IFERROR(IFERROR(IFERROR(IFERROR(IFERROR(VLOOKUP(B68,FUTSAL!C$69:N11810,5,0),VLOOKUP(B68,VOLEYBOL!C$54:N2206,5,0)),VLOOKUP(B68,FUTBOL!C$31:N2294,5,0)),VLOOKUP(B68,BASKETBOL!C$42:N2308,5,0)),VLOOKUP(B68,HENTBOL!C$32:N2309,5,0)),VLOOKUP(B68,HOKEY!C$35:N1653,5,0)),VLOOKUP(B68,KRİKET!C$30:N2083,5,0)),VLOOKUP(B68,'FERDİ BRANŞLAR'!B$2:M429,5,0))</f>
        <v>HENTBOL</v>
      </c>
      <c r="G68" s="185" t="str">
        <f>IFERROR(IFERROR(IFERROR(IFERROR(IFERROR(IFERROR(IFERROR(VLOOKUP(B68,FUTSAL!C$69:N12255,6,0),VLOOKUP(B68,VOLEYBOL!C$54:N2651,6,0)),VLOOKUP(B68,FUTBOL!C$31:N2739,6,0)),VLOOKUP(B68,BASKETBOL!C$42:N2753,6,0)),VLOOKUP(B68,HENTBOL!C$32:N2754,6,0)),VLOOKUP(B68,HOKEY!C$35:N2098,6,0)),VLOOKUP(B68,KRİKET!C$30:N2528,6,0)),VLOOKUP(B68,'FERDİ BRANŞLAR'!B$2:M429,6,0))</f>
        <v>..</v>
      </c>
      <c r="H68" s="185" t="str">
        <f>IFERROR(IFERROR(IFERROR(IFERROR(IFERROR(IFERROR(IFERROR(VLOOKUP(B68,FUTSAL!C$69:N12255,7,0),VLOOKUP(B68,VOLEYBOL!C$54:N2651,7,0)),VLOOKUP(B68,FUTBOL!C$31:N2739,7,0)),VLOOKUP(B68,BASKETBOL!C$42:N2753,7,0)),VLOOKUP(B68,HENTBOL!C$32:N2754,7,0)),VLOOKUP(B68,HOKEY!C$35:N2098,7,0)),VLOOKUP(B68,KRİKET!C$30:N2528,7,0)),VLOOKUP(B68,'FERDİ BRANŞLAR'!B$2:M429,7,0))</f>
        <v>GNÇ A ERK</v>
      </c>
      <c r="I68" s="187" t="str">
        <f>IFERROR(IFERROR(IFERROR(IFERROR(IFERROR(IFERROR(IFERROR(VLOOKUP(B68,FUTSAL!C$69:N12255,8,0),VLOOKUP(B68,VOLEYBOL!C$54:N2651,8,0)),VLOOKUP(B68,FUTBOL!C$31:N2739,8,0)),VLOOKUP(B68,BASKETBOL!C$42:N2753,8,0)),VLOOKUP(B68,HENTBOL!C$32:N2754,8,0)),VLOOKUP(B68,HOKEY!C$35:N2098,8,0)),VLOOKUP(B68,KRİKET!C$30:N2528,8,0)),VLOOKUP(B68,'FERDİ BRANŞLAR'!B$2:M429,8,0))</f>
        <v>AMASYA ŞEHİT FERHAT ERDİN SPOR LİSESİ</v>
      </c>
      <c r="J68" s="253" t="str">
        <f>IFERROR(IFERROR(IFERROR(IFERROR(IFERROR(IFERROR(IFERROR(VLOOKUP(B68,FUTSAL!C$69:N12255,9,0),VLOOKUP(B68,VOLEYBOL!C$54:N2651,9,0)),VLOOKUP(B68,FUTBOL!C$31:N2739,9,0)),VLOOKUP(B68,BASKETBOL!C$42:N2753,9,0)),VLOOKUP(B68,HENTBOL!C$32:N2754,9,0)),VLOOKUP(B68,HOKEY!C$35:N2098,9,0)),VLOOKUP(B68,KRİKET!C$30:N2528,9,0)),VLOOKUP(B68,'FERDİ BRANŞLAR'!B$2:M429,9,0))</f>
        <v>27</v>
      </c>
      <c r="K68" s="253" t="str">
        <f>IFERROR(IFERROR(IFERROR(IFERROR(IFERROR(IFERROR(IFERROR(VLOOKUP(B68,FUTSAL!C$69:N12255,10,0),VLOOKUP(B68,VOLEYBOL!C$54:N2651,10,0)),VLOOKUP(B68,FUTBOL!C$31:N2739,10,0)),VLOOKUP(B68,BASKETBOL!C$42:N2753,10,0)),VLOOKUP(B68,HENTBOL!C$32:N2754,10,0)),VLOOKUP(B68,HOKEY!C$35:N2098,10,0)),VLOOKUP(B68,KRİKET!C$30:N2528,10,0)),VLOOKUP(B68,'FERDİ BRANŞLAR'!B$2:M429,10,0))</f>
        <v>10</v>
      </c>
      <c r="L68" s="356" t="str">
        <f>IFERROR(IFERROR(IFERROR(IFERROR(IFERROR(IFERROR(IFERROR(VLOOKUP(B68,FUTSAL!C$69:N12255,11,0),VLOOKUP(B68,VOLEYBOL!C$54:N2651,11,0)),VLOOKUP(B68,FUTBOL!C$31:N2739,11,0)),VLOOKUP(B68,BASKETBOL!C$42:N2753,11,0)),VLOOKUP(B68,HENTBOL!C$32:N2754,11,0)),VLOOKUP(B68,HOKEY!C$35:N2098,11,0)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2753,12,0)),VLOOKUP(B68,HENTBOL!C$32:N2754,12,0)),VLOOKUP(B68,HOKEY!C$35:N2098,11,0)),VLOOKUP(B68,KRİKET!C$30:N2528,12,0)),VLOOKUP(B68,'FERDİ BRANŞLAR'!B$2:M429,12,0))</f>
        <v>0</v>
      </c>
    </row>
    <row r="69" spans="2:13" ht="12" x14ac:dyDescent="0.2">
      <c r="B69" s="358">
        <v>308</v>
      </c>
      <c r="C69" s="185">
        <f>IFERROR(IFERROR(IFERROR(IFERROR(IFERROR(IFERROR(IFERROR(VLOOKUP(B69,FUTSAL!C$69:N11830,2,0),VLOOKUP(B69,VOLEYBOL!C$54:N2226,2,0)),VLOOKUP(B69,FUTBOL!C$31:N2314,2,0)),VLOOKUP(B69,BASKETBOL!C$42:N2328,2,0)),VLOOKUP(B69,HENTBOL!C$32:N2329,2,0)),VLOOKUP(B69,HOKEY!C$35:N1673,2,0)),VLOOKUP(B69,KRİKET!C$30:N2103,2,0)),VLOOKUP(B69,'FERDİ BRANŞLAR'!B$2:M449,2,0))</f>
        <v>45985</v>
      </c>
      <c r="D69" s="276">
        <f>IFERROR(IFERROR(IFERROR(IFERROR(IFERROR(IFERROR(IFERROR(VLOOKUP(B69,FUTSAL!C$69:N11830,3,0),VLOOKUP(B69,VOLEYBOL!C$54:N2226,3,0)),VLOOKUP(B69,FUTBOL!C$31:N2314,3,0)),VLOOKUP(B69,BASKETBOL!C$42:N2328,3,0)),VLOOKUP(B69,HENTBOL!C$32:N2329,3,0)),VLOOKUP(B69,HOKEY!C$35:N1673,3,0)),VLOOKUP(B69,KRİKET!C$30:N2103,3,0)),VLOOKUP(B69,'FERDİ BRANŞLAR'!B$2:M449,3,0))</f>
        <v>0.45833333333333331</v>
      </c>
      <c r="E69" s="185" t="str">
        <f>IFERROR(IFERROR(IFERROR(IFERROR(IFERROR(IFERROR(IFERROR(VLOOKUP(B69,FUTSAL!C$69:N11830,4,0),VLOOKUP(B69,VOLEYBOL!C$54:N2226,4,0)),VLOOKUP(B69,FUTBOL!C$31:N2314,4,0)),VLOOKUP(B69,BASKETBOL!C$42:N2328,4,0)),VLOOKUP(B69,HENTBOL!C$32:N2329,4,0)),VLOOKUP(B69,HOKEY!C$35:N1673,4,0)),VLOOKUP(B69,KRİKET!C$30:N2103,4,0)),VLOOKUP(B69,'FERDİ BRANŞLAR'!B$2:M449,4,0))</f>
        <v>22 HAZİRAN S.S</v>
      </c>
      <c r="F69" s="185" t="str">
        <f>IFERROR(IFERROR(IFERROR(IFERROR(IFERROR(IFERROR(IFERROR(VLOOKUP(B69,FUTSAL!C$69:N11830,5,0),VLOOKUP(B69,VOLEYBOL!C$54:N2226,5,0)),VLOOKUP(B69,FUTBOL!C$31:N2314,5,0)),VLOOKUP(B69,BASKETBOL!C$42:N2328,5,0)),VLOOKUP(B69,HENTBOL!C$32:N2329,5,0)),VLOOKUP(B69,HOKEY!C$35:N1673,5,0)),VLOOKUP(B69,KRİKET!C$30:N2103,5,0)),VLOOKUP(B69,'FERDİ BRANŞLAR'!B$2:M449,5,0))</f>
        <v>VOLEYBOL</v>
      </c>
      <c r="G69" s="185" t="str">
        <f>IFERROR(IFERROR(IFERROR(IFERROR(IFERROR(IFERROR(IFERROR(VLOOKUP(B69,FUTSAL!C$69:N12275,6,0),VLOOKUP(B69,VOLEYBOL!C$54:N2671,6,0)),VLOOKUP(B69,FUTBOL!C$31:N2759,6,0)),VLOOKUP(B69,BASKETBOL!C$42:N2773,6,0)),VLOOKUP(B69,HENTBOL!C$32:N2774,6,0)),VLOOKUP(B69,HOKEY!C$35:N2118,6,0)),VLOOKUP(B69,KRİKET!C$30:N2548,6,0)),VLOOKUP(B69,'FERDİ BRANŞLAR'!B$2:M449,6,0))</f>
        <v>A GRB</v>
      </c>
      <c r="H69" s="185" t="str">
        <f>IFERROR(IFERROR(IFERROR(IFERROR(IFERROR(IFERROR(IFERROR(VLOOKUP(B69,FUTSAL!C$69:N12275,7,0),VLOOKUP(B69,VOLEYBOL!C$54:N2671,7,0)),VLOOKUP(B69,FUTBOL!C$31:N2759,7,0)),VLOOKUP(B69,BASKETBOL!C$42:N2773,7,0)),VLOOKUP(B69,HENTBOL!C$32:N2774,7,0)),VLOOKUP(B69,HOKEY!C$35:N2118,7,0)),VLOOKUP(B69,KRİKET!C$30:N2548,7,0)),VLOOKUP(B69,'FERDİ BRANŞLAR'!B$2:M449,7,0))</f>
        <v>YILDIZ KIZ</v>
      </c>
      <c r="I69" s="187" t="str">
        <f>IFERROR(IFERROR(IFERROR(IFERROR(IFERROR(IFERROR(IFERROR(VLOOKUP(B69,FUTSAL!C$69:N12275,8,0),VLOOKUP(B69,VOLEYBOL!C$54:N2671,8,0)),VLOOKUP(B69,FUTBOL!C$31:N2759,8,0)),VLOOKUP(B69,BASKETBOL!C$42:N2773,8,0)),VLOOKUP(B69,HENTBOL!C$32:N2774,8,0)),VLOOKUP(B69,HOKEY!C$35:N2118,8,0)),VLOOKUP(B69,KRİKET!C$30:N2548,8,0)),VLOOKUP(B69,'FERDİ BRANŞLAR'!B$2:M449,8,0))</f>
        <v>Amasya Ziyaret TOKİ Ortaokulu (ÇEKİLDİ)</v>
      </c>
      <c r="J69" s="253" t="str">
        <f>IFERROR(IFERROR(IFERROR(IFERROR(IFERROR(IFERROR(IFERROR(VLOOKUP(B69,FUTSAL!C$69:N12275,9,0),VLOOKUP(B69,VOLEYBOL!C$54:N2671,9,0)),VLOOKUP(B69,FUTBOL!C$31:N2759,9,0)),VLOOKUP(B69,BASKETBOL!C$42:N2773,9,0)),VLOOKUP(B69,HENTBOL!C$32:N2774,9,0)),VLOOKUP(B69,HOKEY!C$35:N2118,9,0)),VLOOKUP(B69,KRİKET!C$30:N2548,9,0)),VLOOKUP(B69,'FERDİ BRANŞLAR'!B$2:M449,9,0))</f>
        <v>0</v>
      </c>
      <c r="K69" s="253" t="str">
        <f>IFERROR(IFERROR(IFERROR(IFERROR(IFERROR(IFERROR(IFERROR(VLOOKUP(B69,FUTSAL!C$69:N12275,10,0),VLOOKUP(B69,VOLEYBOL!C$54:N2671,10,0)),VLOOKUP(B69,FUTBOL!C$31:N2759,10,0)),VLOOKUP(B69,BASKETBOL!C$42:N2773,10,0)),VLOOKUP(B69,HENTBOL!C$32:N2774,10,0)),VLOOKUP(B69,HOKEY!C$35:N2118,10,0)),VLOOKUP(B69,KRİKET!C$30:N2548,10,0)),VLOOKUP(B69,'FERDİ BRANŞLAR'!B$2:M449,10,0))</f>
        <v>3</v>
      </c>
      <c r="L69" s="59" t="str">
        <f>IFERROR(IFERROR(IFERROR(IFERROR(IFERROR(IFERROR(IFERROR(VLOOKUP(B69,FUTSAL!C$69:N12275,11,0),VLOOKUP(B69,VOLEYBOL!C$54:N2671,11,0)),VLOOKUP(B69,FUTBOL!C$31:N2759,11,0)),VLOOKUP(B69,BASKETBOL!C$42:N2773,11,0)),VLOOKUP(B69,HENTBOL!C$32:N2774,11,0)),VLOOKUP(B69,HOKEY!C$35:N2118,11,0)),VLOOKUP(B69,KRİKET!C$30:N2548,11,0)),VLOOKUP(B69,'FERDİ BRANŞLAR'!B$2:M449,11,0))</f>
        <v>AMASYA ÖZEL BAŞARIR ORTAOKULU</v>
      </c>
      <c r="M69" s="79" t="str">
        <f>IFERROR(IFERROR(IFERROR(IFERROR(IFERROR(IFERROR(IFERROR(VLOOKUP(B69,FUTSAL!C$69:N12275,12,0),VLOOKUP(B69,VOLEYBOL!C$54:N2671,12,0)),VLOOKUP(B69,FUTBOL!C$31:N2759,12,0)),VLOOKUP(B69,BASKETBOL!C$42:N2773,12,0)),VLOOKUP(B69,HENTBOL!C$32:N2774,12,0)),VLOOKUP(B69,HOKEY!C$35:N2118,11,0)),VLOOKUP(B69,KRİKET!C$30:N2548,12,0)),VLOOKUP(B69,'FERDİ BRANŞLAR'!B$2:M449,12,0))</f>
        <v>ZİYARET TOKİ MÜSABAKAYA GELMEMİŞTİR</v>
      </c>
    </row>
    <row r="70" spans="2:13" ht="12" x14ac:dyDescent="0.2">
      <c r="B70" s="358">
        <v>403</v>
      </c>
      <c r="C70" s="185">
        <f>IFERROR(IFERROR(IFERROR(IFERROR(IFERROR(IFERROR(IFERROR(VLOOKUP(B70,FUTSAL!C$69:N11890,2,0),VLOOKUP(B70,VOLEYBOL!C$54:N2286,2,0)),VLOOKUP(B70,FUTBOL!C$31:N2374,2,0)),VLOOKUP(B70,BASKETBOL!C$42:N2388,2,0)),VLOOKUP(B70,HENTBOL!C$32:N2389,2,0)),VLOOKUP(B70,HOKEY!C$35:N1733,2,0)),VLOOKUP(B70,KRİKET!C$30:N2163,2,0)),VLOOKUP(B70,'FERDİ BRANŞLAR'!B$2:M509,2,0))</f>
        <v>45985</v>
      </c>
      <c r="D70" s="186">
        <f>IFERROR(IFERROR(IFERROR(IFERROR(IFERROR(IFERROR(IFERROR(VLOOKUP(B70,FUTSAL!C$69:N11890,3,0),VLOOKUP(B70,VOLEYBOL!C$54:N2286,3,0)),VLOOKUP(B70,FUTBOL!C$31:N2374,3,0)),VLOOKUP(B70,BASKETBOL!C$42:N2388,3,0)),VLOOKUP(B70,HENTBOL!C$32:N2389,3,0)),VLOOKUP(B70,HOKEY!C$35:N1733,3,0)),VLOOKUP(B70,KRİKET!C$30:N2163,3,0)),VLOOKUP(B70,'FERDİ BRANŞLAR'!B$2:M509,3,0))</f>
        <v>0.45833333333333331</v>
      </c>
      <c r="E70" s="185" t="str">
        <f>IFERROR(IFERROR(IFERROR(IFERROR(IFERROR(IFERROR(IFERROR(VLOOKUP(B70,FUTSAL!C$69:N11890,4,0),VLOOKUP(B70,VOLEYBOL!C$54:N2286,4,0)),VLOOKUP(B70,FUTBOL!C$31:N2374,4,0)),VLOOKUP(B70,BASKETBOL!C$42:N2388,4,0)),VLOOKUP(B70,HENTBOL!C$32:N2389,4,0)),VLOOKUP(B70,HOKEY!C$35:N1733,4,0)),VLOOKUP(B70,KRİKET!C$30:N2163,4,0)),VLOOKUP(B70,'FERDİ BRANŞLAR'!B$2:M509,4,0))</f>
        <v>HAMİT KAPLAN S.S</v>
      </c>
      <c r="F70" s="185" t="str">
        <f>IFERROR(IFERROR(IFERROR(IFERROR(IFERROR(IFERROR(IFERROR(VLOOKUP(B70,FUTSAL!C$69:N11890,5,0),VLOOKUP(B70,VOLEYBOL!C$54:N2286,5,0)),VLOOKUP(B70,FUTBOL!C$31:N2374,5,0)),VLOOKUP(B70,BASKETBOL!C$42:N2388,5,0)),VLOOKUP(B70,HENTBOL!C$32:N2389,5,0)),VLOOKUP(B70,HOKEY!C$35:N1733,5,0)),VLOOKUP(B70,KRİKET!C$30:N2163,5,0)),VLOOKUP(B70,'FERDİ BRANŞLAR'!B$2:M509,5,0))</f>
        <v>BASKETBOL</v>
      </c>
      <c r="G70" s="185">
        <f>IFERROR(IFERROR(IFERROR(IFERROR(IFERROR(IFERROR(IFERROR(VLOOKUP(B70,FUTSAL!C$69:N12335,6,0),VLOOKUP(B70,VOLEYBOL!C$54:N2731,6,0)),VLOOKUP(B70,FUTBOL!C$31:N2819,6,0)),VLOOKUP(B70,BASKETBOL!C$42:N2833,6,0)),VLOOKUP(B70,HENTBOL!C$32:N2834,6,0)),VLOOKUP(B70,HOKEY!C$35:N2178,6,0)),VLOOKUP(B70,KRİKET!C$30:N2608,6,0)),VLOOKUP(B70,'FERDİ BRANŞLAR'!B$2:M509,6,0))</f>
        <v>0</v>
      </c>
      <c r="H70" s="185" t="str">
        <f>IFERROR(IFERROR(IFERROR(IFERROR(IFERROR(IFERROR(IFERROR(VLOOKUP(B70,FUTSAL!C$69:N12335,7,0),VLOOKUP(B70,VOLEYBOL!C$54:N2731,7,0)),VLOOKUP(B70,FUTBOL!C$31:N2819,7,0)),VLOOKUP(B70,BASKETBOL!C$42:N2833,7,0)),VLOOKUP(B70,HENTBOL!C$32:N2834,7,0)),VLOOKUP(B70,HOKEY!C$35:N2178,7,0)),VLOOKUP(B70,KRİKET!C$30:N2608,7,0)),VLOOKUP(B70,'FERDİ BRANŞLAR'!B$2:M509,7,0))</f>
        <v>GENÇ ERK</v>
      </c>
      <c r="I70" s="187" t="str">
        <f>IFERROR(IFERROR(IFERROR(IFERROR(IFERROR(IFERROR(IFERROR(VLOOKUP(B70,FUTSAL!C$69:N12335,8,0),VLOOKUP(B70,VOLEYBOL!C$54:N2731,8,0)),VLOOKUP(B70,FUTBOL!C$31:N2819,8,0)),VLOOKUP(B70,BASKETBOL!C$42:N2833,8,0)),VLOOKUP(B70,HENTBOL!C$32:N2834,8,0)),VLOOKUP(B70,HOKEY!C$35:N2178,8,0)),VLOOKUP(B70,KRİKET!C$30:N2608,8,0)),VLOOKUP(B70,'FERDİ BRANŞLAR'!B$2:M509,8,0))</f>
        <v>AMASYA MACİT ZEREN FEN LİSESİ</v>
      </c>
      <c r="J70" s="253" t="str">
        <f>IFERROR(IFERROR(IFERROR(IFERROR(IFERROR(IFERROR(IFERROR(VLOOKUP(B70,FUTSAL!C$69:N12335,9,0),VLOOKUP(B70,VOLEYBOL!C$54:N2731,9,0)),VLOOKUP(B70,FUTBOL!C$31:N2819,9,0)),VLOOKUP(B70,BASKETBOL!C$42:N2833,9,0)),VLOOKUP(B70,HENTBOL!C$32:N2834,9,0)),VLOOKUP(B70,HOKEY!C$35:N2178,9,0)),VLOOKUP(B70,KRİKET!C$30:N2608,9,0)),VLOOKUP(B70,'FERDİ BRANŞLAR'!B$2:M509,9,0))</f>
        <v>59</v>
      </c>
      <c r="K70" s="253" t="str">
        <f>IFERROR(IFERROR(IFERROR(IFERROR(IFERROR(IFERROR(IFERROR(VLOOKUP(B70,FUTSAL!C$69:N12335,10,0),VLOOKUP(B70,VOLEYBOL!C$54:N2731,10,0)),VLOOKUP(B70,FUTBOL!C$31:N2819,10,0)),VLOOKUP(B70,BASKETBOL!C$42:N2833,10,0)),VLOOKUP(B70,HENTBOL!C$32:N2834,10,0)),VLOOKUP(B70,HOKEY!C$35:N2178,10,0)),VLOOKUP(B70,KRİKET!C$30:N2608,10,0)),VLOOKUP(B70,'FERDİ BRANŞLAR'!B$2:M509,10,0))</f>
        <v>83</v>
      </c>
      <c r="L70" s="351" t="str">
        <f>IFERROR(IFERROR(IFERROR(IFERROR(IFERROR(IFERROR(IFERROR(VLOOKUP(B70,FUTSAL!C$69:N12335,11,0),VLOOKUP(B70,VOLEYBOL!C$54:N2731,11,0)),VLOOKUP(B70,FUTBOL!C$31:N2819,11,0)),VLOOKUP(B70,BASKETBOL!C$42:N2833,11,0)),VLOOKUP(B70,HENTBOL!C$32:N2834,11,0)),VLOOKUP(B70,HOKEY!C$35:N2178,11,0)),VLOOKUP(B70,KRİKET!C$30:N2608,11,0)),VLOOKUP(B70,'FERDİ BRANŞLAR'!B$2:M509,11,0))</f>
        <v>MERZİON İRFANLI ANADOLU LİSESİ</v>
      </c>
      <c r="M70" s="79">
        <f>IFERROR(IFERROR(IFERROR(IFERROR(IFERROR(IFERROR(IFERROR(VLOOKUP(B70,FUTSAL!C$69:N12335,12,0),VLOOKUP(B70,VOLEYBOL!C$54:N2731,12,0)),VLOOKUP(B70,FUTBOL!C$31:N2819,12,0)),VLOOKUP(B70,BASKETBOL!C$42:N2833,12,0)),VLOOKUP(B70,HENTBOL!C$32:N2834,12,0)),VLOOKUP(B70,HOKEY!C$35:N2178,11,0)),VLOOKUP(B70,KRİKET!C$30:N2608,12,0)),VLOOKUP(B70,'FERDİ BRANŞLAR'!B$2:M509,12,0))</f>
        <v>0</v>
      </c>
    </row>
    <row r="71" spans="2:13" ht="12" x14ac:dyDescent="0.2">
      <c r="B71" s="358">
        <v>465</v>
      </c>
      <c r="C71" s="312">
        <f>IFERROR(IFERROR(IFERROR(IFERROR(IFERROR(IFERROR(IFERROR(VLOOKUP(B71,FUTSAL!C$69:N11853,2,0),VLOOKUP(B71,VOLEYBOL!C$54:N2249,2,0)),VLOOKUP(B71,FUTBOL!C$31:N2337,2,0)),VLOOKUP(B71,BASKETBOL!C$42:N2351,2,0)),VLOOKUP(B71,HENTBOL!C$32:N2352,2,0)),VLOOKUP(B71,HOKEY!C$35:N1696,2,0)),VLOOKUP(B71,KRİKET!C$30:N2126,2,0)),VLOOKUP(B71,'FERDİ BRANŞLAR'!B$2:M472,2,0))</f>
        <v>45985</v>
      </c>
      <c r="D71" s="313">
        <f>IFERROR(IFERROR(IFERROR(IFERROR(IFERROR(IFERROR(IFERROR(VLOOKUP(B71,FUTSAL!C$69:N11853,3,0),VLOOKUP(B71,VOLEYBOL!C$54:N2249,3,0)),VLOOKUP(B71,FUTBOL!C$31:N2337,3,0)),VLOOKUP(B71,BASKETBOL!C$42:N2351,3,0)),VLOOKUP(B71,HENTBOL!C$32:N2352,3,0)),VLOOKUP(B71,HOKEY!C$35:N1696,3,0)),VLOOKUP(B71,KRİKET!C$30:N2126,3,0)),VLOOKUP(B71,'FERDİ BRANŞLAR'!B$2:M472,3,0))</f>
        <v>0.5</v>
      </c>
      <c r="E71" s="312" t="str">
        <f>IFERROR(IFERROR(IFERROR(IFERROR(IFERROR(IFERROR(IFERROR(VLOOKUP(B71,FUTSAL!C$69:N11853,4,0),VLOOKUP(B71,VOLEYBOL!C$54:N2249,4,0)),VLOOKUP(B71,FUTBOL!C$31:N2337,4,0)),VLOOKUP(B71,BASKETBOL!C$42:N2351,4,0)),VLOOKUP(B71,HENTBOL!C$32:N2352,4,0)),VLOOKUP(B71,HOKEY!C$35:N1696,4,0)),VLOOKUP(B71,KRİKET!C$30:N2126,4,0)),VLOOKUP(B71,'FERDİ BRANŞLAR'!B$2:M472,4,0))</f>
        <v>AMASYA S.S</v>
      </c>
      <c r="F71" s="312" t="str">
        <f>IFERROR(IFERROR(IFERROR(IFERROR(IFERROR(IFERROR(IFERROR(VLOOKUP(B71,FUTSAL!C$69:N11853,5,0),VLOOKUP(B71,VOLEYBOL!C$54:N2249,5,0)),VLOOKUP(B71,FUTBOL!C$31:N2337,5,0)),VLOOKUP(B71,BASKETBOL!C$42:N2351,5,0)),VLOOKUP(B71,HENTBOL!C$32:N2352,5,0)),VLOOKUP(B71,HOKEY!C$35:N1696,5,0)),VLOOKUP(B71,KRİKET!C$30:N2126,5,0)),VLOOKUP(B71,'FERDİ BRANŞLAR'!B$2:M472,5,0))</f>
        <v>HENTBOL</v>
      </c>
      <c r="G71" s="312" t="str">
        <f>IFERROR(IFERROR(IFERROR(IFERROR(IFERROR(IFERROR(IFERROR(VLOOKUP(B71,FUTSAL!C$69:N12298,6,0),VLOOKUP(B71,VOLEYBOL!C$54:N2694,6,0)),VLOOKUP(B71,FUTBOL!C$31:N2782,6,0)),VLOOKUP(B71,BASKETBOL!C$42:N2796,6,0)),VLOOKUP(B71,HENTBOL!C$32:N2797,6,0)),VLOOKUP(B71,HOKEY!C$35:N2141,6,0)),VLOOKUP(B71,KRİKET!C$30:N2571,6,0)),VLOOKUP(B71,'FERDİ BRANŞLAR'!B$2:M472,6,0))</f>
        <v>A GRB</v>
      </c>
      <c r="H71" s="312" t="str">
        <f>IFERROR(IFERROR(IFERROR(IFERROR(IFERROR(IFERROR(IFERROR(VLOOKUP(B71,FUTSAL!C$69:N12298,7,0),VLOOKUP(B71,VOLEYBOL!C$54:N2694,7,0)),VLOOKUP(B71,FUTBOL!C$31:N2782,7,0)),VLOOKUP(B71,BASKETBOL!C$42:N2796,7,0)),VLOOKUP(B71,HENTBOL!C$32:N2797,7,0)),VLOOKUP(B71,HOKEY!C$35:N2141,7,0)),VLOOKUP(B71,KRİKET!C$30:N2571,7,0)),VLOOKUP(B71,'FERDİ BRANŞLAR'!B$2:M472,7,0))</f>
        <v>GENÇ KIZ</v>
      </c>
      <c r="I71" s="314" t="str">
        <f>IFERROR(IFERROR(IFERROR(IFERROR(IFERROR(IFERROR(IFERROR(VLOOKUP(B71,FUTSAL!C$69:N12298,8,0),VLOOKUP(B71,VOLEYBOL!C$54:N2694,8,0)),VLOOKUP(B71,FUTBOL!C$31:N2782,8,0)),VLOOKUP(B71,BASKETBOL!C$42:N2796,8,0)),VLOOKUP(B71,HENTBOL!C$32:N2797,8,0)),VLOOKUP(B71,HOKEY!C$35:N2141,8,0)),VLOOKUP(B71,KRİKET!C$30:N2571,8,0)),VLOOKUP(B71,'FERDİ BRANŞLAR'!B$2:M472,8,0))</f>
        <v>AMASYA ATATÜRK ANADOLU LİSESİ</v>
      </c>
      <c r="J71" s="315">
        <f>IFERROR(IFERROR(IFERROR(IFERROR(IFERROR(IFERROR(IFERROR(VLOOKUP(B71,FUTSAL!C$69:N12298,9,0),VLOOKUP(B71,VOLEYBOL!C$54:N2694,9,0)),VLOOKUP(B71,FUTBOL!C$31:N2782,9,0)),VLOOKUP(B71,BASKETBOL!C$42:N2796,9,0)),VLOOKUP(B71,HENTBOL!C$32:N2797,9,0)),VLOOKUP(B71,HOKEY!C$35:N2141,9,0)),VLOOKUP(B71,KRİKET!C$30:N2571,9,0)),VLOOKUP(B71,'FERDİ BRANŞLAR'!B$2:M472,9,0))</f>
        <v>0</v>
      </c>
      <c r="K71" s="315">
        <f>IFERROR(IFERROR(IFERROR(IFERROR(IFERROR(IFERROR(IFERROR(VLOOKUP(B71,FUTSAL!C$69:N12298,10,0),VLOOKUP(B71,VOLEYBOL!C$54:N2694,10,0)),VLOOKUP(B71,FUTBOL!C$31:N2782,10,0)),VLOOKUP(B71,BASKETBOL!C$42:N2796,10,0)),VLOOKUP(B71,HENTBOL!C$32:N2797,10,0)),VLOOKUP(B71,HOKEY!C$35:N2141,10,0)),VLOOKUP(B71,KRİKET!C$30:N2571,10,0)),VLOOKUP(B71,'FERDİ BRANŞLAR'!B$2:M472,10,0))</f>
        <v>0</v>
      </c>
      <c r="L71" s="281" t="str">
        <f>IFERROR(IFERROR(IFERROR(IFERROR(IFERROR(IFERROR(IFERROR(VLOOKUP(B71,FUTSAL!C$69:N12298,11,0),VLOOKUP(B71,VOLEYBOL!C$54:N2694,11,0)),VLOOKUP(B71,FUTBOL!C$31:N2782,11,0)),VLOOKUP(B71,BASKETBOL!C$42:N2796,11,0)),VLOOKUP(B71,HENTBOL!C$32:N2797,11,0)),VLOOKUP(B71,HOKEY!C$35:N2141,11,0)),VLOOKUP(B71,KRİKET!C$30:N2571,11,0)),VLOOKUP(B71,'FERDİ BRANŞLAR'!B$2:M472,11,0))</f>
        <v>AMASYA ŞEHİT FERHAT ERDİN SPOR LİSESİ</v>
      </c>
      <c r="M71" s="283" t="str">
        <f>IFERROR(IFERROR(IFERROR(IFERROR(IFERROR(IFERROR(IFERROR(VLOOKUP(B71,FUTSAL!C$69:N12298,12,0),VLOOKUP(B71,VOLEYBOL!C$54:N2694,12,0)),VLOOKUP(B71,FUTBOL!C$31:N2782,12,0)),VLOOKUP(B71,BASKETBOL!C$42:N2796,12,0)),VLOOKUP(B71,HENTBOL!C$32:N2797,12,0)),VLOOKUP(B71,HOKEY!C$35:N2141,11,0)),VLOOKUP(B71,KRİKET!C$30:N2571,12,0)),VLOOKUP(B71,'FERDİ BRANŞLAR'!B$2:M472,12,0))</f>
        <v>ŞEHİT FERHAT ERDİN SPOR LİSESİ ÇEKİLDİ</v>
      </c>
    </row>
    <row r="72" spans="2:13" ht="12" x14ac:dyDescent="0.2">
      <c r="B72" s="358">
        <v>341</v>
      </c>
      <c r="C72" s="185">
        <f>IFERROR(IFERROR(IFERROR(IFERROR(IFERROR(IFERROR(IFERROR(VLOOKUP(B72,FUTSAL!C$69:N11927,2,0),VLOOKUP(B72,VOLEYBOL!C$54:N2323,2,0)),VLOOKUP(B72,FUTBOL!C$31:N2411,2,0)),VLOOKUP(B72,BASKETBOL!C$42:N2425,2,0)),VLOOKUP(B72,HENTBOL!C$32:N2426,2,0)),VLOOKUP(B72,HOKEY!C$35:N1770,2,0)),VLOOKUP(B72,KRİKET!C$30:N2200,2,0)),VLOOKUP(B72,'FERDİ BRANŞLAR'!B$2:M546,2,0))</f>
        <v>45985</v>
      </c>
      <c r="D72" s="276">
        <f>IFERROR(IFERROR(IFERROR(IFERROR(IFERROR(IFERROR(IFERROR(VLOOKUP(B72,FUTSAL!C$69:N11927,3,0),VLOOKUP(B72,VOLEYBOL!C$54:N2323,3,0)),VLOOKUP(B72,FUTBOL!C$31:N2411,3,0)),VLOOKUP(B72,BASKETBOL!C$42:N2425,3,0)),VLOOKUP(B72,HENTBOL!C$32:N2426,3,0)),VLOOKUP(B72,HOKEY!C$35:N1770,3,0)),VLOOKUP(B72,KRİKET!C$30:N2200,3,0)),VLOOKUP(B72,'FERDİ BRANŞLAR'!B$2:M546,3,0))</f>
        <v>0.54166666666666663</v>
      </c>
      <c r="E72" s="185" t="str">
        <f>IFERROR(IFERROR(IFERROR(IFERROR(IFERROR(IFERROR(IFERROR(VLOOKUP(B72,FUTSAL!C$69:N11927,4,0),VLOOKUP(B72,VOLEYBOL!C$54:N2323,4,0)),VLOOKUP(B72,FUTBOL!C$31:N2411,4,0)),VLOOKUP(B72,BASKETBOL!C$42:N2425,4,0)),VLOOKUP(B72,HENTBOL!C$32:N2426,4,0)),VLOOKUP(B72,HOKEY!C$35:N1770,4,0)),VLOOKUP(B72,KRİKET!C$30:N2200,4,0)),VLOOKUP(B72,'FERDİ BRANŞLAR'!B$2:M546,4,0))</f>
        <v>22 HAZİRAN S.S</v>
      </c>
      <c r="F72" s="185" t="str">
        <f>IFERROR(IFERROR(IFERROR(IFERROR(IFERROR(IFERROR(IFERROR(VLOOKUP(B72,FUTSAL!C$69:N11927,5,0),VLOOKUP(B72,VOLEYBOL!C$54:N2323,5,0)),VLOOKUP(B72,FUTBOL!C$31:N2411,5,0)),VLOOKUP(B72,BASKETBOL!C$42:N2425,5,0)),VLOOKUP(B72,HENTBOL!C$32:N2426,5,0)),VLOOKUP(B72,HOKEY!C$35:N1770,5,0)),VLOOKUP(B72,KRİKET!C$30:N2200,5,0)),VLOOKUP(B72,'FERDİ BRANŞLAR'!B$2:M546,5,0))</f>
        <v>VOLEYBOL</v>
      </c>
      <c r="G72" s="185" t="str">
        <f>IFERROR(IFERROR(IFERROR(IFERROR(IFERROR(IFERROR(IFERROR(VLOOKUP(B72,FUTSAL!C$69:N12372,6,0),VLOOKUP(B72,VOLEYBOL!C$54:N2768,6,0)),VLOOKUP(B72,FUTBOL!C$31:N2856,6,0)),VLOOKUP(B72,BASKETBOL!C$42:N2870,6,0)),VLOOKUP(B72,HENTBOL!C$32:N2871,6,0)),VLOOKUP(B72,HOKEY!C$35:N2215,6,0)),VLOOKUP(B72,KRİKET!C$30:N2645,6,0)),VLOOKUP(B72,'FERDİ BRANŞLAR'!B$2:M546,6,0))</f>
        <v>A GRB</v>
      </c>
      <c r="H72" s="185" t="str">
        <f>IFERROR(IFERROR(IFERROR(IFERROR(IFERROR(IFERROR(IFERROR(VLOOKUP(B72,FUTSAL!C$69:N12372,7,0),VLOOKUP(B72,VOLEYBOL!C$54:N2768,7,0)),VLOOKUP(B72,FUTBOL!C$31:N2856,7,0)),VLOOKUP(B72,BASKETBOL!C$42:N2870,7,0)),VLOOKUP(B72,HENTBOL!C$32:N2871,7,0)),VLOOKUP(B72,HOKEY!C$35:N2215,7,0)),VLOOKUP(B72,KRİKET!C$30:N2645,7,0)),VLOOKUP(B72,'FERDİ BRANŞLAR'!B$2:M546,7,0))</f>
        <v>YILDIZ ERK</v>
      </c>
      <c r="I72" s="187" t="str">
        <f>IFERROR(IFERROR(IFERROR(IFERROR(IFERROR(IFERROR(IFERROR(VLOOKUP(B72,FUTSAL!C$69:N12372,8,0),VLOOKUP(B72,VOLEYBOL!C$54:N2768,8,0)),VLOOKUP(B72,FUTBOL!C$31:N2856,8,0)),VLOOKUP(B72,BASKETBOL!C$42:N2870,8,0)),VLOOKUP(B72,HENTBOL!C$32:N2871,8,0)),VLOOKUP(B72,HOKEY!C$35:N2215,8,0)),VLOOKUP(B72,KRİKET!C$30:N2645,8,0)),VLOOKUP(B72,'FERDİ BRANŞLAR'!B$2:M546,8,0))</f>
        <v>Merzifon Şehit Kubilay Er İmam Hatip Ortaokulu</v>
      </c>
      <c r="J72" s="253" t="str">
        <f>IFERROR(IFERROR(IFERROR(IFERROR(IFERROR(IFERROR(IFERROR(VLOOKUP(B72,FUTSAL!C$69:N12372,9,0),VLOOKUP(B72,VOLEYBOL!C$54:N2768,9,0)),VLOOKUP(B72,FUTBOL!C$31:N2856,9,0)),VLOOKUP(B72,BASKETBOL!C$42:N2870,9,0)),VLOOKUP(B72,HENTBOL!C$32:N2871,9,0)),VLOOKUP(B72,HOKEY!C$35:N2215,9,0)),VLOOKUP(B72,KRİKET!C$30:N2645,9,0)),VLOOKUP(B72,'FERDİ BRANŞLAR'!B$2:M546,9,0))</f>
        <v>0</v>
      </c>
      <c r="K72" s="253" t="str">
        <f>IFERROR(IFERROR(IFERROR(IFERROR(IFERROR(IFERROR(IFERROR(VLOOKUP(B72,FUTSAL!C$69:N12372,10,0),VLOOKUP(B72,VOLEYBOL!C$54:N2768,10,0)),VLOOKUP(B72,FUTBOL!C$31:N2856,10,0)),VLOOKUP(B72,BASKETBOL!C$42:N2870,10,0)),VLOOKUP(B72,HENTBOL!C$32:N2871,10,0)),VLOOKUP(B72,HOKEY!C$35:N2215,10,0)),VLOOKUP(B72,KRİKET!C$30:N2645,10,0)),VLOOKUP(B72,'FERDİ BRANŞLAR'!B$2:M546,10,0))</f>
        <v>3</v>
      </c>
      <c r="L72" s="331" t="str">
        <f>IFERROR(IFERROR(IFERROR(IFERROR(IFERROR(IFERROR(IFERROR(VLOOKUP(B72,FUTSAL!C$69:N12372,11,0),VLOOKUP(B72,VOLEYBOL!C$54:N2768,11,0)),VLOOKUP(B72,FUTBOL!C$31:N2856,11,0)),VLOOKUP(B72,BASKETBOL!C$42:N2870,11,0)),VLOOKUP(B72,HENTBOL!C$32:N2871,11,0)),VLOOKUP(B72,HOKEY!C$35:N2215,11,0)),VLOOKUP(B72,KRİKET!C$30:N2645,11,0)),VLOOKUP(B72,'FERDİ BRANŞLAR'!B$2:M546,11,0))</f>
        <v>AmasyaŞeyhcui Şehit Aziz Sağlam İmam Hatip Ortaokulu</v>
      </c>
      <c r="M72" s="79" t="str">
        <f>IFERROR(IFERROR(IFERROR(IFERROR(IFERROR(IFERROR(IFERROR(VLOOKUP(B72,FUTSAL!C$69:N12372,12,0),VLOOKUP(B72,VOLEYBOL!C$54:N2768,12,0)),VLOOKUP(B72,FUTBOL!C$31:N2856,12,0)),VLOOKUP(B72,BASKETBOL!C$42:N2870,12,0)),VLOOKUP(B72,HENTBOL!C$32:N2871,12,0)),VLOOKUP(B72,HOKEY!C$35:N2215,11,0)),VLOOKUP(B72,KRİKET!C$30:N2645,12,0)),VLOOKUP(B72,'FERDİ BRANŞLAR'!B$2:M546,12,0))</f>
        <v>SAAT DEĞİŞİKLİĞİ</v>
      </c>
    </row>
    <row r="73" spans="2:13" ht="12" x14ac:dyDescent="0.2">
      <c r="B73" s="358">
        <v>466</v>
      </c>
      <c r="C73" s="312">
        <f>IFERROR(IFERROR(IFERROR(IFERROR(IFERROR(IFERROR(IFERROR(VLOOKUP(B73,FUTSAL!C$69:N11854,2,0),VLOOKUP(B73,VOLEYBOL!C$54:N2250,2,0)),VLOOKUP(B73,FUTBOL!C$31:N2338,2,0)),VLOOKUP(B73,BASKETBOL!C$42:N2352,2,0)),VLOOKUP(B73,HENTBOL!C$32:N2353,2,0)),VLOOKUP(B73,HOKEY!C$35:N1697,2,0)),VLOOKUP(B73,KRİKET!C$30:N2127,2,0)),VLOOKUP(B73,'FERDİ BRANŞLAR'!B$2:M473,2,0))</f>
        <v>45985</v>
      </c>
      <c r="D73" s="313">
        <f>IFERROR(IFERROR(IFERROR(IFERROR(IFERROR(IFERROR(IFERROR(VLOOKUP(B73,FUTSAL!C$69:N11854,3,0),VLOOKUP(B73,VOLEYBOL!C$54:N2250,3,0)),VLOOKUP(B73,FUTBOL!C$31:N2338,3,0)),VLOOKUP(B73,BASKETBOL!C$42:N2352,3,0)),VLOOKUP(B73,HENTBOL!C$32:N2353,3,0)),VLOOKUP(B73,HOKEY!C$35:N1697,3,0)),VLOOKUP(B73,KRİKET!C$30:N2127,3,0)),VLOOKUP(B73,'FERDİ BRANŞLAR'!B$2:M473,3,0))</f>
        <v>0.5625</v>
      </c>
      <c r="E73" s="312" t="str">
        <f>IFERROR(IFERROR(IFERROR(IFERROR(IFERROR(IFERROR(IFERROR(VLOOKUP(B73,FUTSAL!C$69:N11854,4,0),VLOOKUP(B73,VOLEYBOL!C$54:N2250,4,0)),VLOOKUP(B73,FUTBOL!C$31:N2338,4,0)),VLOOKUP(B73,BASKETBOL!C$42:N2352,4,0)),VLOOKUP(B73,HENTBOL!C$32:N2353,4,0)),VLOOKUP(B73,HOKEY!C$35:N1697,4,0)),VLOOKUP(B73,KRİKET!C$30:N2127,4,0)),VLOOKUP(B73,'FERDİ BRANŞLAR'!B$2:M473,4,0))</f>
        <v>AMASYA S.S</v>
      </c>
      <c r="F73" s="312" t="str">
        <f>IFERROR(IFERROR(IFERROR(IFERROR(IFERROR(IFERROR(IFERROR(VLOOKUP(B73,FUTSAL!C$69:N11854,5,0),VLOOKUP(B73,VOLEYBOL!C$54:N2250,5,0)),VLOOKUP(B73,FUTBOL!C$31:N2338,5,0)),VLOOKUP(B73,BASKETBOL!C$42:N2352,5,0)),VLOOKUP(B73,HENTBOL!C$32:N2353,5,0)),VLOOKUP(B73,HOKEY!C$35:N1697,5,0)),VLOOKUP(B73,KRİKET!C$30:N2127,5,0)),VLOOKUP(B73,'FERDİ BRANŞLAR'!B$2:M473,5,0))</f>
        <v>HENTBOL</v>
      </c>
      <c r="G73" s="312" t="str">
        <f>IFERROR(IFERROR(IFERROR(IFERROR(IFERROR(IFERROR(IFERROR(VLOOKUP(B73,FUTSAL!C$69:N12299,6,0),VLOOKUP(B73,VOLEYBOL!C$54:N2695,6,0)),VLOOKUP(B73,FUTBOL!C$31:N2783,6,0)),VLOOKUP(B73,BASKETBOL!C$42:N2797,6,0)),VLOOKUP(B73,HENTBOL!C$32:N2798,6,0)),VLOOKUP(B73,HOKEY!C$35:N2142,6,0)),VLOOKUP(B73,KRİKET!C$30:N2572,6,0)),VLOOKUP(B73,'FERDİ BRANŞLAR'!B$2:M473,6,0))</f>
        <v>A GRB</v>
      </c>
      <c r="H73" s="312" t="str">
        <f>IFERROR(IFERROR(IFERROR(IFERROR(IFERROR(IFERROR(IFERROR(VLOOKUP(B73,FUTSAL!C$69:N12299,7,0),VLOOKUP(B73,VOLEYBOL!C$54:N2695,7,0)),VLOOKUP(B73,FUTBOL!C$31:N2783,7,0)),VLOOKUP(B73,BASKETBOL!C$42:N2797,7,0)),VLOOKUP(B73,HENTBOL!C$32:N2798,7,0)),VLOOKUP(B73,HOKEY!C$35:N2142,7,0)),VLOOKUP(B73,KRİKET!C$30:N2572,7,0)),VLOOKUP(B73,'FERDİ BRANŞLAR'!B$2:M473,7,0))</f>
        <v>GENÇ KIZ</v>
      </c>
      <c r="I73" s="314" t="str">
        <f>IFERROR(IFERROR(IFERROR(IFERROR(IFERROR(IFERROR(IFERROR(VLOOKUP(B73,FUTSAL!C$69:N12299,8,0),VLOOKUP(B73,VOLEYBOL!C$54:N2695,8,0)),VLOOKUP(B73,FUTBOL!C$31:N2783,8,0)),VLOOKUP(B73,BASKETBOL!C$42:N2797,8,0)),VLOOKUP(B73,HENTBOL!C$32:N2798,8,0)),VLOOKUP(B73,HOKEY!C$35:N2142,8,0)),VLOOKUP(B73,KRİKET!C$30:N2572,8,0)),VLOOKUP(B73,'FERDİ BRANŞLAR'!B$2:M473,8,0))</f>
        <v>AMASYA LİSESİ</v>
      </c>
      <c r="J73" s="315">
        <f>IFERROR(IFERROR(IFERROR(IFERROR(IFERROR(IFERROR(IFERROR(VLOOKUP(B73,FUTSAL!C$69:N12299,9,0),VLOOKUP(B73,VOLEYBOL!C$54:N2695,9,0)),VLOOKUP(B73,FUTBOL!C$31:N2783,9,0)),VLOOKUP(B73,BASKETBOL!C$42:N2797,9,0)),VLOOKUP(B73,HENTBOL!C$32:N2798,9,0)),VLOOKUP(B73,HOKEY!C$35:N2142,9,0)),VLOOKUP(B73,KRİKET!C$30:N2572,9,0)),VLOOKUP(B73,'FERDİ BRANŞLAR'!B$2:M473,9,0))</f>
        <v>0</v>
      </c>
      <c r="K73" s="315">
        <f>IFERROR(IFERROR(IFERROR(IFERROR(IFERROR(IFERROR(IFERROR(VLOOKUP(B73,FUTSAL!C$69:N12299,10,0),VLOOKUP(B73,VOLEYBOL!C$54:N2695,10,0)),VLOOKUP(B73,FUTBOL!C$31:N2783,10,0)),VLOOKUP(B73,BASKETBOL!C$42:N2797,10,0)),VLOOKUP(B73,HENTBOL!C$32:N2798,10,0)),VLOOKUP(B73,HOKEY!C$35:N2142,10,0)),VLOOKUP(B73,KRİKET!C$30:N2572,10,0)),VLOOKUP(B73,'FERDİ BRANŞLAR'!B$2:M473,10,0))</f>
        <v>0</v>
      </c>
      <c r="L73" s="281" t="str">
        <f>IFERROR(IFERROR(IFERROR(IFERROR(IFERROR(IFERROR(IFERROR(VLOOKUP(B73,FUTSAL!C$69:N12299,11,0),VLOOKUP(B73,VOLEYBOL!C$54:N2695,11,0)),VLOOKUP(B73,FUTBOL!C$31:N2783,11,0)),VLOOKUP(B73,BASKETBOL!C$42:N2797,11,0)),VLOOKUP(B73,HENTBOL!C$32:N2798,11,0)),VLOOKUP(B73,HOKEY!C$35:N2142,11,0)),VLOOKUP(B73,KRİKET!C$30:N2572,11,0)),VLOOKUP(B73,'FERDİ BRANŞLAR'!B$2:M473,11,0))</f>
        <v>AMASYA İLDUŞ HATUN MTAL</v>
      </c>
      <c r="M73" s="283" t="str">
        <f>IFERROR(IFERROR(IFERROR(IFERROR(IFERROR(IFERROR(IFERROR(VLOOKUP(B73,FUTSAL!C$69:N12299,12,0),VLOOKUP(B73,VOLEYBOL!C$54:N2695,12,0)),VLOOKUP(B73,FUTBOL!C$31:N2783,12,0)),VLOOKUP(B73,BASKETBOL!C$42:N2797,12,0)),VLOOKUP(B73,HENTBOL!C$32:N2798,12,0)),VLOOKUP(B73,HOKEY!C$35:N2142,11,0)),VLOOKUP(B73,KRİKET!C$30:N2572,12,0)),VLOOKUP(B73,'FERDİ BRANŞLAR'!B$2:M473,12,0))</f>
        <v>AMASYA LİSESİ ÇEKİLDİ</v>
      </c>
    </row>
    <row r="74" spans="2:13" ht="12" x14ac:dyDescent="0.2">
      <c r="B74" s="358">
        <v>340</v>
      </c>
      <c r="C74" s="312">
        <f>IFERROR(IFERROR(IFERROR(IFERROR(IFERROR(IFERROR(IFERROR(VLOOKUP(B74,FUTSAL!C$69:N11901,2,0),VLOOKUP(B74,VOLEYBOL!C$54:N2297,2,0)),VLOOKUP(B74,FUTBOL!C$31:N2385,2,0)),VLOOKUP(B74,BASKETBOL!C$42:N2399,2,0)),VLOOKUP(B74,HENTBOL!C$32:N2400,2,0)),VLOOKUP(B74,HOKEY!C$35:N1744,2,0)),VLOOKUP(B74,KRİKET!C$30:N2174,2,0)),VLOOKUP(B74,'FERDİ BRANŞLAR'!B$2:M520,2,0))</f>
        <v>45985</v>
      </c>
      <c r="D74" s="313">
        <f>IFERROR(IFERROR(IFERROR(IFERROR(IFERROR(IFERROR(IFERROR(VLOOKUP(B74,FUTSAL!C$69:N11901,3,0),VLOOKUP(B74,VOLEYBOL!C$54:N2297,3,0)),VLOOKUP(B74,FUTBOL!C$31:N2385,3,0)),VLOOKUP(B74,BASKETBOL!C$42:N2399,3,0)),VLOOKUP(B74,HENTBOL!C$32:N2400,3,0)),VLOOKUP(B74,HOKEY!C$35:N1744,3,0)),VLOOKUP(B74,KRİKET!C$30:N2174,3,0)),VLOOKUP(B74,'FERDİ BRANŞLAR'!B$2:M520,3,0))</f>
        <v>0.60416666666666663</v>
      </c>
      <c r="E74" s="312" t="str">
        <f>IFERROR(IFERROR(IFERROR(IFERROR(IFERROR(IFERROR(IFERROR(VLOOKUP(B74,FUTSAL!C$69:N11901,4,0),VLOOKUP(B74,VOLEYBOL!C$54:N2297,4,0)),VLOOKUP(B74,FUTBOL!C$31:N2385,4,0)),VLOOKUP(B74,BASKETBOL!C$42:N2399,4,0)),VLOOKUP(B74,HENTBOL!C$32:N2400,4,0)),VLOOKUP(B74,HOKEY!C$35:N1744,4,0)),VLOOKUP(B74,KRİKET!C$30:N2174,4,0)),VLOOKUP(B74,'FERDİ BRANŞLAR'!B$2:M520,4,0))</f>
        <v>22 HAZİRAN S.S</v>
      </c>
      <c r="F74" s="312" t="str">
        <f>IFERROR(IFERROR(IFERROR(IFERROR(IFERROR(IFERROR(IFERROR(VLOOKUP(B74,FUTSAL!C$69:N11901,5,0),VLOOKUP(B74,VOLEYBOL!C$54:N2297,5,0)),VLOOKUP(B74,FUTBOL!C$31:N2385,5,0)),VLOOKUP(B74,BASKETBOL!C$42:N2399,5,0)),VLOOKUP(B74,HENTBOL!C$32:N2400,5,0)),VLOOKUP(B74,HOKEY!C$35:N1744,5,0)),VLOOKUP(B74,KRİKET!C$30:N2174,5,0)),VLOOKUP(B74,'FERDİ BRANŞLAR'!B$2:M520,5,0))</f>
        <v>VOLEYBOL</v>
      </c>
      <c r="G74" s="312" t="str">
        <f>IFERROR(IFERROR(IFERROR(IFERROR(IFERROR(IFERROR(IFERROR(VLOOKUP(B74,FUTSAL!C$69:N12346,6,0),VLOOKUP(B74,VOLEYBOL!C$54:N2742,6,0)),VLOOKUP(B74,FUTBOL!C$31:N2830,6,0)),VLOOKUP(B74,BASKETBOL!C$42:N2844,6,0)),VLOOKUP(B74,HENTBOL!C$32:N2845,6,0)),VLOOKUP(B74,HOKEY!C$35:N2189,6,0)),VLOOKUP(B74,KRİKET!C$30:N2619,6,0)),VLOOKUP(B74,'FERDİ BRANŞLAR'!B$2:M520,6,0))</f>
        <v>A GRB</v>
      </c>
      <c r="H74" s="312" t="str">
        <f>IFERROR(IFERROR(IFERROR(IFERROR(IFERROR(IFERROR(IFERROR(VLOOKUP(B74,FUTSAL!C$69:N12346,7,0),VLOOKUP(B74,VOLEYBOL!C$54:N2742,7,0)),VLOOKUP(B74,FUTBOL!C$31:N2830,7,0)),VLOOKUP(B74,BASKETBOL!C$42:N2844,7,0)),VLOOKUP(B74,HENTBOL!C$32:N2845,7,0)),VLOOKUP(B74,HOKEY!C$35:N2189,7,0)),VLOOKUP(B74,KRİKET!C$30:N2619,7,0)),VLOOKUP(B74,'FERDİ BRANŞLAR'!B$2:M520,7,0))</f>
        <v>YILDIZ ERK</v>
      </c>
      <c r="I74" s="314" t="str">
        <f>IFERROR(IFERROR(IFERROR(IFERROR(IFERROR(IFERROR(IFERROR(VLOOKUP(B74,FUTSAL!C$69:N12346,8,0),VLOOKUP(B74,VOLEYBOL!C$54:N2742,8,0)),VLOOKUP(B74,FUTBOL!C$31:N2830,8,0)),VLOOKUP(B74,BASKETBOL!C$42:N2844,8,0)),VLOOKUP(B74,HENTBOL!C$32:N2845,8,0)),VLOOKUP(B74,HOKEY!C$35:N2189,8,0)),VLOOKUP(B74,KRİKET!C$30:N2619,8,0)),VLOOKUP(B74,'FERDİ BRANŞLAR'!B$2:M520,8,0))</f>
        <v>Amasya Mehmet Varinli Ortaokulu</v>
      </c>
      <c r="J74" s="315">
        <f>IFERROR(IFERROR(IFERROR(IFERROR(IFERROR(IFERROR(IFERROR(VLOOKUP(B74,FUTSAL!C$69:N12346,9,0),VLOOKUP(B74,VOLEYBOL!C$54:N2742,9,0)),VLOOKUP(B74,FUTBOL!C$31:N2830,9,0)),VLOOKUP(B74,BASKETBOL!C$42:N2844,9,0)),VLOOKUP(B74,HENTBOL!C$32:N2845,9,0)),VLOOKUP(B74,HOKEY!C$35:N2189,9,0)),VLOOKUP(B74,KRİKET!C$30:N2619,9,0)),VLOOKUP(B74,'FERDİ BRANŞLAR'!B$2:M520,9,0))</f>
        <v>0</v>
      </c>
      <c r="K74" s="315">
        <f>IFERROR(IFERROR(IFERROR(IFERROR(IFERROR(IFERROR(IFERROR(VLOOKUP(B74,FUTSAL!C$69:N12346,10,0),VLOOKUP(B74,VOLEYBOL!C$54:N2742,10,0)),VLOOKUP(B74,FUTBOL!C$31:N2830,10,0)),VLOOKUP(B74,BASKETBOL!C$42:N2844,10,0)),VLOOKUP(B74,HENTBOL!C$32:N2845,10,0)),VLOOKUP(B74,HOKEY!C$35:N2189,10,0)),VLOOKUP(B74,KRİKET!C$30:N2619,10,0)),VLOOKUP(B74,'FERDİ BRANŞLAR'!B$2:M520,10,0))</f>
        <v>0</v>
      </c>
      <c r="L74" s="281" t="str">
        <f>IFERROR(IFERROR(IFERROR(IFERROR(IFERROR(IFERROR(IFERROR(VLOOKUP(B74,FUTSAL!C$69:N12346,11,0),VLOOKUP(B74,VOLEYBOL!C$54:N2742,11,0)),VLOOKUP(B74,FUTBOL!C$31:N2830,11,0)),VLOOKUP(B74,BASKETBOL!C$42:N2844,11,0)),VLOOKUP(B74,HENTBOL!C$32:N2845,11,0)),VLOOKUP(B74,HOKEY!C$35:N2189,11,0)),VLOOKUP(B74,KRİKET!C$30:N2619,11,0)),VLOOKUP(B74,'FERDİ BRANŞLAR'!B$2:M520,11,0))</f>
        <v>Amasya Türk Telekom Anadolu İmam Hatip Lisesi (ÇEKİLDİ)</v>
      </c>
      <c r="M74" s="283" t="str">
        <f>IFERROR(IFERROR(IFERROR(IFERROR(IFERROR(IFERROR(IFERROR(VLOOKUP(B74,FUTSAL!C$69:N12346,12,0),VLOOKUP(B74,VOLEYBOL!C$54:N2742,12,0)),VLOOKUP(B74,FUTBOL!C$31:N2830,12,0)),VLOOKUP(B74,BASKETBOL!C$42:N2844,12,0)),VLOOKUP(B74,HENTBOL!C$32:N2845,12,0)),VLOOKUP(B74,HOKEY!C$35:N2189,11,0)),VLOOKUP(B74,KRİKET!C$30:N2619,12,0)),VLOOKUP(B74,'FERDİ BRANŞLAR'!B$2:M520,12,0))</f>
        <v>TÜRK TELEKOM AİHL ÇEKİLDİ</v>
      </c>
    </row>
    <row r="75" spans="2:13" ht="12" x14ac:dyDescent="0.2">
      <c r="B75" s="358">
        <v>297</v>
      </c>
      <c r="C75" s="312">
        <f>IFERROR(IFERROR(IFERROR(IFERROR(IFERROR(IFERROR(IFERROR(VLOOKUP(B75,FUTSAL!C$69:N11626,2,0),VLOOKUP(B75,VOLEYBOL!C$54:N2022,2,0)),VLOOKUP(B75,FUTBOL!C$31:N2110,2,0)),VLOOKUP(B75,BASKETBOL!C$42:N2124,2,0)),VLOOKUP(B75,HENTBOL!C$32:N2125,2,0)),VLOOKUP(B75,HOKEY!C$35:N1469,2,0)),VLOOKUP(B75,KRİKET!C$30:N1899,2,0)),VLOOKUP(B75,'FERDİ BRANŞLAR'!B$2:M245,2,0))</f>
        <v>45986</v>
      </c>
      <c r="D75" s="313">
        <f>IFERROR(IFERROR(IFERROR(IFERROR(IFERROR(IFERROR(IFERROR(VLOOKUP(B75,FUTSAL!C$69:N11626,3,0),VLOOKUP(B75,VOLEYBOL!C$54:N2022,3,0)),VLOOKUP(B75,FUTBOL!C$31:N2110,3,0)),VLOOKUP(B75,BASKETBOL!C$42:N2124,3,0)),VLOOKUP(B75,HENTBOL!C$32:N2125,3,0)),VLOOKUP(B75,HOKEY!C$35:N1469,3,0)),VLOOKUP(B75,KRİKET!C$30:N1899,3,0)),VLOOKUP(B75,'FERDİ BRANŞLAR'!B$2:M245,3,0))</f>
        <v>0.39583333333333331</v>
      </c>
      <c r="E75" s="312" t="str">
        <f>IFERROR(IFERROR(IFERROR(IFERROR(IFERROR(IFERROR(IFERROR(VLOOKUP(B75,FUTSAL!C$69:N11626,4,0),VLOOKUP(B75,VOLEYBOL!C$54:N2022,4,0)),VLOOKUP(B75,FUTBOL!C$31:N2110,4,0)),VLOOKUP(B75,BASKETBOL!C$42:N2124,4,0)),VLOOKUP(B75,HENTBOL!C$32:N2125,4,0)),VLOOKUP(B75,HOKEY!C$35:N1469,4,0)),VLOOKUP(B75,KRİKET!C$30:N1899,4,0)),VLOOKUP(B75,'FERDİ BRANŞLAR'!B$2:M245,4,0))</f>
        <v>HAMİT KAPLAN S.S</v>
      </c>
      <c r="F75" s="312" t="str">
        <f>IFERROR(IFERROR(IFERROR(IFERROR(IFERROR(IFERROR(IFERROR(VLOOKUP(B75,FUTSAL!C$69:N11626,5,0),VLOOKUP(B75,VOLEYBOL!C$54:N2022,5,0)),VLOOKUP(B75,FUTBOL!C$31:N2110,5,0)),VLOOKUP(B75,BASKETBOL!C$42:N2124,5,0)),VLOOKUP(B75,HENTBOL!C$32:N2125,5,0)),VLOOKUP(B75,HOKEY!C$35:N1469,5,0)),VLOOKUP(B75,KRİKET!C$30:N1899,5,0)),VLOOKUP(B75,'FERDİ BRANŞLAR'!B$2:M245,5,0))</f>
        <v>VOLEYBOL</v>
      </c>
      <c r="G75" s="312" t="str">
        <f>IFERROR(IFERROR(IFERROR(IFERROR(IFERROR(IFERROR(IFERROR(VLOOKUP(B75,FUTSAL!C$69:N12071,6,0),VLOOKUP(B75,VOLEYBOL!C$54:N2467,6,0)),VLOOKUP(B75,FUTBOL!C$31:N2555,6,0)),VLOOKUP(B75,BASKETBOL!C$42:N2569,6,0)),VLOOKUP(B75,HENTBOL!C$32:N2570,6,0)),VLOOKUP(B75,HOKEY!C$35:N1914,6,0)),VLOOKUP(B75,KRİKET!C$30:N2344,6,0)),VLOOKUP(B75,'FERDİ BRANŞLAR'!B$2:M245,6,0))</f>
        <v>A GRB</v>
      </c>
      <c r="H75" s="312" t="str">
        <f>IFERROR(IFERROR(IFERROR(IFERROR(IFERROR(IFERROR(IFERROR(VLOOKUP(B75,FUTSAL!C$69:N12071,7,0),VLOOKUP(B75,VOLEYBOL!C$54:N2467,7,0)),VLOOKUP(B75,FUTBOL!C$31:N2555,7,0)),VLOOKUP(B75,BASKETBOL!C$42:N2569,7,0)),VLOOKUP(B75,HENTBOL!C$32:N2570,7,0)),VLOOKUP(B75,HOKEY!C$35:N1914,7,0)),VLOOKUP(B75,KRİKET!C$30:N2344,7,0)),VLOOKUP(B75,'FERDİ BRANŞLAR'!B$2:M245,7,0))</f>
        <v>GENÇ ERKEK</v>
      </c>
      <c r="I75" s="314" t="str">
        <f>IFERROR(IFERROR(IFERROR(IFERROR(IFERROR(IFERROR(IFERROR(VLOOKUP(B75,FUTSAL!C$69:N12071,8,0),VLOOKUP(B75,VOLEYBOL!C$54:N2467,8,0)),VLOOKUP(B75,FUTBOL!C$31:N2555,8,0)),VLOOKUP(B75,BASKETBOL!C$42:N2569,8,0)),VLOOKUP(B75,HENTBOL!C$32:N2570,8,0)),VLOOKUP(B75,HOKEY!C$35:N1914,8,0)),VLOOKUP(B75,KRİKET!C$30:N2344,8,0)),VLOOKUP(B75,'FERDİ BRANŞLAR'!B$2:M245,8,0))</f>
        <v>Amasya Atatürk Anadolu Lisesi</v>
      </c>
      <c r="J75" s="315">
        <f>IFERROR(IFERROR(IFERROR(IFERROR(IFERROR(IFERROR(IFERROR(VLOOKUP(B75,FUTSAL!C$69:N12071,9,0),VLOOKUP(B75,VOLEYBOL!C$54:N2467,9,0)),VLOOKUP(B75,FUTBOL!C$31:N2555,9,0)),VLOOKUP(B75,BASKETBOL!C$42:N2569,9,0)),VLOOKUP(B75,HENTBOL!C$32:N2570,9,0)),VLOOKUP(B75,HOKEY!C$35:N1914,9,0)),VLOOKUP(B75,KRİKET!C$30:N2344,9,0)),VLOOKUP(B75,'FERDİ BRANŞLAR'!B$2:M245,9,0))</f>
        <v>0</v>
      </c>
      <c r="K75" s="315">
        <f>IFERROR(IFERROR(IFERROR(IFERROR(IFERROR(IFERROR(IFERROR(VLOOKUP(B75,FUTSAL!C$69:N12071,10,0),VLOOKUP(B75,VOLEYBOL!C$54:N2467,10,0)),VLOOKUP(B75,FUTBOL!C$31:N2555,10,0)),VLOOKUP(B75,BASKETBOL!C$42:N2569,10,0)),VLOOKUP(B75,HENTBOL!C$32:N2570,10,0)),VLOOKUP(B75,HOKEY!C$35:N1914,10,0)),VLOOKUP(B75,KRİKET!C$30:N2344,10,0)),VLOOKUP(B75,'FERDİ BRANŞLAR'!B$2:M245,10,0))</f>
        <v>0</v>
      </c>
      <c r="L75" s="281" t="str">
        <f>IFERROR(IFERROR(IFERROR(IFERROR(IFERROR(IFERROR(IFERROR(VLOOKUP(B75,FUTSAL!C$69:N12071,11,0),VLOOKUP(B75,VOLEYBOL!C$54:N2467,11,0)),VLOOKUP(B75,FUTBOL!C$31:N2555,11,0)),VLOOKUP(B75,BASKETBOL!C$42:N2569,11,0)),VLOOKUP(B75,HENTBOL!C$32:N2570,11,0)),VLOOKUP(B75,HOKEY!C$35:N1914,11,0)),VLOOKUP(B75,KRİKET!C$30:N2344,11,0)),VLOOKUP(B75,'FERDİ BRANŞLAR'!B$2:M245,11,0))</f>
        <v>AMASYA ÖZEL AÇI ANADOLU LİSESİ(ÇEKİLDİ)</v>
      </c>
      <c r="M75" s="283" t="str">
        <f>IFERROR(IFERROR(IFERROR(IFERROR(IFERROR(IFERROR(IFERROR(VLOOKUP(B75,FUTSAL!C$69:N12071,12,0),VLOOKUP(B75,VOLEYBOL!C$54:N2467,12,0)),VLOOKUP(B75,FUTBOL!C$31:N2555,12,0)),VLOOKUP(B75,BASKETBOL!C$42:N2569,12,0)),VLOOKUP(B75,HENTBOL!C$32:N2570,12,0)),VLOOKUP(B75,HOKEY!C$35:N1914,11,0)),VLOOKUP(B75,KRİKET!C$30:N2344,12,0)),VLOOKUP(B75,'FERDİ BRANŞLAR'!B$2:M245,12,0))</f>
        <v>AMASYAÖZEL AÇI AL ÇEKİLDİ</v>
      </c>
    </row>
    <row r="76" spans="2:13" ht="12" x14ac:dyDescent="0.2">
      <c r="B76" s="358">
        <v>6</v>
      </c>
      <c r="C76" s="185">
        <f>IFERROR(IFERROR(IFERROR(IFERROR(IFERROR(IFERROR(IFERROR(VLOOKUP(B76,FUTSAL!C$69:N11733,2,0),VLOOKUP(B76,VOLEYBOL!C$54:N2129,2,0)),VLOOKUP(B76,FUTBOL!C$31:N2217,2,0)),VLOOKUP(B76,BASKETBOL!C$42:N2231,2,0)),VLOOKUP(B76,HENTBOL!C$32:N2232,2,0)),VLOOKUP(B76,HOKEY!C$35:N1576,2,0)),VLOOKUP(B76,KRİKET!C$30:N2006,2,0)),VLOOKUP(B76,'FERDİ BRANŞLAR'!B$2:M352,2,0))</f>
        <v>45986</v>
      </c>
      <c r="D76" s="186">
        <f>IFERROR(IFERROR(IFERROR(IFERROR(IFERROR(IFERROR(IFERROR(VLOOKUP(B76,FUTSAL!C$69:N11733,3,0),VLOOKUP(B76,VOLEYBOL!C$54:N2129,3,0)),VLOOKUP(B76,FUTBOL!C$31:N2217,3,0)),VLOOKUP(B76,BASKETBOL!C$42:N2231,3,0)),VLOOKUP(B76,HENTBOL!C$32:N2232,3,0)),VLOOKUP(B76,HOKEY!C$35:N1576,3,0)),VLOOKUP(B76,KRİKET!C$30:N2006,3,0)),VLOOKUP(B76,'FERDİ BRANŞLAR'!B$2:M352,3,0))</f>
        <v>0.41666666666666669</v>
      </c>
      <c r="E76" s="185" t="str">
        <f>IFERROR(IFERROR(IFERROR(IFERROR(IFERROR(IFERROR(IFERROR(VLOOKUP(B76,FUTSAL!C$69:N11733,4,0),VLOOKUP(B76,VOLEYBOL!C$54:N2129,4,0)),VLOOKUP(B76,FUTBOL!C$31:N2217,4,0)),VLOOKUP(B76,BASKETBOL!C$42:N2231,4,0)),VLOOKUP(B76,HENTBOL!C$32:N2232,4,0)),VLOOKUP(B76,HOKEY!C$35:N1576,4,0)),VLOOKUP(B76,KRİKET!C$30:N2006,4,0)),VLOOKUP(B76,'FERDİ BRANŞLAR'!B$2:M352,4,0))</f>
        <v>AMASYA S.S</v>
      </c>
      <c r="F76" s="185" t="str">
        <f>IFERROR(IFERROR(IFERROR(IFERROR(IFERROR(IFERROR(IFERROR(VLOOKUP(B76,FUTSAL!C$69:N11733,5,0),VLOOKUP(B76,VOLEYBOL!C$54:N2129,5,0)),VLOOKUP(B76,FUTBOL!C$31:N2217,5,0)),VLOOKUP(B76,BASKETBOL!C$42:N2231,5,0)),VLOOKUP(B76,HENTBOL!C$32:N2232,5,0)),VLOOKUP(B76,HOKEY!C$35:N1576,5,0)),VLOOKUP(B76,KRİKET!C$30:N2006,5,0)),VLOOKUP(B76,'FERDİ BRANŞLAR'!B$2:M352,5,0))</f>
        <v>FUTSAL</v>
      </c>
      <c r="G76" s="185" t="str">
        <f>IFERROR(IFERROR(IFERROR(IFERROR(IFERROR(IFERROR(IFERROR(VLOOKUP(B76,FUTSAL!C$69:N12178,6,0),VLOOKUP(B76,VOLEYBOL!C$54:N2574,6,0)),VLOOKUP(B76,FUTBOL!C$31:N2662,6,0)),VLOOKUP(B76,BASKETBOL!C$42:N2676,6,0)),VLOOKUP(B76,HENTBOL!C$32:N2677,6,0)),VLOOKUP(B76,HOKEY!C$35:N2021,6,0)),VLOOKUP(B76,KRİKET!C$30:N2451,6,0)),VLOOKUP(B76,'FERDİ BRANŞLAR'!B$2:M352,6,0))</f>
        <v>A GRB</v>
      </c>
      <c r="H76" s="185" t="str">
        <f>IFERROR(IFERROR(IFERROR(IFERROR(IFERROR(IFERROR(IFERROR(VLOOKUP(B76,FUTSAL!C$69:N12178,7,0),VLOOKUP(B76,VOLEYBOL!C$54:N2574,7,0)),VLOOKUP(B76,FUTBOL!C$31:N2662,7,0)),VLOOKUP(B76,BASKETBOL!C$42:N2676,7,0)),VLOOKUP(B76,HENTBOL!C$32:N2677,7,0)),VLOOKUP(B76,HOKEY!C$35:N2021,7,0)),VLOOKUP(B76,KRİKET!C$30:N2451,7,0)),VLOOKUP(B76,'FERDİ BRANŞLAR'!B$2:M352,7,0))</f>
        <v>GENÇ A ERK</v>
      </c>
      <c r="I76" s="187" t="str">
        <f>IFERROR(IFERROR(IFERROR(IFERROR(IFERROR(IFERROR(IFERROR(VLOOKUP(B76,FUTSAL!C$69:N12178,8,0),VLOOKUP(B76,VOLEYBOL!C$54:N2574,8,0)),VLOOKUP(B76,FUTBOL!C$31:N2662,8,0)),VLOOKUP(B76,BASKETBOL!C$42:N2676,8,0)),VLOOKUP(B76,HENTBOL!C$32:N2677,8,0)),VLOOKUP(B76,HOKEY!C$35:N2021,8,0)),VLOOKUP(B76,KRİKET!C$30:N2451,8,0)),VLOOKUP(B76,'FERDİ BRANŞLAR'!B$2:M352,8,0))</f>
        <v>AMASYA ŞEHİT GÜLTEKİN TIRPAN MTAL</v>
      </c>
      <c r="J76" s="253" t="str">
        <f>IFERROR(IFERROR(IFERROR(IFERROR(IFERROR(IFERROR(IFERROR(VLOOKUP(B76,FUTSAL!C$69:N12178,9,0),VLOOKUP(B76,VOLEYBOL!C$54:N2574,9,0)),VLOOKUP(B76,FUTBOL!C$31:N2662,9,0)),VLOOKUP(B76,BASKETBOL!C$42:N2676,9,0)),VLOOKUP(B76,HENTBOL!C$32:N2677,9,0)),VLOOKUP(B76,HOKEY!C$35:N2021,9,0)),VLOOKUP(B76,KRİKET!C$30:N2451,9,0)),VLOOKUP(B76,'FERDİ BRANŞLAR'!B$2:M352,9,0))</f>
        <v>2</v>
      </c>
      <c r="K76" s="253" t="str">
        <f>IFERROR(IFERROR(IFERROR(IFERROR(IFERROR(IFERROR(IFERROR(VLOOKUP(B76,FUTSAL!C$69:N12178,10,0),VLOOKUP(B76,VOLEYBOL!C$54:N2574,10,0)),VLOOKUP(B76,FUTBOL!C$31:N2662,10,0)),VLOOKUP(B76,BASKETBOL!C$42:N2676,10,0)),VLOOKUP(B76,HENTBOL!C$32:N2677,10,0)),VLOOKUP(B76,HOKEY!C$35:N2021,10,0)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2676,11,0)),VLOOKUP(B76,HENTBOL!C$32:N2677,11,0)),VLOOKUP(B76,HOKEY!C$35:N2021,11,0)),VLOOKUP(B76,KRİKET!C$30:N2451,11,0)),VLOOKUP(B76,'FERDİ BRANŞLAR'!B$2:M352,11,0))</f>
        <v>AMASYA ATATÜRK ANADOLU LİSESİ (Çekildi)</v>
      </c>
      <c r="M76" s="79">
        <f>IFERROR(IFERROR(IFERROR(IFERROR(IFERROR(IFERROR(IFERROR(VLOOKUP(B76,FUTSAL!C$69:N12178,12,0),VLOOKUP(B76,VOLEYBOL!C$54:N2574,12,0)),VLOOKUP(B76,FUTBOL!C$31:N2662,12,0)),VLOOKUP(B76,BASKETBOL!C$42:N2676,12,0)),VLOOKUP(B76,HENTBOL!C$32:N2677,12,0)),VLOOKUP(B76,HOKEY!C$35:N2021,11,0)),VLOOKUP(B76,KRİKET!C$30:N2451,12,0)),VLOOKUP(B76,'FERDİ BRANŞLAR'!B$2:M352,12,0))</f>
        <v>0</v>
      </c>
    </row>
    <row r="77" spans="2:13" ht="12" x14ac:dyDescent="0.2">
      <c r="B77" s="358">
        <v>29</v>
      </c>
      <c r="C77" s="185">
        <f>IFERROR(IFERROR(IFERROR(IFERROR(IFERROR(IFERROR(IFERROR(VLOOKUP(B77,FUTSAL!C$69:N11736,2,0),VLOOKUP(B77,VOLEYBOL!C$54:N2132,2,0)),VLOOKUP(B77,FUTBOL!C$31:N2220,2,0)),VLOOKUP(B77,BASKETBOL!C$42:N2234,2,0)),VLOOKUP(B77,HENTBOL!C$32:N2235,2,0)),VLOOKUP(B77,HOKEY!C$35:N1579,2,0)),VLOOKUP(B77,KRİKET!C$30:N2009,2,0)),VLOOKUP(B77,'FERDİ BRANŞLAR'!B$2:M355,2,0))</f>
        <v>45986</v>
      </c>
      <c r="D77" s="186">
        <f>IFERROR(IFERROR(IFERROR(IFERROR(IFERROR(IFERROR(IFERROR(VLOOKUP(B77,FUTSAL!C$69:N11736,3,0),VLOOKUP(B77,VOLEYBOL!C$54:N2132,3,0)),VLOOKUP(B77,FUTBOL!C$31:N2220,3,0)),VLOOKUP(B77,BASKETBOL!C$42:N2234,3,0)),VLOOKUP(B77,HENTBOL!C$32:N2235,3,0)),VLOOKUP(B77,HOKEY!C$35:N1579,3,0)),VLOOKUP(B77,KRİKET!C$30:N2009,3,0)),VLOOKUP(B77,'FERDİ BRANŞLAR'!B$2:M355,3,0))</f>
        <v>0.4375</v>
      </c>
      <c r="E77" s="185" t="str">
        <f>IFERROR(IFERROR(IFERROR(IFERROR(IFERROR(IFERROR(IFERROR(VLOOKUP(B77,FUTSAL!C$69:N11736,4,0),VLOOKUP(B77,VOLEYBOL!C$54:N2132,4,0)),VLOOKUP(B77,FUTBOL!C$31:N2220,4,0)),VLOOKUP(B77,BASKETBOL!C$42:N2234,4,0)),VLOOKUP(B77,HENTBOL!C$32:N2235,4,0)),VLOOKUP(B77,HOKEY!C$35:N1579,4,0)),VLOOKUP(B77,KRİKET!C$30:N2009,4,0)),VLOOKUP(B77,'FERDİ BRANŞLAR'!B$2:M355,4,0))</f>
        <v>TAŞOVA S.S</v>
      </c>
      <c r="F77" s="185" t="str">
        <f>IFERROR(IFERROR(IFERROR(IFERROR(IFERROR(IFERROR(IFERROR(VLOOKUP(B77,FUTSAL!C$69:N11736,5,0),VLOOKUP(B77,VOLEYBOL!C$54:N2132,5,0)),VLOOKUP(B77,FUTBOL!C$31:N2220,5,0)),VLOOKUP(B77,BASKETBOL!C$42:N2234,5,0)),VLOOKUP(B77,HENTBOL!C$32:N2235,5,0)),VLOOKUP(B77,HOKEY!C$35:N1579,5,0)),VLOOKUP(B77,KRİKET!C$30:N2009,5,0)),VLOOKUP(B77,'FERDİ BRANŞLAR'!B$2:M355,5,0))</f>
        <v>FUTSAL</v>
      </c>
      <c r="G77" s="185" t="str">
        <f>IFERROR(IFERROR(IFERROR(IFERROR(IFERROR(IFERROR(IFERROR(VLOOKUP(B77,FUTSAL!C$69:N12181,6,0),VLOOKUP(B77,VOLEYBOL!C$54:N2577,6,0)),VLOOKUP(B77,FUTBOL!C$31:N2665,6,0)),VLOOKUP(B77,BASKETBOL!C$42:N2679,6,0)),VLOOKUP(B77,HENTBOL!C$32:N2680,6,0)),VLOOKUP(B77,HOKEY!C$35:N2024,6,0)),VLOOKUP(B77,KRİKET!C$30:N2454,6,0)),VLOOKUP(B77,'FERDİ BRANŞLAR'!B$2:M355,6,0))</f>
        <v>D GRB</v>
      </c>
      <c r="H77" s="185" t="str">
        <f>IFERROR(IFERROR(IFERROR(IFERROR(IFERROR(IFERROR(IFERROR(VLOOKUP(B77,FUTSAL!C$69:N12181,7,0),VLOOKUP(B77,VOLEYBOL!C$54:N2577,7,0)),VLOOKUP(B77,FUTBOL!C$31:N2665,7,0)),VLOOKUP(B77,BASKETBOL!C$42:N2679,7,0)),VLOOKUP(B77,HENTBOL!C$32:N2680,7,0)),VLOOKUP(B77,HOKEY!C$35:N2024,7,0)),VLOOKUP(B77,KRİKET!C$30:N2454,7,0)),VLOOKUP(B77,'FERDİ BRANŞLAR'!B$2:M355,7,0))</f>
        <v>GNÇ A ERK</v>
      </c>
      <c r="I77" s="187" t="str">
        <f>IFERROR(IFERROR(IFERROR(IFERROR(IFERROR(IFERROR(IFERROR(VLOOKUP(B77,FUTSAL!C$69:N12181,8,0),VLOOKUP(B77,VOLEYBOL!C$54:N2577,8,0)),VLOOKUP(B77,FUTBOL!C$31:N2665,8,0)),VLOOKUP(B77,BASKETBOL!C$42:N2679,8,0)),VLOOKUP(B77,HENTBOL!C$32:N2680,8,0)),VLOOKUP(B77,HOKEY!C$35:N2024,8,0)),VLOOKUP(B77,KRİKET!C$30:N2454,8,0)),VLOOKUP(B77,'FERDİ BRANŞLAR'!B$2:M355,8,0))</f>
        <v>TAŞOVA ŞEHİT ORHAN GÜLMEZ ÇPAL</v>
      </c>
      <c r="J77" s="253" t="str">
        <f>IFERROR(IFERROR(IFERROR(IFERROR(IFERROR(IFERROR(IFERROR(VLOOKUP(B77,FUTSAL!C$69:N12181,9,0),VLOOKUP(B77,VOLEYBOL!C$54:N2577,9,0)),VLOOKUP(B77,FUTBOL!C$31:N2665,9,0)),VLOOKUP(B77,BASKETBOL!C$42:N2679,9,0)),VLOOKUP(B77,HENTBOL!C$32:N2680,9,0)),VLOOKUP(B77,HOKEY!C$35:N2024,9,0)),VLOOKUP(B77,KRİKET!C$30:N2454,9,0)),VLOOKUP(B77,'FERDİ BRANŞLAR'!B$2:M355,9,0))</f>
        <v>1</v>
      </c>
      <c r="K77" s="253" t="str">
        <f>IFERROR(IFERROR(IFERROR(IFERROR(IFERROR(IFERROR(IFERROR(VLOOKUP(B77,FUTSAL!C$69:N12181,10,0),VLOOKUP(B77,VOLEYBOL!C$54:N2577,10,0)),VLOOKUP(B77,FUTBOL!C$31:N2665,10,0)),VLOOKUP(B77,BASKETBOL!C$42:N2679,10,0)),VLOOKUP(B77,HENTBOL!C$32:N2680,10,0)),VLOOKUP(B77,HOKEY!C$35:N2024,10,0)),VLOOKUP(B77,KRİKET!C$30:N2454,10,0)),VLOOKUP(B77,'FERDİ BRANŞLAR'!B$2:M355,10,0))</f>
        <v>7</v>
      </c>
      <c r="L77" s="59" t="str">
        <f>IFERROR(IFERROR(IFERROR(IFERROR(IFERROR(IFERROR(IFERROR(VLOOKUP(B77,FUTSAL!C$69:N12181,11,0),VLOOKUP(B77,VOLEYBOL!C$54:N2577,11,0)),VLOOKUP(B77,FUTBOL!C$31:N2665,11,0)),VLOOKUP(B77,BASKETBOL!C$42:N2679,11,0)),VLOOKUP(B77,HENTBOL!C$32:N2680,11,0)),VLOOKUP(B77,HOKEY!C$35:N2024,11,0)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2679,12,0)),VLOOKUP(B77,HENTBOL!C$32:N2680,12,0)),VLOOKUP(B77,HOKEY!C$35:N2024,11,0)),VLOOKUP(B77,KRİKET!C$30:N2454,12,0)),VLOOKUP(B77,'FERDİ BRANŞLAR'!B$2:M355,12,0))</f>
        <v>0</v>
      </c>
    </row>
    <row r="78" spans="2:13" ht="12" x14ac:dyDescent="0.2">
      <c r="B78" s="358">
        <v>5</v>
      </c>
      <c r="C78" s="185">
        <f>IFERROR(IFERROR(IFERROR(IFERROR(IFERROR(IFERROR(IFERROR(VLOOKUP(B78,FUTSAL!C$69:N11732,2,0),VLOOKUP(B78,VOLEYBOL!C$54:N2128,2,0)),VLOOKUP(B78,FUTBOL!C$31:N2216,2,0)),VLOOKUP(B78,BASKETBOL!C$42:N2230,2,0)),VLOOKUP(B78,HENTBOL!C$32:N2231,2,0)),VLOOKUP(B78,HOKEY!C$35:N1575,2,0)),VLOOKUP(B78,KRİKET!C$30:N2005,2,0)),VLOOKUP(B78,'FERDİ BRANŞLAR'!B$2:M351,2,0))</f>
        <v>45986</v>
      </c>
      <c r="D78" s="186">
        <f>IFERROR(IFERROR(IFERROR(IFERROR(IFERROR(IFERROR(IFERROR(VLOOKUP(B78,FUTSAL!C$69:N11732,3,0),VLOOKUP(B78,VOLEYBOL!C$54:N2128,3,0)),VLOOKUP(B78,FUTBOL!C$31:N2216,3,0)),VLOOKUP(B78,BASKETBOL!C$42:N2230,3,0)),VLOOKUP(B78,HENTBOL!C$32:N2231,3,0)),VLOOKUP(B78,HOKEY!C$35:N1575,3,0)),VLOOKUP(B78,KRİKET!C$30:N2005,3,0)),VLOOKUP(B78,'FERDİ BRANŞLAR'!B$2:M351,3,0))</f>
        <v>0.45833333333333331</v>
      </c>
      <c r="E78" s="185" t="str">
        <f>IFERROR(IFERROR(IFERROR(IFERROR(IFERROR(IFERROR(IFERROR(VLOOKUP(B78,FUTSAL!C$69:N11732,4,0),VLOOKUP(B78,VOLEYBOL!C$54:N2128,4,0)),VLOOKUP(B78,FUTBOL!C$31:N2216,4,0)),VLOOKUP(B78,BASKETBOL!C$42:N2230,4,0)),VLOOKUP(B78,HENTBOL!C$32:N2231,4,0)),VLOOKUP(B78,HOKEY!C$35:N1575,4,0)),VLOOKUP(B78,KRİKET!C$30:N2005,4,0)),VLOOKUP(B78,'FERDİ BRANŞLAR'!B$2:M351,4,0))</f>
        <v>AMASYA S.S</v>
      </c>
      <c r="F78" s="185" t="str">
        <f>IFERROR(IFERROR(IFERROR(IFERROR(IFERROR(IFERROR(IFERROR(VLOOKUP(B78,FUTSAL!C$69:N11732,5,0),VLOOKUP(B78,VOLEYBOL!C$54:N2128,5,0)),VLOOKUP(B78,FUTBOL!C$31:N2216,5,0)),VLOOKUP(B78,BASKETBOL!C$42:N2230,5,0)),VLOOKUP(B78,HENTBOL!C$32:N2231,5,0)),VLOOKUP(B78,HOKEY!C$35:N1575,5,0)),VLOOKUP(B78,KRİKET!C$30:N2005,5,0)),VLOOKUP(B78,'FERDİ BRANŞLAR'!B$2:M351,5,0))</f>
        <v>FUTSAL</v>
      </c>
      <c r="G78" s="185" t="str">
        <f>IFERROR(IFERROR(IFERROR(IFERROR(IFERROR(IFERROR(IFERROR(VLOOKUP(B78,FUTSAL!C$69:N12177,6,0),VLOOKUP(B78,VOLEYBOL!C$54:N2573,6,0)),VLOOKUP(B78,FUTBOL!C$31:N2661,6,0)),VLOOKUP(B78,BASKETBOL!C$42:N2675,6,0)),VLOOKUP(B78,HENTBOL!C$32:N2676,6,0)),VLOOKUP(B78,HOKEY!C$35:N2020,6,0)),VLOOKUP(B78,KRİKET!C$30:N2450,6,0)),VLOOKUP(B78,'FERDİ BRANŞLAR'!B$2:M351,6,0))</f>
        <v>A GRB</v>
      </c>
      <c r="H78" s="185" t="str">
        <f>IFERROR(IFERROR(IFERROR(IFERROR(IFERROR(IFERROR(IFERROR(VLOOKUP(B78,FUTSAL!C$69:N12177,7,0),VLOOKUP(B78,VOLEYBOL!C$54:N2573,7,0)),VLOOKUP(B78,FUTBOL!C$31:N2661,7,0)),VLOOKUP(B78,BASKETBOL!C$42:N2675,7,0)),VLOOKUP(B78,HENTBOL!C$32:N2676,7,0)),VLOOKUP(B78,HOKEY!C$35:N2020,7,0)),VLOOKUP(B78,KRİKET!C$30:N2450,7,0)),VLOOKUP(B78,'FERDİ BRANŞLAR'!B$2:M351,7,0))</f>
        <v>GENÇ A ERK</v>
      </c>
      <c r="I78" s="187" t="str">
        <f>IFERROR(IFERROR(IFERROR(IFERROR(IFERROR(IFERROR(IFERROR(VLOOKUP(B78,FUTSAL!C$69:N12177,8,0),VLOOKUP(B78,VOLEYBOL!C$54:N2573,8,0)),VLOOKUP(B78,FUTBOL!C$31:N2661,8,0)),VLOOKUP(B78,BASKETBOL!C$42:N2675,8,0)),VLOOKUP(B78,HENTBOL!C$32:N2676,8,0)),VLOOKUP(B78,HOKEY!C$35:N2020,8,0)),VLOOKUP(B78,KRİKET!C$30:N2450,8,0)),VLOOKUP(B78,'FERDİ BRANŞLAR'!B$2:M351,8,0))</f>
        <v>AMASYA TORUNTAY TİCARET MTAL</v>
      </c>
      <c r="J78" s="253" t="str">
        <f>IFERROR(IFERROR(IFERROR(IFERROR(IFERROR(IFERROR(IFERROR(VLOOKUP(B78,FUTSAL!C$69:N12177,9,0),VLOOKUP(B78,VOLEYBOL!C$54:N2573,9,0)),VLOOKUP(B78,FUTBOL!C$31:N2661,9,0)),VLOOKUP(B78,BASKETBOL!C$42:N2675,9,0)),VLOOKUP(B78,HENTBOL!C$32:N2676,9,0)),VLOOKUP(B78,HOKEY!C$35:N2020,9,0)),VLOOKUP(B78,KRİKET!C$30:N2450,9,0)),VLOOKUP(B78,'FERDİ BRANŞLAR'!B$2:M351,9,0))</f>
        <v>3</v>
      </c>
      <c r="K78" s="253" t="str">
        <f>IFERROR(IFERROR(IFERROR(IFERROR(IFERROR(IFERROR(IFERROR(VLOOKUP(B78,FUTSAL!C$69:N12177,10,0),VLOOKUP(B78,VOLEYBOL!C$54:N2573,10,0)),VLOOKUP(B78,FUTBOL!C$31:N2661,10,0)),VLOOKUP(B78,BASKETBOL!C$42:N2675,10,0)),VLOOKUP(B78,HENTBOL!C$32:N2676,10,0)),VLOOKUP(B78,HOKEY!C$35:N2020,10,0)),VLOOKUP(B78,KRİKET!C$30:N2450,10,0)),VLOOKUP(B78,'FERDİ BRANŞLAR'!B$2:M351,10,0))</f>
        <v>3</v>
      </c>
      <c r="L78" s="59" t="str">
        <f>IFERROR(IFERROR(IFERROR(IFERROR(IFERROR(IFERROR(IFERROR(VLOOKUP(B78,FUTSAL!C$69:N12177,11,0),VLOOKUP(B78,VOLEYBOL!C$54:N2573,11,0)),VLOOKUP(B78,FUTBOL!C$31:N2661,11,0)),VLOOKUP(B78,BASKETBOL!C$42:N2675,11,0)),VLOOKUP(B78,HENTBOL!C$32:N2676,11,0)),VLOOKUP(B78,HOKEY!C$35:N2020,11,0)),VLOOKUP(B78,KRİKET!C$30:N2450,11,0)),VLOOKUP(B78,'FERDİ BRANŞLAR'!B$2:M351,11,0))</f>
        <v>AMASYA ALPTEKİN ANADOLU LİSESİ</v>
      </c>
      <c r="M78" s="79" t="str">
        <f>IFERROR(IFERROR(IFERROR(IFERROR(IFERROR(IFERROR(IFERROR(VLOOKUP(B78,FUTSAL!C$69:N12177,12,0),VLOOKUP(B78,VOLEYBOL!C$54:N2573,12,0)),VLOOKUP(B78,FUTBOL!C$31:N2661,12,0)),VLOOKUP(B78,BASKETBOL!C$42:N2675,12,0)),VLOOKUP(B78,HENTBOL!C$32:N2676,12,0)),VLOOKUP(B78,HOKEY!C$35:N2020,11,0)),VLOOKUP(B78,KRİKET!C$30:N2450,12,0)),VLOOKUP(B78,'FERDİ BRANŞLAR'!B$2:M351,12,0))</f>
        <v>PENALTILAR AMASYA TORUMTAY TİCARET :(5)AMASYA ALPTEKİN ANADOLULİSESİ:(6)</v>
      </c>
    </row>
    <row r="79" spans="2:13" ht="12" x14ac:dyDescent="0.2">
      <c r="B79" s="358">
        <v>296</v>
      </c>
      <c r="C79" s="312">
        <f>IFERROR(IFERROR(IFERROR(IFERROR(IFERROR(IFERROR(IFERROR(VLOOKUP(B79,FUTSAL!C$69:N11625,2,0),VLOOKUP(B79,VOLEYBOL!C$54:N2021,2,0)),VLOOKUP(B79,FUTBOL!C$31:N2109,2,0)),VLOOKUP(B79,BASKETBOL!C$42:N2123,2,0)),VLOOKUP(B79,HENTBOL!C$32:N2124,2,0)),VLOOKUP(B79,HOKEY!C$35:N1468,2,0)),VLOOKUP(B79,KRİKET!C$30:N1898,2,0)),VLOOKUP(B79,'FERDİ BRANŞLAR'!B$2:M244,2,0))</f>
        <v>45986</v>
      </c>
      <c r="D79" s="313">
        <f>IFERROR(IFERROR(IFERROR(IFERROR(IFERROR(IFERROR(IFERROR(VLOOKUP(B79,FUTSAL!C$69:N11625,3,0),VLOOKUP(B79,VOLEYBOL!C$54:N2021,3,0)),VLOOKUP(B79,FUTBOL!C$31:N2109,3,0)),VLOOKUP(B79,BASKETBOL!C$42:N2123,3,0)),VLOOKUP(B79,HENTBOL!C$32:N2124,3,0)),VLOOKUP(B79,HOKEY!C$35:N1468,3,0)),VLOOKUP(B79,KRİKET!C$30:N1898,3,0)),VLOOKUP(B79,'FERDİ BRANŞLAR'!B$2:M244,3,0))</f>
        <v>0.45833333333333331</v>
      </c>
      <c r="E79" s="312" t="str">
        <f>IFERROR(IFERROR(IFERROR(IFERROR(IFERROR(IFERROR(IFERROR(VLOOKUP(B79,FUTSAL!C$69:N11625,4,0),VLOOKUP(B79,VOLEYBOL!C$54:N2021,4,0)),VLOOKUP(B79,FUTBOL!C$31:N2109,4,0)),VLOOKUP(B79,BASKETBOL!C$42:N2123,4,0)),VLOOKUP(B79,HENTBOL!C$32:N2124,4,0)),VLOOKUP(B79,HOKEY!C$35:N1468,4,0)),VLOOKUP(B79,KRİKET!C$30:N1898,4,0)),VLOOKUP(B79,'FERDİ BRANŞLAR'!B$2:M244,4,0))</f>
        <v>HAMİT KAPLAN S.S</v>
      </c>
      <c r="F79" s="312" t="str">
        <f>IFERROR(IFERROR(IFERROR(IFERROR(IFERROR(IFERROR(IFERROR(VLOOKUP(B79,FUTSAL!C$69:N11625,5,0),VLOOKUP(B79,VOLEYBOL!C$54:N2021,5,0)),VLOOKUP(B79,FUTBOL!C$31:N2109,5,0)),VLOOKUP(B79,BASKETBOL!C$42:N2123,5,0)),VLOOKUP(B79,HENTBOL!C$32:N2124,5,0)),VLOOKUP(B79,HOKEY!C$35:N1468,5,0)),VLOOKUP(B79,KRİKET!C$30:N1898,5,0)),VLOOKUP(B79,'FERDİ BRANŞLAR'!B$2:M244,5,0))</f>
        <v>VOLEYBOL</v>
      </c>
      <c r="G79" s="312" t="str">
        <f>IFERROR(IFERROR(IFERROR(IFERROR(IFERROR(IFERROR(IFERROR(VLOOKUP(B79,FUTSAL!C$69:N12070,6,0),VLOOKUP(B79,VOLEYBOL!C$54:N2466,6,0)),VLOOKUP(B79,FUTBOL!C$31:N2554,6,0)),VLOOKUP(B79,BASKETBOL!C$42:N2568,6,0)),VLOOKUP(B79,HENTBOL!C$32:N2569,6,0)),VLOOKUP(B79,HOKEY!C$35:N1913,6,0)),VLOOKUP(B79,KRİKET!C$30:N2343,6,0)),VLOOKUP(B79,'FERDİ BRANŞLAR'!B$2:M244,6,0))</f>
        <v>A GRB</v>
      </c>
      <c r="H79" s="312" t="str">
        <f>IFERROR(IFERROR(IFERROR(IFERROR(IFERROR(IFERROR(IFERROR(VLOOKUP(B79,FUTSAL!C$69:N12070,7,0),VLOOKUP(B79,VOLEYBOL!C$54:N2466,7,0)),VLOOKUP(B79,FUTBOL!C$31:N2554,7,0)),VLOOKUP(B79,BASKETBOL!C$42:N2568,7,0)),VLOOKUP(B79,HENTBOL!C$32:N2569,7,0)),VLOOKUP(B79,HOKEY!C$35:N1913,7,0)),VLOOKUP(B79,KRİKET!C$30:N2343,7,0)),VLOOKUP(B79,'FERDİ BRANŞLAR'!B$2:M244,7,0))</f>
        <v>GENÇ ERKEK</v>
      </c>
      <c r="I79" s="314" t="str">
        <f>IFERROR(IFERROR(IFERROR(IFERROR(IFERROR(IFERROR(IFERROR(VLOOKUP(B79,FUTSAL!C$69:N12070,8,0),VLOOKUP(B79,VOLEYBOL!C$54:N2466,8,0)),VLOOKUP(B79,FUTBOL!C$31:N2554,8,0)),VLOOKUP(B79,BASKETBOL!C$42:N2568,8,0)),VLOOKUP(B79,HENTBOL!C$32:N2569,8,0)),VLOOKUP(B79,HOKEY!C$35:N1913,8,0)),VLOOKUP(B79,KRİKET!C$30:N2343,8,0)),VLOOKUP(B79,'FERDİ BRANŞLAR'!B$2:M244,8,0))</f>
        <v>Amasya 12 Haziran Anadolu Lisesi</v>
      </c>
      <c r="J79" s="315">
        <f>IFERROR(IFERROR(IFERROR(IFERROR(IFERROR(IFERROR(IFERROR(VLOOKUP(B79,FUTSAL!C$69:N12070,9,0),VLOOKUP(B79,VOLEYBOL!C$54:N2466,9,0)),VLOOKUP(B79,FUTBOL!C$31:N2554,9,0)),VLOOKUP(B79,BASKETBOL!C$42:N2568,9,0)),VLOOKUP(B79,HENTBOL!C$32:N2569,9,0)),VLOOKUP(B79,HOKEY!C$35:N1913,9,0)),VLOOKUP(B79,KRİKET!C$30:N2343,9,0)),VLOOKUP(B79,'FERDİ BRANŞLAR'!B$2:M244,9,0))</f>
        <v>0</v>
      </c>
      <c r="K79" s="315">
        <f>IFERROR(IFERROR(IFERROR(IFERROR(IFERROR(IFERROR(IFERROR(VLOOKUP(B79,FUTSAL!C$69:N12070,10,0),VLOOKUP(B79,VOLEYBOL!C$54:N2466,10,0)),VLOOKUP(B79,FUTBOL!C$31:N2554,10,0)),VLOOKUP(B79,BASKETBOL!C$42:N2568,10,0)),VLOOKUP(B79,HENTBOL!C$32:N2569,10,0)),VLOOKUP(B79,HOKEY!C$35:N1913,10,0)),VLOOKUP(B79,KRİKET!C$30:N2343,10,0)),VLOOKUP(B79,'FERDİ BRANŞLAR'!B$2:M244,10,0))</f>
        <v>0</v>
      </c>
      <c r="L79" s="281" t="str">
        <f>IFERROR(IFERROR(IFERROR(IFERROR(IFERROR(IFERROR(IFERROR(VLOOKUP(B79,FUTSAL!C$69:N12070,11,0),VLOOKUP(B79,VOLEYBOL!C$54:N2466,11,0)),VLOOKUP(B79,FUTBOL!C$31:N2554,11,0)),VLOOKUP(B79,BASKETBOL!C$42:N2568,11,0)),VLOOKUP(B79,HENTBOL!C$32:N2569,11,0)),VLOOKUP(B79,HOKEY!C$35:N1913,11,0)),VLOOKUP(B79,KRİKET!C$30:N2343,11,0)),VLOOKUP(B79,'FERDİ BRANŞLAR'!B$2:M244,11,0))</f>
        <v>Suluova Şehit Osman Karakuş Anadolu İHL(ÇEKİLDİ</v>
      </c>
      <c r="M79" s="283" t="str">
        <f>IFERROR(IFERROR(IFERROR(IFERROR(IFERROR(IFERROR(IFERROR(VLOOKUP(B79,FUTSAL!C$69:N12070,12,0),VLOOKUP(B79,VOLEYBOL!C$54:N2466,12,0)),VLOOKUP(B79,FUTBOL!C$31:N2554,12,0)),VLOOKUP(B79,BASKETBOL!C$42:N2568,12,0)),VLOOKUP(B79,HENTBOL!C$32:N2569,12,0)),VLOOKUP(B79,HOKEY!C$35:N1913,11,0)),VLOOKUP(B79,KRİKET!C$30:N2343,12,0)),VLOOKUP(B79,'FERDİ BRANŞLAR'!B$2:M244,12,0))</f>
        <v>SULUOVA ŞEHİT OSMAN KARAKUŞ AHL ÇEKİLDİ</v>
      </c>
    </row>
    <row r="80" spans="2:13" ht="12" x14ac:dyDescent="0.2">
      <c r="B80" s="358">
        <v>30</v>
      </c>
      <c r="C80" s="185">
        <f>IFERROR(IFERROR(IFERROR(IFERROR(IFERROR(IFERROR(IFERROR(VLOOKUP(B80,FUTSAL!C$69:N11737,2,0),VLOOKUP(B80,VOLEYBOL!C$54:N2133,2,0)),VLOOKUP(B80,FUTBOL!C$31:N2221,2,0)),VLOOKUP(B80,BASKETBOL!C$42:N2235,2,0)),VLOOKUP(B80,HENTBOL!C$32:N2236,2,0)),VLOOKUP(B80,HOKEY!C$35:N1580,2,0)),VLOOKUP(B80,KRİKET!C$30:N2010,2,0)),VLOOKUP(B80,'FERDİ BRANŞLAR'!B$2:M356,2,0))</f>
        <v>45986</v>
      </c>
      <c r="D80" s="186">
        <f>IFERROR(IFERROR(IFERROR(IFERROR(IFERROR(IFERROR(IFERROR(VLOOKUP(B80,FUTSAL!C$69:N11737,3,0),VLOOKUP(B80,VOLEYBOL!C$54:N2133,3,0)),VLOOKUP(B80,FUTBOL!C$31:N2221,3,0)),VLOOKUP(B80,BASKETBOL!C$42:N2235,3,0)),VLOOKUP(B80,HENTBOL!C$32:N2236,3,0)),VLOOKUP(B80,HOKEY!C$35:N1580,3,0)),VLOOKUP(B80,KRİKET!C$30:N2010,3,0)),VLOOKUP(B80,'FERDİ BRANŞLAR'!B$2:M356,3,0))</f>
        <v>0.47916666666666669</v>
      </c>
      <c r="E80" s="185" t="str">
        <f>IFERROR(IFERROR(IFERROR(IFERROR(IFERROR(IFERROR(IFERROR(VLOOKUP(B80,FUTSAL!C$69:N11737,4,0),VLOOKUP(B80,VOLEYBOL!C$54:N2133,4,0)),VLOOKUP(B80,FUTBOL!C$31:N2221,4,0)),VLOOKUP(B80,BASKETBOL!C$42:N2235,4,0)),VLOOKUP(B80,HENTBOL!C$32:N2236,4,0)),VLOOKUP(B80,HOKEY!C$35:N1580,4,0)),VLOOKUP(B80,KRİKET!C$30:N2010,4,0)),VLOOKUP(B80,'FERDİ BRANŞLAR'!B$2:M356,4,0))</f>
        <v>TAŞOVA S.S</v>
      </c>
      <c r="F80" s="185" t="str">
        <f>IFERROR(IFERROR(IFERROR(IFERROR(IFERROR(IFERROR(IFERROR(VLOOKUP(B80,FUTSAL!C$69:N11737,5,0),VLOOKUP(B80,VOLEYBOL!C$54:N2133,5,0)),VLOOKUP(B80,FUTBOL!C$31:N2221,5,0)),VLOOKUP(B80,BASKETBOL!C$42:N2235,5,0)),VLOOKUP(B80,HENTBOL!C$32:N2236,5,0)),VLOOKUP(B80,HOKEY!C$35:N1580,5,0)),VLOOKUP(B80,KRİKET!C$30:N2010,5,0)),VLOOKUP(B80,'FERDİ BRANŞLAR'!B$2:M356,5,0))</f>
        <v>FUTSAL</v>
      </c>
      <c r="G80" s="185" t="str">
        <f>IFERROR(IFERROR(IFERROR(IFERROR(IFERROR(IFERROR(IFERROR(VLOOKUP(B80,FUTSAL!C$69:N12182,6,0),VLOOKUP(B80,VOLEYBOL!C$54:N2578,6,0)),VLOOKUP(B80,FUTBOL!C$31:N2666,6,0)),VLOOKUP(B80,BASKETBOL!C$42:N2680,6,0)),VLOOKUP(B80,HENTBOL!C$32:N2681,6,0)),VLOOKUP(B80,HOKEY!C$35:N2025,6,0)),VLOOKUP(B80,KRİKET!C$30:N2455,6,0)),VLOOKUP(B80,'FERDİ BRANŞLAR'!B$2:M356,6,0))</f>
        <v>D GRB</v>
      </c>
      <c r="H80" s="185" t="str">
        <f>IFERROR(IFERROR(IFERROR(IFERROR(IFERROR(IFERROR(IFERROR(VLOOKUP(B80,FUTSAL!C$69:N12182,7,0),VLOOKUP(B80,VOLEYBOL!C$54:N2578,7,0)),VLOOKUP(B80,FUTBOL!C$31:N2666,7,0)),VLOOKUP(B80,BASKETBOL!C$42:N2680,7,0)),VLOOKUP(B80,HENTBOL!C$32:N2681,7,0)),VLOOKUP(B80,HOKEY!C$35:N2025,7,0)),VLOOKUP(B80,KRİKET!C$30:N2455,7,0)),VLOOKUP(B80,'FERDİ BRANŞLAR'!B$2:M356,7,0))</f>
        <v>GNÇ A ERK</v>
      </c>
      <c r="I80" s="187" t="str">
        <f>IFERROR(IFERROR(IFERROR(IFERROR(IFERROR(IFERROR(IFERROR(VLOOKUP(B80,FUTSAL!C$69:N12182,8,0),VLOOKUP(B80,VOLEYBOL!C$54:N2578,8,0)),VLOOKUP(B80,FUTBOL!C$31:N2666,8,0)),VLOOKUP(B80,BASKETBOL!C$42:N2680,8,0)),VLOOKUP(B80,HENTBOL!C$32:N2681,8,0)),VLOOKUP(B80,HOKEY!C$35:N2025,8,0)),VLOOKUP(B80,KRİKET!C$30:N2455,8,0)),VLOOKUP(B80,'FERDİ BRANŞLAR'!B$2:M356,8,0))</f>
        <v>TAŞOVA ŞEHİT İSRİS BOLAT ANADOLU LİSESİ</v>
      </c>
      <c r="J80" s="253" t="str">
        <f>IFERROR(IFERROR(IFERROR(IFERROR(IFERROR(IFERROR(IFERROR(VLOOKUP(B80,FUTSAL!C$69:N12182,9,0),VLOOKUP(B80,VOLEYBOL!C$54:N2578,9,0)),VLOOKUP(B80,FUTBOL!C$31:N2666,9,0)),VLOOKUP(B80,BASKETBOL!C$42:N2680,9,0)),VLOOKUP(B80,HENTBOL!C$32:N2681,9,0)),VLOOKUP(B80,HOKEY!C$35:N2025,9,0)),VLOOKUP(B80,KRİKET!C$30:N2455,9,0)),VLOOKUP(B80,'FERDİ BRANŞLAR'!B$2:M356,9,0))</f>
        <v>5</v>
      </c>
      <c r="K80" s="253" t="str">
        <f>IFERROR(IFERROR(IFERROR(IFERROR(IFERROR(IFERROR(IFERROR(VLOOKUP(B80,FUTSAL!C$69:N12182,10,0),VLOOKUP(B80,VOLEYBOL!C$54:N2578,10,0)),VLOOKUP(B80,FUTBOL!C$31:N2666,10,0)),VLOOKUP(B80,BASKETBOL!C$42:N2680,10,0)),VLOOKUP(B80,HENTBOL!C$32:N2681,10,0)),VLOOKUP(B80,HOKEY!C$35:N2025,10,0)),VLOOKUP(B80,KRİKET!C$30:N2455,10,0)),VLOOKUP(B80,'FERDİ BRANŞLAR'!B$2:M356,10,0))</f>
        <v>3</v>
      </c>
      <c r="L80" s="331" t="str">
        <f>IFERROR(IFERROR(IFERROR(IFERROR(IFERROR(IFERROR(IFERROR(VLOOKUP(B80,FUTSAL!C$69:N12182,11,0),VLOOKUP(B80,VOLEYBOL!C$54:N2578,11,0)),VLOOKUP(B80,FUTBOL!C$31:N2666,11,0)),VLOOKUP(B80,BASKETBOL!C$42:N2680,11,0)),VLOOKUP(B80,HENTBOL!C$32:N2681,11,0)),VLOOKUP(B80,HOKEY!C$35:N2025,11,0)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2680,12,0)),VLOOKUP(B80,HENTBOL!C$32:N2681,12,0)),VLOOKUP(B80,HOKEY!C$35:N2025,11,0)),VLOOKUP(B80,KRİKET!C$30:N2455,12,0)),VLOOKUP(B80,'FERDİ BRANŞLAR'!B$2:M356,12,0))</f>
        <v>0</v>
      </c>
    </row>
    <row r="81" spans="2:13" ht="12" x14ac:dyDescent="0.2">
      <c r="B81" s="358">
        <v>22</v>
      </c>
      <c r="C81" s="185">
        <f>IFERROR(IFERROR(IFERROR(IFERROR(IFERROR(IFERROR(IFERROR(VLOOKUP(B81,FUTSAL!C$69:N11693,2,0),VLOOKUP(B81,VOLEYBOL!C$54:N2089,2,0)),VLOOKUP(B81,FUTBOL!C$31:N2177,2,0)),VLOOKUP(B81,BASKETBOL!C$42:N2191,2,0)),VLOOKUP(B81,HENTBOL!C$32:N2192,2,0)),VLOOKUP(B81,HOKEY!C$35:N1536,2,0)),VLOOKUP(B81,KRİKET!C$30:N1966,2,0)),VLOOKUP(B81,'FERDİ BRANŞLAR'!B$2:M312,2,0))</f>
        <v>45986</v>
      </c>
      <c r="D81" s="186">
        <f>IFERROR(IFERROR(IFERROR(IFERROR(IFERROR(IFERROR(IFERROR(VLOOKUP(B81,FUTSAL!C$69:N11693,3,0),VLOOKUP(B81,VOLEYBOL!C$54:N2089,3,0)),VLOOKUP(B81,FUTBOL!C$31:N2177,3,0)),VLOOKUP(B81,BASKETBOL!C$42:N2191,3,0)),VLOOKUP(B81,HENTBOL!C$32:N2192,3,0)),VLOOKUP(B81,HOKEY!C$35:N1536,3,0)),VLOOKUP(B81,KRİKET!C$30:N1966,3,0)),VLOOKUP(B81,'FERDİ BRANŞLAR'!B$2:M312,3,0))</f>
        <v>0.54166666666666663</v>
      </c>
      <c r="E81" s="185" t="str">
        <f>IFERROR(IFERROR(IFERROR(IFERROR(IFERROR(IFERROR(IFERROR(VLOOKUP(B81,FUTSAL!C$69:N11693,4,0),VLOOKUP(B81,VOLEYBOL!C$54:N2089,4,0)),VLOOKUP(B81,FUTBOL!C$31:N2177,4,0)),VLOOKUP(B81,BASKETBOL!C$42:N2191,4,0)),VLOOKUP(B81,HENTBOL!C$32:N2192,4,0)),VLOOKUP(B81,HOKEY!C$35:N1536,4,0)),VLOOKUP(B81,KRİKET!C$30:N1966,4,0)),VLOOKUP(B81,'FERDİ BRANŞLAR'!B$2:M312,4,0))</f>
        <v>AMASYA S.S</v>
      </c>
      <c r="F81" s="185" t="str">
        <f>IFERROR(IFERROR(IFERROR(IFERROR(IFERROR(IFERROR(IFERROR(VLOOKUP(B81,FUTSAL!C$69:N11693,5,0),VLOOKUP(B81,VOLEYBOL!C$54:N2089,5,0)),VLOOKUP(B81,FUTBOL!C$31:N2177,5,0)),VLOOKUP(B81,BASKETBOL!C$42:N2191,5,0)),VLOOKUP(B81,HENTBOL!C$32:N2192,5,0)),VLOOKUP(B81,HOKEY!C$35:N1536,5,0)),VLOOKUP(B81,KRİKET!C$30:N1966,5,0)),VLOOKUP(B81,'FERDİ BRANŞLAR'!B$2:M312,5,0))</f>
        <v>FUTSAL</v>
      </c>
      <c r="G81" s="185" t="str">
        <f>IFERROR(IFERROR(IFERROR(IFERROR(IFERROR(IFERROR(IFERROR(VLOOKUP(B81,FUTSAL!C$69:N12138,6,0),VLOOKUP(B81,VOLEYBOL!C$54:N2534,6,0)),VLOOKUP(B81,FUTBOL!C$31:N2622,6,0)),VLOOKUP(B81,BASKETBOL!C$42:N2636,6,0)),VLOOKUP(B81,HENTBOL!C$32:N2637,6,0)),VLOOKUP(B81,HOKEY!C$35:N1981,6,0)),VLOOKUP(B81,KRİKET!C$30:N2411,6,0)),VLOOKUP(B81,'FERDİ BRANŞLAR'!B$2:M312,6,0))</f>
        <v>C GRB</v>
      </c>
      <c r="H81" s="185" t="str">
        <f>IFERROR(IFERROR(IFERROR(IFERROR(IFERROR(IFERROR(IFERROR(VLOOKUP(B81,FUTSAL!C$69:N12138,7,0),VLOOKUP(B81,VOLEYBOL!C$54:N2534,7,0)),VLOOKUP(B81,FUTBOL!C$31:N2622,7,0)),VLOOKUP(B81,BASKETBOL!C$42:N2636,7,0)),VLOOKUP(B81,HENTBOL!C$32:N2637,7,0)),VLOOKUP(B81,HOKEY!C$35:N1981,7,0)),VLOOKUP(B81,KRİKET!C$30:N2411,7,0)),VLOOKUP(B81,'FERDİ BRANŞLAR'!B$2:M312,7,0))</f>
        <v>GNÇ A ERK</v>
      </c>
      <c r="I81" s="187" t="str">
        <f>IFERROR(IFERROR(IFERROR(IFERROR(IFERROR(IFERROR(IFERROR(VLOOKUP(B81,FUTSAL!C$69:N12138,8,0),VLOOKUP(B81,VOLEYBOL!C$54:N2534,8,0)),VLOOKUP(B81,FUTBOL!C$31:N2622,8,0)),VLOOKUP(B81,BASKETBOL!C$42:N2636,8,0)),VLOOKUP(B81,HENTBOL!C$32:N2637,8,0)),VLOOKUP(B81,HOKEY!C$35:N1981,8,0)),VLOOKUP(B81,KRİKET!C$30:N2411,8,0)),VLOOKUP(B81,'FERDİ BRANŞLAR'!B$2:M312,8,0))</f>
        <v>AMASYA LİSESİ</v>
      </c>
      <c r="J81" s="253" t="str">
        <f>IFERROR(IFERROR(IFERROR(IFERROR(IFERROR(IFERROR(IFERROR(VLOOKUP(B81,FUTSAL!C$69:N12138,9,0),VLOOKUP(B81,VOLEYBOL!C$54:N2534,9,0)),VLOOKUP(B81,FUTBOL!C$31:N2622,9,0)),VLOOKUP(B81,BASKETBOL!C$42:N2636,9,0)),VLOOKUP(B81,HENTBOL!C$32:N2637,9,0)),VLOOKUP(B81,HOKEY!C$35:N1981,9,0)),VLOOKUP(B81,KRİKET!C$30:N2411,9,0)),VLOOKUP(B81,'FERDİ BRANŞLAR'!B$2:M312,9,0))</f>
        <v>1</v>
      </c>
      <c r="K81" s="253" t="str">
        <f>IFERROR(IFERROR(IFERROR(IFERROR(IFERROR(IFERROR(IFERROR(VLOOKUP(B81,FUTSAL!C$69:N12138,10,0),VLOOKUP(B81,VOLEYBOL!C$54:N2534,10,0)),VLOOKUP(B81,FUTBOL!C$31:N2622,10,0)),VLOOKUP(B81,BASKETBOL!C$42:N2636,10,0)),VLOOKUP(B81,HENTBOL!C$32:N2637,10,0)),VLOOKUP(B81,HOKEY!C$35:N1981,10,0)),VLOOKUP(B81,KRİKET!C$30:N2411,10,0)),VLOOKUP(B81,'FERDİ BRANŞLAR'!B$2:M312,10,0))</f>
        <v>1</v>
      </c>
      <c r="L81" s="351" t="str">
        <f>IFERROR(IFERROR(IFERROR(IFERROR(IFERROR(IFERROR(IFERROR(VLOOKUP(B81,FUTSAL!C$69:N12138,11,0),VLOOKUP(B81,VOLEYBOL!C$54:N2534,11,0)),VLOOKUP(B81,FUTBOL!C$31:N2622,11,0)),VLOOKUP(B81,BASKETBOL!C$42:N2636,11,0)),VLOOKUP(B81,HENTBOL!C$32:N2637,11,0)),VLOOKUP(B81,HOKEY!C$35:N1981,11,0)),VLOOKUP(B81,KRİKET!C$30:N2411,11,0)),VLOOKUP(B81,'FERDİ BRANŞLAR'!B$2:M312,11,0))</f>
        <v>AMASYA MACİT ZEREN FEN LİSESİ</v>
      </c>
      <c r="M81" s="79" t="str">
        <f>IFERROR(IFERROR(IFERROR(IFERROR(IFERROR(IFERROR(IFERROR(VLOOKUP(B81,FUTSAL!C$69:N12138,12,0),VLOOKUP(B81,VOLEYBOL!C$54:N2534,12,0)),VLOOKUP(B81,FUTBOL!C$31:N2622,12,0)),VLOOKUP(B81,BASKETBOL!C$42:N2636,12,0)),VLOOKUP(B81,HENTBOL!C$32:N2637,12,0)),VLOOKUP(B81,HOKEY!C$35:N1981,11,0)),VLOOKUP(B81,KRİKET!C$30:N2411,12,0)),VLOOKUP(B81,'FERDİ BRANŞLAR'!B$2:M312,12,0))</f>
        <v>PENALTILAR AMASYA LİSESİ :(3) AMASYA MACİT ZEREN FEN LİSESİ :(4)</v>
      </c>
    </row>
    <row r="82" spans="2:13" ht="12" x14ac:dyDescent="0.2">
      <c r="B82" s="358">
        <v>21</v>
      </c>
      <c r="C82" s="185">
        <f>IFERROR(IFERROR(IFERROR(IFERROR(IFERROR(IFERROR(IFERROR(VLOOKUP(B82,FUTSAL!C$69:N11692,2,0),VLOOKUP(B82,VOLEYBOL!C$54:N2088,2,0)),VLOOKUP(B82,FUTBOL!C$31:N2176,2,0)),VLOOKUP(B82,BASKETBOL!C$42:N2190,2,0)),VLOOKUP(B82,HENTBOL!C$32:N2191,2,0)),VLOOKUP(B82,HOKEY!C$35:N1535,2,0)),VLOOKUP(B82,KRİKET!C$30:N1965,2,0)),VLOOKUP(B82,'FERDİ BRANŞLAR'!B$2:M311,2,0))</f>
        <v>45986</v>
      </c>
      <c r="D82" s="186">
        <f>IFERROR(IFERROR(IFERROR(IFERROR(IFERROR(IFERROR(IFERROR(VLOOKUP(B82,FUTSAL!C$69:N11692,3,0),VLOOKUP(B82,VOLEYBOL!C$54:N2088,3,0)),VLOOKUP(B82,FUTBOL!C$31:N2176,3,0)),VLOOKUP(B82,BASKETBOL!C$42:N2190,3,0)),VLOOKUP(B82,HENTBOL!C$32:N2191,3,0)),VLOOKUP(B82,HOKEY!C$35:N1535,3,0)),VLOOKUP(B82,KRİKET!C$30:N1965,3,0)),VLOOKUP(B82,'FERDİ BRANŞLAR'!B$2:M311,3,0))</f>
        <v>0.58333333333333337</v>
      </c>
      <c r="E82" s="185" t="str">
        <f>IFERROR(IFERROR(IFERROR(IFERROR(IFERROR(IFERROR(IFERROR(VLOOKUP(B82,FUTSAL!C$69:N11692,4,0),VLOOKUP(B82,VOLEYBOL!C$54:N2088,4,0)),VLOOKUP(B82,FUTBOL!C$31:N2176,4,0)),VLOOKUP(B82,BASKETBOL!C$42:N2190,4,0)),VLOOKUP(B82,HENTBOL!C$32:N2191,4,0)),VLOOKUP(B82,HOKEY!C$35:N1535,4,0)),VLOOKUP(B82,KRİKET!C$30:N1965,4,0)),VLOOKUP(B82,'FERDİ BRANŞLAR'!B$2:M311,4,0))</f>
        <v>AMASYA S.S</v>
      </c>
      <c r="F82" s="185" t="str">
        <f>IFERROR(IFERROR(IFERROR(IFERROR(IFERROR(IFERROR(IFERROR(VLOOKUP(B82,FUTSAL!C$69:N11692,5,0),VLOOKUP(B82,VOLEYBOL!C$54:N2088,5,0)),VLOOKUP(B82,FUTBOL!C$31:N2176,5,0)),VLOOKUP(B82,BASKETBOL!C$42:N2190,5,0)),VLOOKUP(B82,HENTBOL!C$32:N2191,5,0)),VLOOKUP(B82,HOKEY!C$35:N1535,5,0)),VLOOKUP(B82,KRİKET!C$30:N1965,5,0)),VLOOKUP(B82,'FERDİ BRANŞLAR'!B$2:M311,5,0))</f>
        <v>FUTSAL</v>
      </c>
      <c r="G82" s="185" t="str">
        <f>IFERROR(IFERROR(IFERROR(IFERROR(IFERROR(IFERROR(IFERROR(VLOOKUP(B82,FUTSAL!C$69:N12137,6,0),VLOOKUP(B82,VOLEYBOL!C$54:N2533,6,0)),VLOOKUP(B82,FUTBOL!C$31:N2621,6,0)),VLOOKUP(B82,BASKETBOL!C$42:N2635,6,0)),VLOOKUP(B82,HENTBOL!C$32:N2636,6,0)),VLOOKUP(B82,HOKEY!C$35:N1980,6,0)),VLOOKUP(B82,KRİKET!C$30:N2410,6,0)),VLOOKUP(B82,'FERDİ BRANŞLAR'!B$2:M311,6,0))</f>
        <v>C GRB</v>
      </c>
      <c r="H82" s="185" t="str">
        <f>IFERROR(IFERROR(IFERROR(IFERROR(IFERROR(IFERROR(IFERROR(VLOOKUP(B82,FUTSAL!C$69:N12137,7,0),VLOOKUP(B82,VOLEYBOL!C$54:N2533,7,0)),VLOOKUP(B82,FUTBOL!C$31:N2621,7,0)),VLOOKUP(B82,BASKETBOL!C$42:N2635,7,0)),VLOOKUP(B82,HENTBOL!C$32:N2636,7,0)),VLOOKUP(B82,HOKEY!C$35:N1980,7,0)),VLOOKUP(B82,KRİKET!C$30:N2410,7,0)),VLOOKUP(B82,'FERDİ BRANŞLAR'!B$2:M311,7,0))</f>
        <v>GNÇ A ERK</v>
      </c>
      <c r="I82" s="187" t="str">
        <f>IFERROR(IFERROR(IFERROR(IFERROR(IFERROR(IFERROR(IFERROR(VLOOKUP(B82,FUTSAL!C$69:N12137,8,0),VLOOKUP(B82,VOLEYBOL!C$54:N2533,8,0)),VLOOKUP(B82,FUTBOL!C$31:N2621,8,0)),VLOOKUP(B82,BASKETBOL!C$42:N2635,8,0)),VLOOKUP(B82,HENTBOL!C$32:N2636,8,0)),VLOOKUP(B82,HOKEY!C$35:N1980,8,0)),VLOOKUP(B82,KRİKET!C$30:N2410,8,0)),VLOOKUP(B82,'FERDİ BRANŞLAR'!B$2:M311,8,0))</f>
        <v>AMASYA 12 HAZİRAN ANADOLU LİSESİ</v>
      </c>
      <c r="J82" s="253" t="str">
        <f>IFERROR(IFERROR(IFERROR(IFERROR(IFERROR(IFERROR(IFERROR(VLOOKUP(B82,FUTSAL!C$69:N12137,9,0),VLOOKUP(B82,VOLEYBOL!C$54:N2533,9,0)),VLOOKUP(B82,FUTBOL!C$31:N2621,9,0)),VLOOKUP(B82,BASKETBOL!C$42:N2635,9,0)),VLOOKUP(B82,HENTBOL!C$32:N2636,9,0)),VLOOKUP(B82,HOKEY!C$35:N1980,9,0)),VLOOKUP(B82,KRİKET!C$30:N2410,9,0)),VLOOKUP(B82,'FERDİ BRANŞLAR'!B$2:M311,9,0))</f>
        <v>2</v>
      </c>
      <c r="K82" s="253" t="str">
        <f>IFERROR(IFERROR(IFERROR(IFERROR(IFERROR(IFERROR(IFERROR(VLOOKUP(B82,FUTSAL!C$69:N12137,10,0),VLOOKUP(B82,VOLEYBOL!C$54:N2533,10,0)),VLOOKUP(B82,FUTBOL!C$31:N2621,10,0)),VLOOKUP(B82,BASKETBOL!C$42:N2635,10,0)),VLOOKUP(B82,HENTBOL!C$32:N2636,10,0)),VLOOKUP(B82,HOKEY!C$35:N1980,10,0)),VLOOKUP(B82,KRİKET!C$30:N2410,10,0)),VLOOKUP(B82,'FERDİ BRANŞLAR'!B$2:M311,10,0))</f>
        <v>4</v>
      </c>
      <c r="L82" s="351" t="str">
        <f>IFERROR(IFERROR(IFERROR(IFERROR(IFERROR(IFERROR(IFERROR(VLOOKUP(B82,FUTSAL!C$69:N12137,11,0),VLOOKUP(B82,VOLEYBOL!C$54:N2533,11,0)),VLOOKUP(B82,FUTBOL!C$31:N2621,11,0)),VLOOKUP(B82,BASKETBOL!C$42:N2635,11,0)),VLOOKUP(B82,HENTBOL!C$32:N2636,11,0)),VLOOKUP(B82,HOKEY!C$35:N1980,11,0)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2635,12,0)),VLOOKUP(B82,HENTBOL!C$32:N2636,12,0)),VLOOKUP(B82,HOKEY!C$35:N1980,11,0)),VLOOKUP(B82,KRİKET!C$30:N2410,12,0)),VLOOKUP(B82,'FERDİ BRANŞLAR'!B$2:M311,12,0))</f>
        <v>0</v>
      </c>
    </row>
    <row r="83" spans="2:13" ht="12" x14ac:dyDescent="0.2">
      <c r="B83" s="358">
        <v>263</v>
      </c>
      <c r="C83" s="185">
        <f>IFERROR(IFERROR(IFERROR(IFERROR(IFERROR(IFERROR(IFERROR(VLOOKUP(B83,FUTSAL!C$69:N11607,2,0),VLOOKUP(B83,VOLEYBOL!C$54:N2003,2,0)),VLOOKUP(B83,FUTBOL!C$31:N2091,2,0)),VLOOKUP(B83,BASKETBOL!C$42:N2105,2,0)),VLOOKUP(B83,HENTBOL!C$32:N2106,2,0)),VLOOKUP(B83,HOKEY!C$35:N1450,2,0)),VLOOKUP(B83,KRİKET!C$30:N1880,2,0)),VLOOKUP(B83,'FERDİ BRANŞLAR'!B$2:M226,2,0))</f>
        <v>45987</v>
      </c>
      <c r="D83" s="186">
        <f>IFERROR(IFERROR(IFERROR(IFERROR(IFERROR(IFERROR(IFERROR(VLOOKUP(B83,FUTSAL!C$69:N11607,3,0),VLOOKUP(B83,VOLEYBOL!C$54:N2003,3,0)),VLOOKUP(B83,FUTBOL!C$31:N2091,3,0)),VLOOKUP(B83,BASKETBOL!C$42:N2105,3,0)),VLOOKUP(B83,HENTBOL!C$32:N2106,3,0)),VLOOKUP(B83,HOKEY!C$35:N1450,3,0)),VLOOKUP(B83,KRİKET!C$30:N1880,3,0)),VLOOKUP(B83,'FERDİ BRANŞLAR'!B$2:M226,3,0))</f>
        <v>0.39583333333333331</v>
      </c>
      <c r="E83" s="185" t="str">
        <f>IFERROR(IFERROR(IFERROR(IFERROR(IFERROR(IFERROR(IFERROR(VLOOKUP(B83,FUTSAL!C$69:N11607,4,0),VLOOKUP(B83,VOLEYBOL!C$54:N2003,4,0)),VLOOKUP(B83,FUTBOL!C$31:N2091,4,0)),VLOOKUP(B83,BASKETBOL!C$42:N2105,4,0)),VLOOKUP(B83,HENTBOL!C$32:N2106,4,0)),VLOOKUP(B83,HOKEY!C$35:N1450,4,0)),VLOOKUP(B83,KRİKET!C$30:N1880,4,0)),VLOOKUP(B83,'FERDİ BRANŞLAR'!B$2:M226,4,0))</f>
        <v>HAMİT KAPLAN S.S</v>
      </c>
      <c r="F83" s="185" t="str">
        <f>IFERROR(IFERROR(IFERROR(IFERROR(IFERROR(IFERROR(IFERROR(VLOOKUP(B83,FUTSAL!C$69:N11607,5,0),VLOOKUP(B83,VOLEYBOL!C$54:N2003,5,0)),VLOOKUP(B83,FUTBOL!C$31:N2091,5,0)),VLOOKUP(B83,BASKETBOL!C$42:N2105,5,0)),VLOOKUP(B83,HENTBOL!C$32:N2106,5,0)),VLOOKUP(B83,HOKEY!C$35:N1450,5,0)),VLOOKUP(B83,KRİKET!C$30:N1880,5,0)),VLOOKUP(B83,'FERDİ BRANŞLAR'!B$2:M226,5,0))</f>
        <v>VOLEYBOL</v>
      </c>
      <c r="G83" s="185" t="str">
        <f>IFERROR(IFERROR(IFERROR(IFERROR(IFERROR(IFERROR(IFERROR(VLOOKUP(B83,FUTSAL!C$69:N12052,6,0),VLOOKUP(B83,VOLEYBOL!C$54:N2448,6,0)),VLOOKUP(B83,FUTBOL!C$31:N2536,6,0)),VLOOKUP(B83,BASKETBOL!C$42:N2550,6,0)),VLOOKUP(B83,HENTBOL!C$32:N2551,6,0)),VLOOKUP(B83,HOKEY!C$35:N1895,6,0)),VLOOKUP(B83,KRİKET!C$30:N2325,6,0)),VLOOKUP(B83,'FERDİ BRANŞLAR'!B$2:M226,6,0))</f>
        <v>A GRB</v>
      </c>
      <c r="H83" s="185" t="str">
        <f>IFERROR(IFERROR(IFERROR(IFERROR(IFERROR(IFERROR(IFERROR(VLOOKUP(B83,FUTSAL!C$69:N12052,7,0),VLOOKUP(B83,VOLEYBOL!C$54:N2448,7,0)),VLOOKUP(B83,FUTBOL!C$31:N2536,7,0)),VLOOKUP(B83,BASKETBOL!C$42:N2550,7,0)),VLOOKUP(B83,HENTBOL!C$32:N2551,7,0)),VLOOKUP(B83,HOKEY!C$35:N1895,7,0)),VLOOKUP(B83,KRİKET!C$30:N2325,7,0)),VLOOKUP(B83,'FERDİ BRANŞLAR'!B$2:M226,7,0))</f>
        <v>GNÇ A KIZ</v>
      </c>
      <c r="I83" s="187" t="str">
        <f>IFERROR(IFERROR(IFERROR(IFERROR(IFERROR(IFERROR(IFERROR(VLOOKUP(B83,FUTSAL!C$69:N12052,8,0),VLOOKUP(B83,VOLEYBOL!C$54:N2448,8,0)),VLOOKUP(B83,FUTBOL!C$31:N2536,8,0)),VLOOKUP(B83,BASKETBOL!C$42:N2550,8,0)),VLOOKUP(B83,HENTBOL!C$32:N2551,8,0)),VLOOKUP(B83,HOKEY!C$35:N1895,8,0)),VLOOKUP(B83,KRİKET!C$30:N2325,8,0)),VLOOKUP(B83,'FERDİ BRANŞLAR'!B$2:M226,8,0))</f>
        <v>Amasya Sabuncuoğlu Şerefeddin MTAL</v>
      </c>
      <c r="J83" s="253" t="str">
        <f>IFERROR(IFERROR(IFERROR(IFERROR(IFERROR(IFERROR(IFERROR(VLOOKUP(B83,FUTSAL!C$69:N12052,9,0),VLOOKUP(B83,VOLEYBOL!C$54:N2448,9,0)),VLOOKUP(B83,FUTBOL!C$31:N2536,9,0)),VLOOKUP(B83,BASKETBOL!C$42:N2550,9,0)),VLOOKUP(B83,HENTBOL!C$32:N2551,9,0)),VLOOKUP(B83,HOKEY!C$35:N1895,9,0)),VLOOKUP(B83,KRİKET!C$30:N2325,9,0)),VLOOKUP(B83,'FERDİ BRANŞLAR'!B$2:M226,9,0))</f>
        <v>0</v>
      </c>
      <c r="K83" s="253" t="str">
        <f>IFERROR(IFERROR(IFERROR(IFERROR(IFERROR(IFERROR(IFERROR(VLOOKUP(B83,FUTSAL!C$69:N12052,10,0),VLOOKUP(B83,VOLEYBOL!C$54:N2448,10,0)),VLOOKUP(B83,FUTBOL!C$31:N2536,10,0)),VLOOKUP(B83,BASKETBOL!C$42:N2550,10,0)),VLOOKUP(B83,HENTBOL!C$32:N2551,10,0)),VLOOKUP(B83,HOKEY!C$35:N1895,10,0)),VLOOKUP(B83,KRİKET!C$30:N2325,10,0)),VLOOKUP(B83,'FERDİ BRANŞLAR'!B$2:M226,10,0))</f>
        <v>3</v>
      </c>
      <c r="L83" s="59" t="str">
        <f>IFERROR(IFERROR(IFERROR(IFERROR(IFERROR(IFERROR(IFERROR(VLOOKUP(B83,FUTSAL!C$69:N12052,11,0),VLOOKUP(B83,VOLEYBOL!C$54:N2448,11,0)),VLOOKUP(B83,FUTBOL!C$31:N2536,11,0)),VLOOKUP(B83,BASKETBOL!C$42:N2550,11,0)),VLOOKUP(B83,HENTBOL!C$32:N2551,11,0)),VLOOKUP(B83,HOKEY!C$35:N1895,11,0)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2550,12,0)),VLOOKUP(B83,HENTBOL!C$32:N2551,12,0)),VLOOKUP(B83,HOKEY!C$35:N1895,11,0)),VLOOKUP(B83,KRİKET!C$30:N2325,12,0)),VLOOKUP(B83,'FERDİ BRANŞLAR'!B$2:M226,12,0))</f>
        <v>0</v>
      </c>
    </row>
    <row r="84" spans="2:13" ht="12" x14ac:dyDescent="0.2">
      <c r="B84" s="358">
        <v>14</v>
      </c>
      <c r="C84" s="185">
        <f>IFERROR(IFERROR(IFERROR(IFERROR(IFERROR(IFERROR(IFERROR(VLOOKUP(B84,FUTSAL!C$69:N11676,2,0),VLOOKUP(B84,VOLEYBOL!C$54:N2072,2,0)),VLOOKUP(B84,FUTBOL!C$31:N2160,2,0)),VLOOKUP(B84,BASKETBOL!C$42:N2174,2,0)),VLOOKUP(B84,HENTBOL!C$32:N2175,2,0)),VLOOKUP(B84,HOKEY!C$35:N1519,2,0)),VLOOKUP(B84,KRİKET!C$30:N1949,2,0)),VLOOKUP(B84,'FERDİ BRANŞLAR'!B$2:M295,2,0))</f>
        <v>45987</v>
      </c>
      <c r="D84" s="186">
        <f>IFERROR(IFERROR(IFERROR(IFERROR(IFERROR(IFERROR(IFERROR(VLOOKUP(B84,FUTSAL!C$69:N11676,3,0),VLOOKUP(B84,VOLEYBOL!C$54:N2072,3,0)),VLOOKUP(B84,FUTBOL!C$31:N2160,3,0)),VLOOKUP(B84,BASKETBOL!C$42:N2174,3,0)),VLOOKUP(B84,HENTBOL!C$32:N2175,3,0)),VLOOKUP(B84,HOKEY!C$35:N1519,3,0)),VLOOKUP(B84,KRİKET!C$30:N1949,3,0)),VLOOKUP(B84,'FERDİ BRANŞLAR'!B$2:M295,3,0))</f>
        <v>0.41666666666666669</v>
      </c>
      <c r="E84" s="185" t="str">
        <f>IFERROR(IFERROR(IFERROR(IFERROR(IFERROR(IFERROR(IFERROR(VLOOKUP(B84,FUTSAL!C$69:N11676,4,0),VLOOKUP(B84,VOLEYBOL!C$54:N2072,4,0)),VLOOKUP(B84,FUTBOL!C$31:N2160,4,0)),VLOOKUP(B84,BASKETBOL!C$42:N2174,4,0)),VLOOKUP(B84,HENTBOL!C$32:N2175,4,0)),VLOOKUP(B84,HOKEY!C$35:N1519,4,0)),VLOOKUP(B84,KRİKET!C$30:N1949,4,0)),VLOOKUP(B84,'FERDİ BRANŞLAR'!B$2:M295,4,0))</f>
        <v>AMASYA S.S</v>
      </c>
      <c r="F84" s="185" t="str">
        <f>IFERROR(IFERROR(IFERROR(IFERROR(IFERROR(IFERROR(IFERROR(VLOOKUP(B84,FUTSAL!C$69:N11676,5,0),VLOOKUP(B84,VOLEYBOL!C$54:N2072,5,0)),VLOOKUP(B84,FUTBOL!C$31:N2160,5,0)),VLOOKUP(B84,BASKETBOL!C$42:N2174,5,0)),VLOOKUP(B84,HENTBOL!C$32:N2175,5,0)),VLOOKUP(B84,HOKEY!C$35:N1519,5,0)),VLOOKUP(B84,KRİKET!C$30:N1949,5,0)),VLOOKUP(B84,'FERDİ BRANŞLAR'!B$2:M295,5,0))</f>
        <v>FUTSAL</v>
      </c>
      <c r="G84" s="185" t="str">
        <f>IFERROR(IFERROR(IFERROR(IFERROR(IFERROR(IFERROR(IFERROR(VLOOKUP(B84,FUTSAL!C$69:N12121,6,0),VLOOKUP(B84,VOLEYBOL!C$54:N2517,6,0)),VLOOKUP(B84,FUTBOL!C$31:N2605,6,0)),VLOOKUP(B84,BASKETBOL!C$42:N2619,6,0)),VLOOKUP(B84,HENTBOL!C$32:N2620,6,0)),VLOOKUP(B84,HOKEY!C$35:N1964,6,0)),VLOOKUP(B84,KRİKET!C$30:N2394,6,0)),VLOOKUP(B84,'FERDİ BRANŞLAR'!B$2:M295,6,0))</f>
        <v>B GRB</v>
      </c>
      <c r="H84" s="185" t="str">
        <f>IFERROR(IFERROR(IFERROR(IFERROR(IFERROR(IFERROR(IFERROR(VLOOKUP(B84,FUTSAL!C$69:N12121,7,0),VLOOKUP(B84,VOLEYBOL!C$54:N2517,7,0)),VLOOKUP(B84,FUTBOL!C$31:N2605,7,0)),VLOOKUP(B84,BASKETBOL!C$42:N2619,7,0)),VLOOKUP(B84,HENTBOL!C$32:N2620,7,0)),VLOOKUP(B84,HOKEY!C$35:N1964,7,0)),VLOOKUP(B84,KRİKET!C$30:N2394,7,0)),VLOOKUP(B84,'FERDİ BRANŞLAR'!B$2:M295,7,0))</f>
        <v>GNÇ A ERK</v>
      </c>
      <c r="I84" s="187" t="str">
        <f>IFERROR(IFERROR(IFERROR(IFERROR(IFERROR(IFERROR(IFERROR(VLOOKUP(B84,FUTSAL!C$69:N12121,8,0),VLOOKUP(B84,VOLEYBOL!C$54:N2517,8,0)),VLOOKUP(B84,FUTBOL!C$31:N2605,8,0)),VLOOKUP(B84,BASKETBOL!C$42:N2619,8,0)),VLOOKUP(B84,HENTBOL!C$32:N2620,8,0)),VLOOKUP(B84,HOKEY!C$35:N1964,8,0)),VLOOKUP(B84,KRİKET!C$30:N2394,8,0)),VLOOKUP(B84,'FERDİ BRANŞLAR'!B$2:M295,8,0))</f>
        <v>AMASYA ŞEHİT AHMET ÖZSOY ANADOLU İHL</v>
      </c>
      <c r="J84" s="253" t="str">
        <f>IFERROR(IFERROR(IFERROR(IFERROR(IFERROR(IFERROR(IFERROR(VLOOKUP(B84,FUTSAL!C$69:N12121,9,0),VLOOKUP(B84,VOLEYBOL!C$54:N2517,9,0)),VLOOKUP(B84,FUTBOL!C$31:N2605,9,0)),VLOOKUP(B84,BASKETBOL!C$42:N2619,9,0)),VLOOKUP(B84,HENTBOL!C$32:N2620,9,0)),VLOOKUP(B84,HOKEY!C$35:N1964,9,0)),VLOOKUP(B84,KRİKET!C$30:N2394,9,0)),VLOOKUP(B84,'FERDİ BRANŞLAR'!B$2:M295,9,0))</f>
        <v>2</v>
      </c>
      <c r="K84" s="253" t="str">
        <f>IFERROR(IFERROR(IFERROR(IFERROR(IFERROR(IFERROR(IFERROR(VLOOKUP(B84,FUTSAL!C$69:N12121,10,0),VLOOKUP(B84,VOLEYBOL!C$54:N2517,10,0)),VLOOKUP(B84,FUTBOL!C$31:N2605,10,0)),VLOOKUP(B84,BASKETBOL!C$42:N2619,10,0)),VLOOKUP(B84,HENTBOL!C$32:N2620,10,0)),VLOOKUP(B84,HOKEY!C$35:N1964,10,0)),VLOOKUP(B84,KRİKET!C$30:N2394,10,0)),VLOOKUP(B84,'FERDİ BRANŞLAR'!B$2:M295,10,0))</f>
        <v>3</v>
      </c>
      <c r="L84" s="379" t="str">
        <f>IFERROR(IFERROR(IFERROR(IFERROR(IFERROR(IFERROR(IFERROR(VLOOKUP(B84,FUTSAL!C$69:N12121,11,0),VLOOKUP(B84,VOLEYBOL!C$54:N2517,11,0)),VLOOKUP(B84,FUTBOL!C$31:N2605,11,0)),VLOOKUP(B84,BASKETBOL!C$42:N2619,11,0)),VLOOKUP(B84,HENTBOL!C$32:N2620,11,0)),VLOOKUP(B84,HOKEY!C$35:N1964,11,0)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2619,12,0)),VLOOKUP(B84,HENTBOL!C$32:N2620,12,0)),VLOOKUP(B84,HOKEY!C$35:N1964,11,0)),VLOOKUP(B84,KRİKET!C$30:N2394,12,0)),VLOOKUP(B84,'FERDİ BRANŞLAR'!B$2:M295,12,0))</f>
        <v>0</v>
      </c>
    </row>
    <row r="85" spans="2:13" ht="24" x14ac:dyDescent="0.2">
      <c r="B85" s="358">
        <v>13</v>
      </c>
      <c r="C85" s="185">
        <f>IFERROR(IFERROR(IFERROR(IFERROR(IFERROR(IFERROR(IFERROR(VLOOKUP(B85,FUTSAL!C$69:N11645,2,0),VLOOKUP(B85,VOLEYBOL!C$54:N2041,2,0)),VLOOKUP(B85,FUTBOL!C$31:N2129,2,0)),VLOOKUP(B85,BASKETBOL!C$42:N2143,2,0)),VLOOKUP(B85,HENTBOL!C$32:N2144,2,0)),VLOOKUP(B85,HOKEY!C$35:N1488,2,0)),VLOOKUP(B85,KRİKET!C$30:N1918,2,0)),VLOOKUP(B85,'FERDİ BRANŞLAR'!B$2:M264,2,0))</f>
        <v>45987</v>
      </c>
      <c r="D85" s="186">
        <f>IFERROR(IFERROR(IFERROR(IFERROR(IFERROR(IFERROR(IFERROR(VLOOKUP(B85,FUTSAL!C$69:N11645,3,0),VLOOKUP(B85,VOLEYBOL!C$54:N2041,3,0)),VLOOKUP(B85,FUTBOL!C$31:N2129,3,0)),VLOOKUP(B85,BASKETBOL!C$42:N2143,3,0)),VLOOKUP(B85,HENTBOL!C$32:N2144,3,0)),VLOOKUP(B85,HOKEY!C$35:N1488,3,0)),VLOOKUP(B85,KRİKET!C$30:N1918,3,0)),VLOOKUP(B85,'FERDİ BRANŞLAR'!B$2:M264,3,0))</f>
        <v>0.45833333333333331</v>
      </c>
      <c r="E85" s="185" t="str">
        <f>IFERROR(IFERROR(IFERROR(IFERROR(IFERROR(IFERROR(IFERROR(VLOOKUP(B85,FUTSAL!C$69:N11645,4,0),VLOOKUP(B85,VOLEYBOL!C$54:N2041,4,0)),VLOOKUP(B85,FUTBOL!C$31:N2129,4,0)),VLOOKUP(B85,BASKETBOL!C$42:N2143,4,0)),VLOOKUP(B85,HENTBOL!C$32:N2144,4,0)),VLOOKUP(B85,HOKEY!C$35:N1488,4,0)),VLOOKUP(B85,KRİKET!C$30:N1918,4,0)),VLOOKUP(B85,'FERDİ BRANŞLAR'!B$2:M264,4,0))</f>
        <v>AMASYA S.S</v>
      </c>
      <c r="F85" s="185" t="str">
        <f>IFERROR(IFERROR(IFERROR(IFERROR(IFERROR(IFERROR(IFERROR(VLOOKUP(B85,FUTSAL!C$69:N11645,5,0),VLOOKUP(B85,VOLEYBOL!C$54:N2041,5,0)),VLOOKUP(B85,FUTBOL!C$31:N2129,5,0)),VLOOKUP(B85,BASKETBOL!C$42:N2143,5,0)),VLOOKUP(B85,HENTBOL!C$32:N2144,5,0)),VLOOKUP(B85,HOKEY!C$35:N1488,5,0)),VLOOKUP(B85,KRİKET!C$30:N1918,5,0)),VLOOKUP(B85,'FERDİ BRANŞLAR'!B$2:M264,5,0))</f>
        <v>FUTSAL</v>
      </c>
      <c r="G85" s="185" t="str">
        <f>IFERROR(IFERROR(IFERROR(IFERROR(IFERROR(IFERROR(IFERROR(VLOOKUP(B85,FUTSAL!C$69:N12090,6,0),VLOOKUP(B85,VOLEYBOL!C$54:N2486,6,0)),VLOOKUP(B85,FUTBOL!C$31:N2574,6,0)),VLOOKUP(B85,BASKETBOL!C$42:N2588,6,0)),VLOOKUP(B85,HENTBOL!C$32:N2589,6,0)),VLOOKUP(B85,HOKEY!C$35:N1933,6,0)),VLOOKUP(B85,KRİKET!C$30:N2363,6,0)),VLOOKUP(B85,'FERDİ BRANŞLAR'!B$2:M264,6,0))</f>
        <v>B GRB</v>
      </c>
      <c r="H85" s="185" t="str">
        <f>IFERROR(IFERROR(IFERROR(IFERROR(IFERROR(IFERROR(IFERROR(VLOOKUP(B85,FUTSAL!C$69:N12090,7,0),VLOOKUP(B85,VOLEYBOL!C$54:N2486,7,0)),VLOOKUP(B85,FUTBOL!C$31:N2574,7,0)),VLOOKUP(B85,BASKETBOL!C$42:N2588,7,0)),VLOOKUP(B85,HENTBOL!C$32:N2589,7,0)),VLOOKUP(B85,HOKEY!C$35:N1933,7,0)),VLOOKUP(B85,KRİKET!C$30:N2363,7,0)),VLOOKUP(B85,'FERDİ BRANŞLAR'!B$2:M264,7,0))</f>
        <v>GNÇ A ERK</v>
      </c>
      <c r="I85" s="187" t="str">
        <f>IFERROR(IFERROR(IFERROR(IFERROR(IFERROR(IFERROR(IFERROR(VLOOKUP(B85,FUTSAL!C$69:N12090,8,0),VLOOKUP(B85,VOLEYBOL!C$54:N2486,8,0)),VLOOKUP(B85,FUTBOL!C$31:N2574,8,0)),VLOOKUP(B85,BASKETBOL!C$42:N2588,8,0)),VLOOKUP(B85,HENTBOL!C$32:N2589,8,0)),VLOOKUP(B85,HOKEY!C$35:N1933,8,0)),VLOOKUP(B85,KRİKET!C$30:N2363,8,0)),VLOOKUP(B85,'FERDİ BRANŞLAR'!B$2:M264,8,0))</f>
        <v>AMASYA ÖZEL SINAV ANADOLU LİSESİ ÇEKİLDİ (08.12.2025)</v>
      </c>
      <c r="J85" s="253" t="str">
        <f>IFERROR(IFERROR(IFERROR(IFERROR(IFERROR(IFERROR(IFERROR(VLOOKUP(B85,FUTSAL!C$69:N12090,9,0),VLOOKUP(B85,VOLEYBOL!C$54:N2486,9,0)),VLOOKUP(B85,FUTBOL!C$31:N2574,9,0)),VLOOKUP(B85,BASKETBOL!C$42:N2588,9,0)),VLOOKUP(B85,HENTBOL!C$32:N2589,9,0)),VLOOKUP(B85,HOKEY!C$35:N1933,9,0)),VLOOKUP(B85,KRİKET!C$30:N2363,9,0)),VLOOKUP(B85,'FERDİ BRANŞLAR'!B$2:M264,9,0))</f>
        <v>0</v>
      </c>
      <c r="K85" s="253" t="str">
        <f>IFERROR(IFERROR(IFERROR(IFERROR(IFERROR(IFERROR(IFERROR(VLOOKUP(B85,FUTSAL!C$69:N12090,10,0),VLOOKUP(B85,VOLEYBOL!C$54:N2486,10,0)),VLOOKUP(B85,FUTBOL!C$31:N2574,10,0)),VLOOKUP(B85,BASKETBOL!C$42:N2588,10,0)),VLOOKUP(B85,HENTBOL!C$32:N2589,10,0)),VLOOKUP(B85,HOKEY!C$35:N1933,10,0)),VLOOKUP(B85,KRİKET!C$30:N2363,10,0)),VLOOKUP(B85,'FERDİ BRANŞLAR'!B$2:M264,10,0))</f>
        <v>3</v>
      </c>
      <c r="L85" s="351" t="str">
        <f>IFERROR(IFERROR(IFERROR(IFERROR(IFERROR(IFERROR(IFERROR(VLOOKUP(B85,FUTSAL!C$69:N12090,11,0),VLOOKUP(B85,VOLEYBOL!C$54:N2486,11,0)),VLOOKUP(B85,FUTBOL!C$31:N2574,11,0)),VLOOKUP(B85,BASKETBOL!C$42:N2588,11,0)),VLOOKUP(B85,HENTBOL!C$32:N2589,11,0)),VLOOKUP(B85,HOKEY!C$35:N1933,11,0)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2588,12,0)),VLOOKUP(B85,HENTBOL!C$32:N2589,12,0)),VLOOKUP(B85,HOKEY!C$35:N1933,11,0)),VLOOKUP(B85,KRİKET!C$30:N2363,12,0)),VLOOKUP(B85,'FERDİ BRANŞLAR'!B$2:M264,12,0))</f>
        <v>0</v>
      </c>
    </row>
    <row r="86" spans="2:13" ht="12" x14ac:dyDescent="0.2">
      <c r="B86" s="358">
        <v>262</v>
      </c>
      <c r="C86" s="185">
        <f>IFERROR(IFERROR(IFERROR(IFERROR(IFERROR(IFERROR(IFERROR(VLOOKUP(B86,FUTSAL!C$69:N11606,2,0),VLOOKUP(B86,VOLEYBOL!C$54:N2002,2,0)),VLOOKUP(B86,FUTBOL!C$31:N2090,2,0)),VLOOKUP(B86,BASKETBOL!C$42:N2104,2,0)),VLOOKUP(B86,HENTBOL!C$32:N2105,2,0)),VLOOKUP(B86,HOKEY!C$35:N1449,2,0)),VLOOKUP(B86,KRİKET!C$30:N1879,2,0)),VLOOKUP(B86,'FERDİ BRANŞLAR'!B$2:M225,2,0))</f>
        <v>45987</v>
      </c>
      <c r="D86" s="186">
        <f>IFERROR(IFERROR(IFERROR(IFERROR(IFERROR(IFERROR(IFERROR(VLOOKUP(B86,FUTSAL!C$69:N11606,3,0),VLOOKUP(B86,VOLEYBOL!C$54:N2002,3,0)),VLOOKUP(B86,FUTBOL!C$31:N2090,3,0)),VLOOKUP(B86,BASKETBOL!C$42:N2104,3,0)),VLOOKUP(B86,HENTBOL!C$32:N2105,3,0)),VLOOKUP(B86,HOKEY!C$35:N1449,3,0)),VLOOKUP(B86,KRİKET!C$30:N1879,3,0)),VLOOKUP(B86,'FERDİ BRANŞLAR'!B$2:M225,3,0))</f>
        <v>0.45833333333333331</v>
      </c>
      <c r="E86" s="185" t="str">
        <f>IFERROR(IFERROR(IFERROR(IFERROR(IFERROR(IFERROR(IFERROR(VLOOKUP(B86,FUTSAL!C$69:N11606,4,0),VLOOKUP(B86,VOLEYBOL!C$54:N2002,4,0)),VLOOKUP(B86,FUTBOL!C$31:N2090,4,0)),VLOOKUP(B86,BASKETBOL!C$42:N2104,4,0)),VLOOKUP(B86,HENTBOL!C$32:N2105,4,0)),VLOOKUP(B86,HOKEY!C$35:N1449,4,0)),VLOOKUP(B86,KRİKET!C$30:N1879,4,0)),VLOOKUP(B86,'FERDİ BRANŞLAR'!B$2:M225,4,0))</f>
        <v>HAMİT KAPLAN S.S</v>
      </c>
      <c r="F86" s="185" t="str">
        <f>IFERROR(IFERROR(IFERROR(IFERROR(IFERROR(IFERROR(IFERROR(VLOOKUP(B86,FUTSAL!C$69:N11606,5,0),VLOOKUP(B86,VOLEYBOL!C$54:N2002,5,0)),VLOOKUP(B86,FUTBOL!C$31:N2090,5,0)),VLOOKUP(B86,BASKETBOL!C$42:N2104,5,0)),VLOOKUP(B86,HENTBOL!C$32:N2105,5,0)),VLOOKUP(B86,HOKEY!C$35:N1449,5,0)),VLOOKUP(B86,KRİKET!C$30:N1879,5,0)),VLOOKUP(B86,'FERDİ BRANŞLAR'!B$2:M225,5,0))</f>
        <v>VOLEYBOL</v>
      </c>
      <c r="G86" s="185" t="str">
        <f>IFERROR(IFERROR(IFERROR(IFERROR(IFERROR(IFERROR(IFERROR(VLOOKUP(B86,FUTSAL!C$69:N12051,6,0),VLOOKUP(B86,VOLEYBOL!C$54:N2447,6,0)),VLOOKUP(B86,FUTBOL!C$31:N2535,6,0)),VLOOKUP(B86,BASKETBOL!C$42:N2549,6,0)),VLOOKUP(B86,HENTBOL!C$32:N2550,6,0)),VLOOKUP(B86,HOKEY!C$35:N1894,6,0)),VLOOKUP(B86,KRİKET!C$30:N2324,6,0)),VLOOKUP(B86,'FERDİ BRANŞLAR'!B$2:M225,6,0))</f>
        <v>A GRB</v>
      </c>
      <c r="H86" s="185" t="str">
        <f>IFERROR(IFERROR(IFERROR(IFERROR(IFERROR(IFERROR(IFERROR(VLOOKUP(B86,FUTSAL!C$69:N12051,7,0),VLOOKUP(B86,VOLEYBOL!C$54:N2447,7,0)),VLOOKUP(B86,FUTBOL!C$31:N2535,7,0)),VLOOKUP(B86,BASKETBOL!C$42:N2549,7,0)),VLOOKUP(B86,HENTBOL!C$32:N2550,7,0)),VLOOKUP(B86,HOKEY!C$35:N1894,7,0)),VLOOKUP(B86,KRİKET!C$30:N2324,7,0)),VLOOKUP(B86,'FERDİ BRANŞLAR'!B$2:M225,7,0))</f>
        <v>GNÇ A KIZ</v>
      </c>
      <c r="I86" s="187" t="str">
        <f>IFERROR(IFERROR(IFERROR(IFERROR(IFERROR(IFERROR(IFERROR(VLOOKUP(B86,FUTSAL!C$69:N12051,8,0),VLOOKUP(B86,VOLEYBOL!C$54:N2447,8,0)),VLOOKUP(B86,FUTBOL!C$31:N2535,8,0)),VLOOKUP(B86,BASKETBOL!C$42:N2549,8,0)),VLOOKUP(B86,HENTBOL!C$32:N2550,8,0)),VLOOKUP(B86,HOKEY!C$35:N1894,8,0)),VLOOKUP(B86,KRİKET!C$30:N2324,8,0)),VLOOKUP(B86,'FERDİ BRANŞLAR'!B$2:M225,8,0))</f>
        <v>Suluova Şehit Hüseyin Kavaklı Fen Lisesi(A)</v>
      </c>
      <c r="J86" s="253" t="str">
        <f>IFERROR(IFERROR(IFERROR(IFERROR(IFERROR(IFERROR(IFERROR(VLOOKUP(B86,FUTSAL!C$69:N12051,9,0),VLOOKUP(B86,VOLEYBOL!C$54:N2447,9,0)),VLOOKUP(B86,FUTBOL!C$31:N2535,9,0)),VLOOKUP(B86,BASKETBOL!C$42:N2549,9,0)),VLOOKUP(B86,HENTBOL!C$32:N2550,9,0)),VLOOKUP(B86,HOKEY!C$35:N1894,9,0)),VLOOKUP(B86,KRİKET!C$30:N2324,9,0)),VLOOKUP(B86,'FERDİ BRANŞLAR'!B$2:M225,9,0))</f>
        <v>3</v>
      </c>
      <c r="K86" s="253" t="str">
        <f>IFERROR(IFERROR(IFERROR(IFERROR(IFERROR(IFERROR(IFERROR(VLOOKUP(B86,FUTSAL!C$69:N12051,10,0),VLOOKUP(B86,VOLEYBOL!C$54:N2447,10,0)),VLOOKUP(B86,FUTBOL!C$31:N2535,10,0)),VLOOKUP(B86,BASKETBOL!C$42:N2549,10,0)),VLOOKUP(B86,HENTBOL!C$32:N2550,10,0)),VLOOKUP(B86,HOKEY!C$35:N1894,10,0)),VLOOKUP(B86,KRİKET!C$30:N2324,10,0)),VLOOKUP(B86,'FERDİ BRANŞLAR'!B$2:M225,10,0))</f>
        <v>0</v>
      </c>
      <c r="L86" s="351" t="str">
        <f>IFERROR(IFERROR(IFERROR(IFERROR(IFERROR(IFERROR(IFERROR(VLOOKUP(B86,FUTSAL!C$69:N12051,11,0),VLOOKUP(B86,VOLEYBOL!C$54:N2447,11,0)),VLOOKUP(B86,FUTBOL!C$31:N2535,11,0)),VLOOKUP(B86,BASKETBOL!C$42:N2549,11,0)),VLOOKUP(B86,HENTBOL!C$32:N2550,11,0)),VLOOKUP(B86,HOKEY!C$35:N1894,11,0)),VLOOKUP(B86,KRİKET!C$30:N2324,11,0)),VLOOKUP(B86,'FERDİ BRANŞLAR'!B$2:M225,11,0))</f>
        <v xml:space="preserve"> AMASYA Özel AÇI ANADOLU LİSESİ (çekildi)</v>
      </c>
      <c r="M86" s="79" t="str">
        <f>IFERROR(IFERROR(IFERROR(IFERROR(IFERROR(IFERROR(IFERROR(VLOOKUP(B86,FUTSAL!C$69:N12051,12,0),VLOOKUP(B86,VOLEYBOL!C$54:N2447,12,0)),VLOOKUP(B86,FUTBOL!C$31:N2535,12,0)),VLOOKUP(B86,BASKETBOL!C$42:N2549,12,0)),VLOOKUP(B86,HENTBOL!C$32:N2550,12,0)),VLOOKUP(B86,HOKEY!C$35:N1894,11,0)),VLOOKUP(B86,KRİKET!C$30:N2324,12,0)),VLOOKUP(B86,'FERDİ BRANŞLAR'!B$2:M225,12,0))</f>
        <v xml:space="preserve">AMASYA ÖZEL AÇI AND LİSSİ MAÇA GELMEDİ </v>
      </c>
    </row>
    <row r="87" spans="2:13" ht="12" x14ac:dyDescent="0.2">
      <c r="B87" s="358">
        <v>278</v>
      </c>
      <c r="C87" s="273">
        <f>IFERROR(IFERROR(IFERROR(IFERROR(IFERROR(IFERROR(IFERROR(VLOOKUP(B87,FUTSAL!C$69:N11556,2,0),VLOOKUP(B87,VOLEYBOL!C$54:N1952,2,0)),VLOOKUP(B87,FUTBOL!C$31:N2040,2,0)),VLOOKUP(B87,BASKETBOL!C$42:N2054,2,0)),VLOOKUP(B87,HENTBOL!C$32:N2055,2,0)),VLOOKUP(B87,HOKEY!C$35:N1399,2,0)),VLOOKUP(B87,KRİKET!C$30:N1829,2,0)),VLOOKUP(B87,'FERDİ BRANŞLAR'!B$2:M175,2,0))</f>
        <v>45987</v>
      </c>
      <c r="D87" s="276">
        <f>IFERROR(IFERROR(IFERROR(IFERROR(IFERROR(IFERROR(IFERROR(VLOOKUP(B87,FUTSAL!C$69:N11556,3,0),VLOOKUP(B87,VOLEYBOL!C$54:N1952,3,0)),VLOOKUP(B87,FUTBOL!C$31:N2040,3,0)),VLOOKUP(B87,BASKETBOL!C$42:N2054,3,0)),VLOOKUP(B87,HENTBOL!C$32:N2055,3,0)),VLOOKUP(B87,HOKEY!C$35:N1399,3,0)),VLOOKUP(B87,KRİKET!C$30:N1829,3,0)),VLOOKUP(B87,'FERDİ BRANŞLAR'!B$2:M175,3,0))</f>
        <v>0.45833333333333331</v>
      </c>
      <c r="E87" s="273" t="str">
        <f>IFERROR(IFERROR(IFERROR(IFERROR(IFERROR(IFERROR(IFERROR(VLOOKUP(B87,FUTSAL!C$69:N11556,4,0),VLOOKUP(B87,VOLEYBOL!C$54:N1952,4,0)),VLOOKUP(B87,FUTBOL!C$31:N2040,4,0)),VLOOKUP(B87,BASKETBOL!C$42:N2054,4,0)),VLOOKUP(B87,HENTBOL!C$32:N2055,4,0)),VLOOKUP(B87,HOKEY!C$35:N1399,4,0)),VLOOKUP(B87,KRİKET!C$30:N1829,4,0)),VLOOKUP(B87,'FERDİ BRANŞLAR'!B$2:M175,4,0))</f>
        <v>HAMAMÖZÜ S.S</v>
      </c>
      <c r="F87" s="273" t="str">
        <f>IFERROR(IFERROR(IFERROR(IFERROR(IFERROR(IFERROR(IFERROR(VLOOKUP(B87,FUTSAL!C$69:N11556,5,0),VLOOKUP(B87,VOLEYBOL!C$54:N1952,5,0)),VLOOKUP(B87,FUTBOL!C$31:N2040,5,0)),VLOOKUP(B87,BASKETBOL!C$42:N2054,5,0)),VLOOKUP(B87,HENTBOL!C$32:N2055,5,0)),VLOOKUP(B87,HOKEY!C$35:N1399,5,0)),VLOOKUP(B87,KRİKET!C$30:N1829,5,0)),VLOOKUP(B87,'FERDİ BRANŞLAR'!B$2:M175,5,0))</f>
        <v>VOLEYBOL</v>
      </c>
      <c r="G87" s="273" t="str">
        <f>IFERROR(IFERROR(IFERROR(IFERROR(IFERROR(IFERROR(IFERROR(VLOOKUP(B87,FUTSAL!C$69:N12001,6,0),VLOOKUP(B87,VOLEYBOL!C$54:N2397,6,0)),VLOOKUP(B87,FUTBOL!C$31:N2485,6,0)),VLOOKUP(B87,BASKETBOL!C$42:N2499,6,0)),VLOOKUP(B87,HENTBOL!C$32:N2500,6,0)),VLOOKUP(B87,HOKEY!C$35:N1844,6,0)),VLOOKUP(B87,KRİKET!C$30:N2274,6,0)),VLOOKUP(B87,'FERDİ BRANŞLAR'!B$2:M175,6,0))</f>
        <v>F GRB</v>
      </c>
      <c r="H87" s="273" t="str">
        <f>IFERROR(IFERROR(IFERROR(IFERROR(IFERROR(IFERROR(IFERROR(VLOOKUP(B87,FUTSAL!C$69:N12001,7,0),VLOOKUP(B87,VOLEYBOL!C$54:N2397,7,0)),VLOOKUP(B87,FUTBOL!C$31:N2485,7,0)),VLOOKUP(B87,BASKETBOL!C$42:N2499,7,0)),VLOOKUP(B87,HENTBOL!C$32:N2500,7,0)),VLOOKUP(B87,HOKEY!C$35:N1844,7,0)),VLOOKUP(B87,KRİKET!C$30:N2274,7,0)),VLOOKUP(B87,'FERDİ BRANŞLAR'!B$2:M175,7,0))</f>
        <v>GNÇ A KIZ</v>
      </c>
      <c r="I87" s="304" t="str">
        <f>IFERROR(IFERROR(IFERROR(IFERROR(IFERROR(IFERROR(IFERROR(VLOOKUP(B87,FUTSAL!C$69:N12001,8,0),VLOOKUP(B87,VOLEYBOL!C$54:N2397,8,0)),VLOOKUP(B87,FUTBOL!C$31:N2485,8,0)),VLOOKUP(B87,BASKETBOL!C$42:N2499,8,0)),VLOOKUP(B87,HENTBOL!C$32:N2500,8,0)),VLOOKUP(B87,HOKEY!C$35:N1844,8,0)),VLOOKUP(B87,KRİKET!C$30:N2274,8,0)),VLOOKUP(B87,'FERDİ BRANŞLAR'!B$2:M175,8,0))</f>
        <v>Hamamözü Adil Candemir Anadolu Lisesi</v>
      </c>
      <c r="J87" s="305" t="str">
        <f>IFERROR(IFERROR(IFERROR(IFERROR(IFERROR(IFERROR(IFERROR(VLOOKUP(B87,FUTSAL!C$69:N12001,9,0),VLOOKUP(B87,VOLEYBOL!C$54:N2397,9,0)),VLOOKUP(B87,FUTBOL!C$31:N2485,9,0)),VLOOKUP(B87,BASKETBOL!C$42:N2499,9,0)),VLOOKUP(B87,HENTBOL!C$32:N2500,9,0)),VLOOKUP(B87,HOKEY!C$35:N1844,9,0)),VLOOKUP(B87,KRİKET!C$30:N2274,9,0)),VLOOKUP(B87,'FERDİ BRANŞLAR'!B$2:M175,9,0))</f>
        <v>3</v>
      </c>
      <c r="K87" s="305" t="str">
        <f>IFERROR(IFERROR(IFERROR(IFERROR(IFERROR(IFERROR(IFERROR(VLOOKUP(B87,FUTSAL!C$69:N12001,10,0),VLOOKUP(B87,VOLEYBOL!C$54:N2397,10,0)),VLOOKUP(B87,FUTBOL!C$31:N2485,10,0)),VLOOKUP(B87,BASKETBOL!C$42:N2499,10,0)),VLOOKUP(B87,HENTBOL!C$32:N2500,10,0)),VLOOKUP(B87,HOKEY!C$35:N1844,10,0)),VLOOKUP(B87,KRİKET!C$30:N2274,10,0)),VLOOKUP(B87,'FERDİ BRANŞLAR'!B$2:M175,10,0))</f>
        <v>0</v>
      </c>
      <c r="L87" s="289" t="str">
        <f>IFERROR(IFERROR(IFERROR(IFERROR(IFERROR(IFERROR(IFERROR(VLOOKUP(B87,FUTSAL!C$69:N12001,11,0),VLOOKUP(B87,VOLEYBOL!C$54:N2397,11,0)),VLOOKUP(B87,FUTBOL!C$31:N2485,11,0)),VLOOKUP(B87,BASKETBOL!C$42:N2499,11,0)),VLOOKUP(B87,HENTBOL!C$32:N2500,11,0)),VLOOKUP(B87,HOKEY!C$35:N1844,11,0)),VLOOKUP(B87,KRİKET!C$30:N2274,11,0)),VLOOKUP(B87,'FERDİ BRANŞLAR'!B$2:M175,11,0))</f>
        <v>Merzifon Fen Lisesi(A</v>
      </c>
      <c r="M87" s="291" t="str">
        <f>IFERROR(IFERROR(IFERROR(IFERROR(IFERROR(IFERROR(IFERROR(VLOOKUP(B87,FUTSAL!C$69:N12001,12,0),VLOOKUP(B87,VOLEYBOL!C$54:N2397,12,0)),VLOOKUP(B87,FUTBOL!C$31:N2485,12,0)),VLOOKUP(B87,BASKETBOL!C$42:N2499,12,0)),VLOOKUP(B87,HENTBOL!C$32:N2500,12,0)),VLOOKUP(B87,HOKEY!C$35:N1844,11,0)),VLOOKUP(B87,KRİKET!C$30:N2274,12,0)),VLOOKUP(B87,'FERDİ BRANŞLAR'!B$2:M175,12,0))</f>
        <v>Tarih ve Yer Değişikliği</v>
      </c>
    </row>
    <row r="88" spans="2:13" ht="12" x14ac:dyDescent="0.2">
      <c r="B88" s="358">
        <v>66</v>
      </c>
      <c r="C88" s="312">
        <f>IFERROR(IFERROR(IFERROR(IFERROR(IFERROR(IFERROR(IFERROR(VLOOKUP(B88,FUTSAL!C$69:N11553,2,0),VLOOKUP(B88,VOLEYBOL!C$54:N1949,2,0)),VLOOKUP(B88,FUTBOL!C$31:N2037,2,0)),VLOOKUP(B88,BASKETBOL!C$42:N2051,2,0)),VLOOKUP(B88,HENTBOL!C$32:N2052,2,0)),VLOOKUP(B88,HOKEY!C$35:N1396,2,0)),VLOOKUP(B88,KRİKET!C$30:N1826,2,0)),VLOOKUP(B88,'FERDİ BRANŞLAR'!B$2:M172,2,0))</f>
        <v>45987</v>
      </c>
      <c r="D88" s="313">
        <f>IFERROR(IFERROR(IFERROR(IFERROR(IFERROR(IFERROR(IFERROR(VLOOKUP(B88,FUTSAL!C$69:N11553,3,0),VLOOKUP(B88,VOLEYBOL!C$54:N1949,3,0)),VLOOKUP(B88,FUTBOL!C$31:N2037,3,0)),VLOOKUP(B88,BASKETBOL!C$42:N2051,3,0)),VLOOKUP(B88,HENTBOL!C$32:N2052,3,0)),VLOOKUP(B88,HOKEY!C$35:N1396,3,0)),VLOOKUP(B88,KRİKET!C$30:N1826,3,0)),VLOOKUP(B88,'FERDİ BRANŞLAR'!B$2:M172,3,0))</f>
        <v>0.54166666666666663</v>
      </c>
      <c r="E88" s="312" t="str">
        <f>IFERROR(IFERROR(IFERROR(IFERROR(IFERROR(IFERROR(IFERROR(VLOOKUP(B88,FUTSAL!C$69:N11553,4,0),VLOOKUP(B88,VOLEYBOL!C$54:N1949,4,0)),VLOOKUP(B88,FUTBOL!C$31:N2037,4,0)),VLOOKUP(B88,BASKETBOL!C$42:N2051,4,0)),VLOOKUP(B88,HENTBOL!C$32:N2052,4,0)),VLOOKUP(B88,HOKEY!C$35:N1396,4,0)),VLOOKUP(B88,KRİKET!C$30:N1826,4,0)),VLOOKUP(B88,'FERDİ BRANŞLAR'!B$2:M172,4,0))</f>
        <v>AMASYA SS</v>
      </c>
      <c r="F88" s="312" t="str">
        <f>IFERROR(IFERROR(IFERROR(IFERROR(IFERROR(IFERROR(IFERROR(VLOOKUP(B88,FUTSAL!C$69:N11553,5,0),VLOOKUP(B88,VOLEYBOL!C$54:N1949,5,0)),VLOOKUP(B88,FUTBOL!C$31:N2037,5,0)),VLOOKUP(B88,BASKETBOL!C$42:N2051,5,0)),VLOOKUP(B88,HENTBOL!C$32:N2052,5,0)),VLOOKUP(B88,HOKEY!C$35:N1396,5,0)),VLOOKUP(B88,KRİKET!C$30:N1826,5,0)),VLOOKUP(B88,'FERDİ BRANŞLAR'!B$2:M172,5,0))</f>
        <v>FUTSAL</v>
      </c>
      <c r="G88" s="312" t="str">
        <f>IFERROR(IFERROR(IFERROR(IFERROR(IFERROR(IFERROR(IFERROR(VLOOKUP(B88,FUTSAL!C$69:N11998,6,0),VLOOKUP(B88,VOLEYBOL!C$54:N2394,6,0)),VLOOKUP(B88,FUTBOL!C$31:N2482,6,0)),VLOOKUP(B88,BASKETBOL!C$42:N2496,6,0)),VLOOKUP(B88,HENTBOL!C$32:N2497,6,0)),VLOOKUP(B88,HOKEY!C$35:N1841,6,0)),VLOOKUP(B88,KRİKET!C$30:N2271,6,0)),VLOOKUP(B88,'FERDİ BRANŞLAR'!B$2:M172,6,0))</f>
        <v>A GRB</v>
      </c>
      <c r="H88" s="312" t="str">
        <f>IFERROR(IFERROR(IFERROR(IFERROR(IFERROR(IFERROR(IFERROR(VLOOKUP(B88,FUTSAL!C$69:N11998,7,0),VLOOKUP(B88,VOLEYBOL!C$54:N2394,7,0)),VLOOKUP(B88,FUTBOL!C$31:N2482,7,0)),VLOOKUP(B88,BASKETBOL!C$42:N2496,7,0)),VLOOKUP(B88,HENTBOL!C$32:N2497,7,0)),VLOOKUP(B88,HOKEY!C$35:N1841,7,0)),VLOOKUP(B88,KRİKET!C$30:N2271,7,0)),VLOOKUP(B88,'FERDİ BRANŞLAR'!B$2:M172,7,0))</f>
        <v>GENÇ A KIZ</v>
      </c>
      <c r="I88" s="314" t="str">
        <f>IFERROR(IFERROR(IFERROR(IFERROR(IFERROR(IFERROR(IFERROR(VLOOKUP(B88,FUTSAL!C$69:N11998,8,0),VLOOKUP(B88,VOLEYBOL!C$54:N2394,8,0)),VLOOKUP(B88,FUTBOL!C$31:N2482,8,0)),VLOOKUP(B88,BASKETBOL!C$42:N2496,8,0)),VLOOKUP(B88,HENTBOL!C$32:N2497,8,0)),VLOOKUP(B88,HOKEY!C$35:N1841,8,0)),VLOOKUP(B88,KRİKET!C$30:N2271,8,0)),VLOOKUP(B88,'FERDİ BRANŞLAR'!B$2:M172,8,0))</f>
        <v>AMASYA TÜRK TELEKOM AİHL (ÇEKİLDİ)</v>
      </c>
      <c r="J88" s="315">
        <f>IFERROR(IFERROR(IFERROR(IFERROR(IFERROR(IFERROR(IFERROR(VLOOKUP(B88,FUTSAL!C$69:N11998,9,0),VLOOKUP(B88,VOLEYBOL!C$54:N2394,9,0)),VLOOKUP(B88,FUTBOL!C$31:N2482,9,0)),VLOOKUP(B88,BASKETBOL!C$42:N2496,9,0)),VLOOKUP(B88,HENTBOL!C$32:N2497,9,0)),VLOOKUP(B88,HOKEY!C$35:N1841,9,0)),VLOOKUP(B88,KRİKET!C$30:N2271,9,0)),VLOOKUP(B88,'FERDİ BRANŞLAR'!B$2:M172,9,0))</f>
        <v>0</v>
      </c>
      <c r="K88" s="315">
        <f>IFERROR(IFERROR(IFERROR(IFERROR(IFERROR(IFERROR(IFERROR(VLOOKUP(B88,FUTSAL!C$69:N11998,10,0),VLOOKUP(B88,VOLEYBOL!C$54:N2394,10,0)),VLOOKUP(B88,FUTBOL!C$31:N2482,10,0)),VLOOKUP(B88,BASKETBOL!C$42:N2496,10,0)),VLOOKUP(B88,HENTBOL!C$32:N2497,10,0)),VLOOKUP(B88,HOKEY!C$35:N1841,10,0)),VLOOKUP(B88,KRİKET!C$30:N2271,10,0)),VLOOKUP(B88,'FERDİ BRANŞLAR'!B$2:M172,10,0))</f>
        <v>0</v>
      </c>
      <c r="L88" s="281" t="str">
        <f>IFERROR(IFERROR(IFERROR(IFERROR(IFERROR(IFERROR(IFERROR(VLOOKUP(B88,FUTSAL!C$69:N11998,11,0),VLOOKUP(B88,VOLEYBOL!C$54:N2394,11,0)),VLOOKUP(B88,FUTBOL!C$31:N2482,11,0)),VLOOKUP(B88,BASKETBOL!C$42:N2496,11,0)),VLOOKUP(B88,HENTBOL!C$32:N2497,11,0)),VLOOKUP(B88,HOKEY!C$35:N1841,11,0)),VLOOKUP(B88,KRİKET!C$30:N2271,11,0)),VLOOKUP(B88,'FERDİ BRANŞLAR'!B$2:M172,11,0))</f>
        <v>AMASYA LİSESİ</v>
      </c>
      <c r="M88" s="283" t="str">
        <f>IFERROR(IFERROR(IFERROR(IFERROR(IFERROR(IFERROR(IFERROR(VLOOKUP(B88,FUTSAL!C$69:N11998,12,0),VLOOKUP(B88,VOLEYBOL!C$54:N2394,12,0)),VLOOKUP(B88,FUTBOL!C$31:N2482,12,0)),VLOOKUP(B88,BASKETBOL!C$42:N2496,12,0)),VLOOKUP(B88,HENTBOL!C$32:N2497,12,0)),VLOOKUP(B88,HOKEY!C$35:N1841,11,0)),VLOOKUP(B88,KRİKET!C$30:N2271,12,0)),VLOOKUP(B88,'FERDİ BRANŞLAR'!B$2:M172,12,0))</f>
        <v>TÜRK TELEKOM AİHL ÇEKİLDİ</v>
      </c>
    </row>
    <row r="89" spans="2:13" ht="12" x14ac:dyDescent="0.2">
      <c r="B89" s="358">
        <v>274</v>
      </c>
      <c r="C89" s="185">
        <f>IFERROR(IFERROR(IFERROR(IFERROR(IFERROR(IFERROR(IFERROR(VLOOKUP(B89,FUTSAL!C$69:N11643,2,0),VLOOKUP(B89,VOLEYBOL!C$54:N2039,2,0)),VLOOKUP(B89,FUTBOL!C$31:N2127,2,0)),VLOOKUP(B89,BASKETBOL!C$42:N2141,2,0)),VLOOKUP(B89,HENTBOL!C$32:N2142,2,0)),VLOOKUP(B89,HOKEY!C$35:N1486,2,0)),VLOOKUP(B89,KRİKET!C$30:N1916,2,0)),VLOOKUP(B89,'FERDİ BRANŞLAR'!B$2:M262,2,0))</f>
        <v>45987</v>
      </c>
      <c r="D89" s="186">
        <f>IFERROR(IFERROR(IFERROR(IFERROR(IFERROR(IFERROR(IFERROR(VLOOKUP(B89,FUTSAL!C$69:N11643,3,0),VLOOKUP(B89,VOLEYBOL!C$54:N2039,3,0)),VLOOKUP(B89,FUTBOL!C$31:N2127,3,0)),VLOOKUP(B89,BASKETBOL!C$42:N2141,3,0)),VLOOKUP(B89,HENTBOL!C$32:N2142,3,0)),VLOOKUP(B89,HOKEY!C$35:N1486,3,0)),VLOOKUP(B89,KRİKET!C$30:N1916,3,0)),VLOOKUP(B89,'FERDİ BRANŞLAR'!B$2:M262,3,0))</f>
        <v>0.54166666666666663</v>
      </c>
      <c r="E89" s="185" t="str">
        <f>IFERROR(IFERROR(IFERROR(IFERROR(IFERROR(IFERROR(IFERROR(VLOOKUP(B89,FUTSAL!C$69:N11643,4,0),VLOOKUP(B89,VOLEYBOL!C$54:N2039,4,0)),VLOOKUP(B89,FUTBOL!C$31:N2127,4,0)),VLOOKUP(B89,BASKETBOL!C$42:N2141,4,0)),VLOOKUP(B89,HENTBOL!C$32:N2142,4,0)),VLOOKUP(B89,HOKEY!C$35:N1486,4,0)),VLOOKUP(B89,KRİKET!C$30:N1916,4,0)),VLOOKUP(B89,'FERDİ BRANŞLAR'!B$2:M262,4,0))</f>
        <v>HAMİT KAPLAN S.S</v>
      </c>
      <c r="F89" s="185" t="str">
        <f>IFERROR(IFERROR(IFERROR(IFERROR(IFERROR(IFERROR(IFERROR(VLOOKUP(B89,FUTSAL!C$69:N11643,5,0),VLOOKUP(B89,VOLEYBOL!C$54:N2039,5,0)),VLOOKUP(B89,FUTBOL!C$31:N2127,5,0)),VLOOKUP(B89,BASKETBOL!C$42:N2141,5,0)),VLOOKUP(B89,HENTBOL!C$32:N2142,5,0)),VLOOKUP(B89,HOKEY!C$35:N1486,5,0)),VLOOKUP(B89,KRİKET!C$30:N1916,5,0)),VLOOKUP(B89,'FERDİ BRANŞLAR'!B$2:M262,5,0))</f>
        <v>VOLEYBOL</v>
      </c>
      <c r="G89" s="185" t="str">
        <f>IFERROR(IFERROR(IFERROR(IFERROR(IFERROR(IFERROR(IFERROR(VLOOKUP(B89,FUTSAL!C$69:N12088,6,0),VLOOKUP(B89,VOLEYBOL!C$54:N2484,6,0)),VLOOKUP(B89,FUTBOL!C$31:N2572,6,0)),VLOOKUP(B89,BASKETBOL!C$42:N2586,6,0)),VLOOKUP(B89,HENTBOL!C$32:N2587,6,0)),VLOOKUP(B89,HOKEY!C$35:N1931,6,0)),VLOOKUP(B89,KRİKET!C$30:N2361,6,0)),VLOOKUP(B89,'FERDİ BRANŞLAR'!B$2:M262,6,0))</f>
        <v>D GRB</v>
      </c>
      <c r="H89" s="185" t="str">
        <f>IFERROR(IFERROR(IFERROR(IFERROR(IFERROR(IFERROR(IFERROR(VLOOKUP(B89,FUTSAL!C$69:N12088,7,0),VLOOKUP(B89,VOLEYBOL!C$54:N2484,7,0)),VLOOKUP(B89,FUTBOL!C$31:N2572,7,0)),VLOOKUP(B89,BASKETBOL!C$42:N2586,7,0)),VLOOKUP(B89,HENTBOL!C$32:N2587,7,0)),VLOOKUP(B89,HOKEY!C$35:N1931,7,0)),VLOOKUP(B89,KRİKET!C$30:N2361,7,0)),VLOOKUP(B89,'FERDİ BRANŞLAR'!B$2:M262,7,0))</f>
        <v>GNÇ A KIZ</v>
      </c>
      <c r="I89" s="187" t="str">
        <f>IFERROR(IFERROR(IFERROR(IFERROR(IFERROR(IFERROR(IFERROR(VLOOKUP(B89,FUTSAL!C$69:N12088,8,0),VLOOKUP(B89,VOLEYBOL!C$54:N2484,8,0)),VLOOKUP(B89,FUTBOL!C$31:N2572,8,0)),VLOOKUP(B89,BASKETBOL!C$42:N2586,8,0)),VLOOKUP(B89,HENTBOL!C$32:N2587,8,0)),VLOOKUP(B89,HOKEY!C$35:N1931,8,0)),VLOOKUP(B89,KRİKET!C$30:N2361,8,0)),VLOOKUP(B89,'FERDİ BRANŞLAR'!B$2:M262,8,0))</f>
        <v>Suluova Şehit Metehan Atmaca AL</v>
      </c>
      <c r="J89" s="253" t="str">
        <f>IFERROR(IFERROR(IFERROR(IFERROR(IFERROR(IFERROR(IFERROR(VLOOKUP(B89,FUTSAL!C$69:N12088,9,0),VLOOKUP(B89,VOLEYBOL!C$54:N2484,9,0)),VLOOKUP(B89,FUTBOL!C$31:N2572,9,0)),VLOOKUP(B89,BASKETBOL!C$42:N2586,9,0)),VLOOKUP(B89,HENTBOL!C$32:N2587,9,0)),VLOOKUP(B89,HOKEY!C$35:N1931,9,0)),VLOOKUP(B89,KRİKET!C$30:N2361,9,0)),VLOOKUP(B89,'FERDİ BRANŞLAR'!B$2:M262,9,0))</f>
        <v>0</v>
      </c>
      <c r="K89" s="253" t="str">
        <f>IFERROR(IFERROR(IFERROR(IFERROR(IFERROR(IFERROR(IFERROR(VLOOKUP(B89,FUTSAL!C$69:N12088,10,0),VLOOKUP(B89,VOLEYBOL!C$54:N2484,10,0)),VLOOKUP(B89,FUTBOL!C$31:N2572,10,0)),VLOOKUP(B89,BASKETBOL!C$42:N2586,10,0)),VLOOKUP(B89,HENTBOL!C$32:N2587,10,0)),VLOOKUP(B89,HOKEY!C$35:N1931,10,0)),VLOOKUP(B89,KRİKET!C$30:N2361,10,0)),VLOOKUP(B89,'FERDİ BRANŞLAR'!B$2:M262,10,0))</f>
        <v>3</v>
      </c>
      <c r="L89" s="311" t="str">
        <f>IFERROR(IFERROR(IFERROR(IFERROR(IFERROR(IFERROR(IFERROR(VLOOKUP(B89,FUTSAL!C$69:N12088,11,0),VLOOKUP(B89,VOLEYBOL!C$54:N2484,11,0)),VLOOKUP(B89,FUTBOL!C$31:N2572,11,0)),VLOOKUP(B89,BASKETBOL!C$42:N2586,11,0)),VLOOKUP(B89,HENTBOL!C$32:N2587,11,0)),VLOOKUP(B89,HOKEY!C$35:N1931,11,0)),VLOOKUP(B89,KRİKET!C$30:N2361,11,0)),VLOOKUP(B89,'FERDİ BRANŞLAR'!B$2:M262,11,0))</f>
        <v>Amasya Macit Zeren Fen Lisesi</v>
      </c>
      <c r="M89" s="79">
        <f>IFERROR(IFERROR(IFERROR(IFERROR(IFERROR(IFERROR(IFERROR(VLOOKUP(B89,FUTSAL!C$69:N12088,12,0),VLOOKUP(B89,VOLEYBOL!C$54:N2484,12,0)),VLOOKUP(B89,FUTBOL!C$31:N2572,12,0)),VLOOKUP(B89,BASKETBOL!C$42:N2586,12,0)),VLOOKUP(B89,HENTBOL!C$32:N2587,12,0)),VLOOKUP(B89,HOKEY!C$35:N1931,11,0)),VLOOKUP(B89,KRİKET!C$30:N2361,12,0)),VLOOKUP(B89,'FERDİ BRANŞLAR'!B$2:M262,12,0))</f>
        <v>0</v>
      </c>
    </row>
    <row r="90" spans="2:13" ht="12" x14ac:dyDescent="0.2">
      <c r="B90" s="358">
        <v>65</v>
      </c>
      <c r="C90" s="312">
        <f>IFERROR(IFERROR(IFERROR(IFERROR(IFERROR(IFERROR(IFERROR(VLOOKUP(B90,FUTSAL!C$69:N11552,2,0),VLOOKUP(B90,VOLEYBOL!C$54:N1948,2,0)),VLOOKUP(B90,FUTBOL!C$31:N2036,2,0)),VLOOKUP(B90,BASKETBOL!C$42:N2050,2,0)),VLOOKUP(B90,HENTBOL!C$32:N2051,2,0)),VLOOKUP(B90,HOKEY!C$35:N1395,2,0)),VLOOKUP(B90,KRİKET!C$30:N1825,2,0)),VLOOKUP(B90,'FERDİ BRANŞLAR'!B$2:M171,2,0))</f>
        <v>45987</v>
      </c>
      <c r="D90" s="313">
        <f>IFERROR(IFERROR(IFERROR(IFERROR(IFERROR(IFERROR(IFERROR(VLOOKUP(B90,FUTSAL!C$69:N11552,3,0),VLOOKUP(B90,VOLEYBOL!C$54:N1948,3,0)),VLOOKUP(B90,FUTBOL!C$31:N2036,3,0)),VLOOKUP(B90,BASKETBOL!C$42:N2050,3,0)),VLOOKUP(B90,HENTBOL!C$32:N2051,3,0)),VLOOKUP(B90,HOKEY!C$35:N1395,3,0)),VLOOKUP(B90,KRİKET!C$30:N1825,3,0)),VLOOKUP(B90,'FERDİ BRANŞLAR'!B$2:M171,3,0))</f>
        <v>0.58333333333333337</v>
      </c>
      <c r="E90" s="312" t="str">
        <f>IFERROR(IFERROR(IFERROR(IFERROR(IFERROR(IFERROR(IFERROR(VLOOKUP(B90,FUTSAL!C$69:N11552,4,0),VLOOKUP(B90,VOLEYBOL!C$54:N1948,4,0)),VLOOKUP(B90,FUTBOL!C$31:N2036,4,0)),VLOOKUP(B90,BASKETBOL!C$42:N2050,4,0)),VLOOKUP(B90,HENTBOL!C$32:N2051,4,0)),VLOOKUP(B90,HOKEY!C$35:N1395,4,0)),VLOOKUP(B90,KRİKET!C$30:N1825,4,0)),VLOOKUP(B90,'FERDİ BRANŞLAR'!B$2:M171,4,0))</f>
        <v>AMASYA SS</v>
      </c>
      <c r="F90" s="312" t="str">
        <f>IFERROR(IFERROR(IFERROR(IFERROR(IFERROR(IFERROR(IFERROR(VLOOKUP(B90,FUTSAL!C$69:N11552,5,0),VLOOKUP(B90,VOLEYBOL!C$54:N1948,5,0)),VLOOKUP(B90,FUTBOL!C$31:N2036,5,0)),VLOOKUP(B90,BASKETBOL!C$42:N2050,5,0)),VLOOKUP(B90,HENTBOL!C$32:N2051,5,0)),VLOOKUP(B90,HOKEY!C$35:N1395,5,0)),VLOOKUP(B90,KRİKET!C$30:N1825,5,0)),VLOOKUP(B90,'FERDİ BRANŞLAR'!B$2:M171,5,0))</f>
        <v>FUTSAL</v>
      </c>
      <c r="G90" s="312" t="str">
        <f>IFERROR(IFERROR(IFERROR(IFERROR(IFERROR(IFERROR(IFERROR(VLOOKUP(B90,FUTSAL!C$69:N11997,6,0),VLOOKUP(B90,VOLEYBOL!C$54:N2393,6,0)),VLOOKUP(B90,FUTBOL!C$31:N2481,6,0)),VLOOKUP(B90,BASKETBOL!C$42:N2495,6,0)),VLOOKUP(B90,HENTBOL!C$32:N2496,6,0)),VLOOKUP(B90,HOKEY!C$35:N1840,6,0)),VLOOKUP(B90,KRİKET!C$30:N2270,6,0)),VLOOKUP(B90,'FERDİ BRANŞLAR'!B$2:M171,6,0))</f>
        <v>A GRB</v>
      </c>
      <c r="H90" s="312" t="str">
        <f>IFERROR(IFERROR(IFERROR(IFERROR(IFERROR(IFERROR(IFERROR(VLOOKUP(B90,FUTSAL!C$69:N11997,7,0),VLOOKUP(B90,VOLEYBOL!C$54:N2393,7,0)),VLOOKUP(B90,FUTBOL!C$31:N2481,7,0)),VLOOKUP(B90,BASKETBOL!C$42:N2495,7,0)),VLOOKUP(B90,HENTBOL!C$32:N2496,7,0)),VLOOKUP(B90,HOKEY!C$35:N1840,7,0)),VLOOKUP(B90,KRİKET!C$30:N2270,7,0)),VLOOKUP(B90,'FERDİ BRANŞLAR'!B$2:M171,7,0))</f>
        <v>GENÇ A KIZ</v>
      </c>
      <c r="I90" s="314" t="str">
        <f>IFERROR(IFERROR(IFERROR(IFERROR(IFERROR(IFERROR(IFERROR(VLOOKUP(B90,FUTSAL!C$69:N11997,8,0),VLOOKUP(B90,VOLEYBOL!C$54:N2393,8,0)),VLOOKUP(B90,FUTBOL!C$31:N2481,8,0)),VLOOKUP(B90,BASKETBOL!C$42:N2495,8,0)),VLOOKUP(B90,HENTBOL!C$32:N2496,8,0)),VLOOKUP(B90,HOKEY!C$35:N1840,8,0)),VLOOKUP(B90,KRİKET!C$30:N2270,8,0)),VLOOKUP(B90,'FERDİ BRANŞLAR'!B$2:M171,8,0))</f>
        <v>AMASYA ŞEHİT FERHAT ERDİN SPOR LİSESİ</v>
      </c>
      <c r="J90" s="315">
        <f>IFERROR(IFERROR(IFERROR(IFERROR(IFERROR(IFERROR(IFERROR(VLOOKUP(B90,FUTSAL!C$69:N11997,9,0),VLOOKUP(B90,VOLEYBOL!C$54:N2393,9,0)),VLOOKUP(B90,FUTBOL!C$31:N2481,9,0)),VLOOKUP(B90,BASKETBOL!C$42:N2495,9,0)),VLOOKUP(B90,HENTBOL!C$32:N2496,9,0)),VLOOKUP(B90,HOKEY!C$35:N1840,9,0)),VLOOKUP(B90,KRİKET!C$30:N2270,9,0)),VLOOKUP(B90,'FERDİ BRANŞLAR'!B$2:M171,9,0))</f>
        <v>0</v>
      </c>
      <c r="K90" s="315">
        <f>IFERROR(IFERROR(IFERROR(IFERROR(IFERROR(IFERROR(IFERROR(VLOOKUP(B90,FUTSAL!C$69:N11997,10,0),VLOOKUP(B90,VOLEYBOL!C$54:N2393,10,0)),VLOOKUP(B90,FUTBOL!C$31:N2481,10,0)),VLOOKUP(B90,BASKETBOL!C$42:N2495,10,0)),VLOOKUP(B90,HENTBOL!C$32:N2496,10,0)),VLOOKUP(B90,HOKEY!C$35:N1840,10,0)),VLOOKUP(B90,KRİKET!C$30:N2270,10,0)),VLOOKUP(B90,'FERDİ BRANŞLAR'!B$2:M171,10,0))</f>
        <v>0</v>
      </c>
      <c r="L90" s="281" t="str">
        <f>IFERROR(IFERROR(IFERROR(IFERROR(IFERROR(IFERROR(IFERROR(VLOOKUP(B90,FUTSAL!C$69:N11997,11,0),VLOOKUP(B90,VOLEYBOL!C$54:N2393,11,0)),VLOOKUP(B90,FUTBOL!C$31:N2481,11,0)),VLOOKUP(B90,BASKETBOL!C$42:N2495,11,0)),VLOOKUP(B90,HENTBOL!C$32:N2496,11,0)),VLOOKUP(B90,HOKEY!C$35:N1840,11,0)),VLOOKUP(B90,KRİKET!C$30:N2270,11,0)),VLOOKUP(B90,'FERDİ BRANŞLAR'!B$2:M171,11,0))</f>
        <v>TAŞOVA ŞEHİT İDRİS BOLAT ANADOLU LİSESİ (ÇEKİLDİ)</v>
      </c>
      <c r="M90" s="283" t="str">
        <f>IFERROR(IFERROR(IFERROR(IFERROR(IFERROR(IFERROR(IFERROR(VLOOKUP(B90,FUTSAL!C$69:N11997,12,0),VLOOKUP(B90,VOLEYBOL!C$54:N2393,12,0)),VLOOKUP(B90,FUTBOL!C$31:N2481,12,0)),VLOOKUP(B90,BASKETBOL!C$42:N2495,12,0)),VLOOKUP(B90,HENTBOL!C$32:N2496,12,0)),VLOOKUP(B90,HOKEY!C$35:N1840,11,0)),VLOOKUP(B90,KRİKET!C$30:N2270,12,0)),VLOOKUP(B90,'FERDİ BRANŞLAR'!B$2:M171,12,0))</f>
        <v>Taşova Şehit İdris Bolat And.Lisesi çekildi</v>
      </c>
    </row>
    <row r="91" spans="2:13" ht="12" x14ac:dyDescent="0.2">
      <c r="B91" s="358">
        <v>271</v>
      </c>
      <c r="C91" s="185">
        <f>IFERROR(IFERROR(IFERROR(IFERROR(IFERROR(IFERROR(IFERROR(VLOOKUP(B91,FUTSAL!C$69:N11636,2,0),VLOOKUP(B91,VOLEYBOL!C$54:N2032,2,0)),VLOOKUP(B91,FUTBOL!C$31:N2120,2,0)),VLOOKUP(B91,BASKETBOL!C$42:N2134,2,0)),VLOOKUP(B91,HENTBOL!C$32:N2135,2,0)),VLOOKUP(B91,HOKEY!C$35:N1479,2,0)),VLOOKUP(B91,KRİKET!C$30:N1909,2,0)),VLOOKUP(B91,'FERDİ BRANŞLAR'!B$2:M255,2,0))</f>
        <v>45987</v>
      </c>
      <c r="D91" s="186">
        <f>IFERROR(IFERROR(IFERROR(IFERROR(IFERROR(IFERROR(IFERROR(VLOOKUP(B91,FUTSAL!C$69:N11636,3,0),VLOOKUP(B91,VOLEYBOL!C$54:N2032,3,0)),VLOOKUP(B91,FUTBOL!C$31:N2120,3,0)),VLOOKUP(B91,BASKETBOL!C$42:N2134,3,0)),VLOOKUP(B91,HENTBOL!C$32:N2135,3,0)),VLOOKUP(B91,HOKEY!C$35:N1479,3,0)),VLOOKUP(B91,KRİKET!C$30:N1909,3,0)),VLOOKUP(B91,'FERDİ BRANŞLAR'!B$2:M255,3,0))</f>
        <v>0.60416666666666663</v>
      </c>
      <c r="E91" s="185" t="str">
        <f>IFERROR(IFERROR(IFERROR(IFERROR(IFERROR(IFERROR(IFERROR(VLOOKUP(B91,FUTSAL!C$69:N11636,4,0),VLOOKUP(B91,VOLEYBOL!C$54:N2032,4,0)),VLOOKUP(B91,FUTBOL!C$31:N2120,4,0)),VLOOKUP(B91,BASKETBOL!C$42:N2134,4,0)),VLOOKUP(B91,HENTBOL!C$32:N2135,4,0)),VLOOKUP(B91,HOKEY!C$35:N1479,4,0)),VLOOKUP(B91,KRİKET!C$30:N1909,4,0)),VLOOKUP(B91,'FERDİ BRANŞLAR'!B$2:M255,4,0))</f>
        <v>HAMİT KAPLAN S.S</v>
      </c>
      <c r="F91" s="185" t="str">
        <f>IFERROR(IFERROR(IFERROR(IFERROR(IFERROR(IFERROR(IFERROR(VLOOKUP(B91,FUTSAL!C$69:N11636,5,0),VLOOKUP(B91,VOLEYBOL!C$54:N2032,5,0)),VLOOKUP(B91,FUTBOL!C$31:N2120,5,0)),VLOOKUP(B91,BASKETBOL!C$42:N2134,5,0)),VLOOKUP(B91,HENTBOL!C$32:N2135,5,0)),VLOOKUP(B91,HOKEY!C$35:N1479,5,0)),VLOOKUP(B91,KRİKET!C$30:N1909,5,0)),VLOOKUP(B91,'FERDİ BRANŞLAR'!B$2:M255,5,0))</f>
        <v>VOLEYBOL</v>
      </c>
      <c r="G91" s="185" t="str">
        <f>IFERROR(IFERROR(IFERROR(IFERROR(IFERROR(IFERROR(IFERROR(VLOOKUP(B91,FUTSAL!C$69:N12081,6,0),VLOOKUP(B91,VOLEYBOL!C$54:N2477,6,0)),VLOOKUP(B91,FUTBOL!C$31:N2565,6,0)),VLOOKUP(B91,BASKETBOL!C$42:N2579,6,0)),VLOOKUP(B91,HENTBOL!C$32:N2580,6,0)),VLOOKUP(B91,HOKEY!C$35:N1924,6,0)),VLOOKUP(B91,KRİKET!C$30:N2354,6,0)),VLOOKUP(B91,'FERDİ BRANŞLAR'!B$2:M255,6,0))</f>
        <v>C GRB</v>
      </c>
      <c r="H91" s="185" t="str">
        <f>IFERROR(IFERROR(IFERROR(IFERROR(IFERROR(IFERROR(IFERROR(VLOOKUP(B91,FUTSAL!C$69:N12081,7,0),VLOOKUP(B91,VOLEYBOL!C$54:N2477,7,0)),VLOOKUP(B91,FUTBOL!C$31:N2565,7,0)),VLOOKUP(B91,BASKETBOL!C$42:N2579,7,0)),VLOOKUP(B91,HENTBOL!C$32:N2580,7,0)),VLOOKUP(B91,HOKEY!C$35:N1924,7,0)),VLOOKUP(B91,KRİKET!C$30:N2354,7,0)),VLOOKUP(B91,'FERDİ BRANŞLAR'!B$2:M255,7,0))</f>
        <v>GNÇ A KIZ</v>
      </c>
      <c r="I91" s="187" t="str">
        <f>IFERROR(IFERROR(IFERROR(IFERROR(IFERROR(IFERROR(IFERROR(VLOOKUP(B91,FUTSAL!C$69:N12081,8,0),VLOOKUP(B91,VOLEYBOL!C$54:N2477,8,0)),VLOOKUP(B91,FUTBOL!C$31:N2565,8,0)),VLOOKUP(B91,BASKETBOL!C$42:N2579,8,0)),VLOOKUP(B91,HENTBOL!C$32:N2580,8,0)),VLOOKUP(B91,HOKEY!C$35:N1924,8,0)),VLOOKUP(B91,KRİKET!C$30:N2354,8,0)),VLOOKUP(B91,'FERDİ BRANŞLAR'!B$2:M255,8,0))</f>
        <v xml:space="preserve"> AMASYA Özel SINAV FEN LİSESİ</v>
      </c>
      <c r="J91" s="253" t="str">
        <f>IFERROR(IFERROR(IFERROR(IFERROR(IFERROR(IFERROR(IFERROR(VLOOKUP(B91,FUTSAL!C$69:N12081,9,0),VLOOKUP(B91,VOLEYBOL!C$54:N2477,9,0)),VLOOKUP(B91,FUTBOL!C$31:N2565,9,0)),VLOOKUP(B91,BASKETBOL!C$42:N2579,9,0)),VLOOKUP(B91,HENTBOL!C$32:N2580,9,0)),VLOOKUP(B91,HOKEY!C$35:N1924,9,0)),VLOOKUP(B91,KRİKET!C$30:N2354,9,0)),VLOOKUP(B91,'FERDİ BRANŞLAR'!B$2:M255,9,0))</f>
        <v>3</v>
      </c>
      <c r="K91" s="253" t="str">
        <f>IFERROR(IFERROR(IFERROR(IFERROR(IFERROR(IFERROR(IFERROR(VLOOKUP(B91,FUTSAL!C$69:N12081,10,0),VLOOKUP(B91,VOLEYBOL!C$54:N2477,10,0)),VLOOKUP(B91,FUTBOL!C$31:N2565,10,0)),VLOOKUP(B91,BASKETBOL!C$42:N2579,10,0)),VLOOKUP(B91,HENTBOL!C$32:N2580,10,0)),VLOOKUP(B91,HOKEY!C$35:N1924,10,0)),VLOOKUP(B91,KRİKET!C$30:N2354,10,0)),VLOOKUP(B91,'FERDİ BRANŞLAR'!B$2:M255,10,0))</f>
        <v>1</v>
      </c>
      <c r="L91" s="351" t="str">
        <f>IFERROR(IFERROR(IFERROR(IFERROR(IFERROR(IFERROR(IFERROR(VLOOKUP(B91,FUTSAL!C$69:N12081,11,0),VLOOKUP(B91,VOLEYBOL!C$54:N2477,11,0)),VLOOKUP(B91,FUTBOL!C$31:N2565,11,0)),VLOOKUP(B91,BASKETBOL!C$42:N2579,11,0)),VLOOKUP(B91,HENTBOL!C$32:N2580,11,0)),VLOOKUP(B91,HOKEY!C$35:N1924,11,0)),VLOOKUP(B91,KRİKET!C$30:N2354,11,0)),VLOOKUP(B91,'FERDİ BRANŞLAR'!B$2:M255,11,0))</f>
        <v>Amasya Türk Telekom Anadolu İHL</v>
      </c>
      <c r="M91" s="79">
        <f>IFERROR(IFERROR(IFERROR(IFERROR(IFERROR(IFERROR(IFERROR(VLOOKUP(B91,FUTSAL!C$69:N12081,12,0),VLOOKUP(B91,VOLEYBOL!C$54:N2477,12,0)),VLOOKUP(B91,FUTBOL!C$31:N2565,12,0)),VLOOKUP(B91,BASKETBOL!C$42:N2579,12,0)),VLOOKUP(B91,HENTBOL!C$32:N2580,12,0)),VLOOKUP(B91,HOKEY!C$35:N1924,11,0)),VLOOKUP(B91,KRİKET!C$30:N2354,12,0)),VLOOKUP(B91,'FERDİ BRANŞLAR'!B$2:M255,12,0))</f>
        <v>0</v>
      </c>
    </row>
    <row r="92" spans="2:13" ht="12" x14ac:dyDescent="0.2">
      <c r="B92" s="358">
        <v>311</v>
      </c>
      <c r="C92" s="284">
        <f>IFERROR(IFERROR(IFERROR(IFERROR(IFERROR(IFERROR(IFERROR(VLOOKUP(B92,FUTSAL!C$69:N11759,2,0),VLOOKUP(B92,VOLEYBOL!C$54:N2155,2,0)),VLOOKUP(B92,FUTBOL!C$31:N2243,2,0)),VLOOKUP(B92,BASKETBOL!C$42:N2257,2,0)),VLOOKUP(B92,HENTBOL!C$32:N2258,2,0)),VLOOKUP(B92,HOKEY!C$35:N1602,2,0)),VLOOKUP(B92,KRİKET!C$30:N2032,2,0)),VLOOKUP(B92,'FERDİ BRANŞLAR'!B$2:M378,2,0))</f>
        <v>45988</v>
      </c>
      <c r="D92" s="285">
        <f>IFERROR(IFERROR(IFERROR(IFERROR(IFERROR(IFERROR(IFERROR(VLOOKUP(B92,FUTSAL!C$69:N11759,3,0),VLOOKUP(B92,VOLEYBOL!C$54:N2155,3,0)),VLOOKUP(B92,FUTBOL!C$31:N2243,3,0)),VLOOKUP(B92,BASKETBOL!C$42:N2257,3,0)),VLOOKUP(B92,HENTBOL!C$32:N2258,3,0)),VLOOKUP(B92,HOKEY!C$35:N1602,3,0)),VLOOKUP(B92,KRİKET!C$30:N2032,3,0)),VLOOKUP(B92,'FERDİ BRANŞLAR'!B$2:M378,3,0))</f>
        <v>0.39583333333333331</v>
      </c>
      <c r="E92" s="284" t="str">
        <f>IFERROR(IFERROR(IFERROR(IFERROR(IFERROR(IFERROR(IFERROR(VLOOKUP(B92,FUTSAL!C$69:N11759,4,0),VLOOKUP(B92,VOLEYBOL!C$54:N2155,4,0)),VLOOKUP(B92,FUTBOL!C$31:N2243,4,0)),VLOOKUP(B92,BASKETBOL!C$42:N2257,4,0)),VLOOKUP(B92,HENTBOL!C$32:N2258,4,0)),VLOOKUP(B92,HOKEY!C$35:N1602,4,0)),VLOOKUP(B92,KRİKET!C$30:N2032,4,0)),VLOOKUP(B92,'FERDİ BRANŞLAR'!B$2:M378,4,0))</f>
        <v>22 HAZİRAN S.S</v>
      </c>
      <c r="F92" s="284" t="str">
        <f>IFERROR(IFERROR(IFERROR(IFERROR(IFERROR(IFERROR(IFERROR(VLOOKUP(B92,FUTSAL!C$69:N11759,5,0),VLOOKUP(B92,VOLEYBOL!C$54:N2155,5,0)),VLOOKUP(B92,FUTBOL!C$31:N2243,5,0)),VLOOKUP(B92,BASKETBOL!C$42:N2257,5,0)),VLOOKUP(B92,HENTBOL!C$32:N2258,5,0)),VLOOKUP(B92,HOKEY!C$35:N1602,5,0)),VLOOKUP(B92,KRİKET!C$30:N2032,5,0)),VLOOKUP(B92,'FERDİ BRANŞLAR'!B$2:M378,5,0))</f>
        <v>VOLEYBOL</v>
      </c>
      <c r="G92" s="284" t="str">
        <f>IFERROR(IFERROR(IFERROR(IFERROR(IFERROR(IFERROR(IFERROR(VLOOKUP(B92,FUTSAL!C$69:N12204,6,0),VLOOKUP(B92,VOLEYBOL!C$54:N2600,6,0)),VLOOKUP(B92,FUTBOL!C$31:N2688,6,0)),VLOOKUP(B92,BASKETBOL!C$42:N2702,6,0)),VLOOKUP(B92,HENTBOL!C$32:N2703,6,0)),VLOOKUP(B92,HOKEY!C$35:N2047,6,0)),VLOOKUP(B92,KRİKET!C$30:N2477,6,0)),VLOOKUP(B92,'FERDİ BRANŞLAR'!B$2:M378,6,0))</f>
        <v>A GRB</v>
      </c>
      <c r="H92" s="284" t="str">
        <f>IFERROR(IFERROR(IFERROR(IFERROR(IFERROR(IFERROR(IFERROR(VLOOKUP(B92,FUTSAL!C$69:N12204,7,0),VLOOKUP(B92,VOLEYBOL!C$54:N2600,7,0)),VLOOKUP(B92,FUTBOL!C$31:N2688,7,0)),VLOOKUP(B92,BASKETBOL!C$42:N2702,7,0)),VLOOKUP(B92,HENTBOL!C$32:N2703,7,0)),VLOOKUP(B92,HOKEY!C$35:N2047,7,0)),VLOOKUP(B92,KRİKET!C$30:N2477,7,0)),VLOOKUP(B92,'FERDİ BRANŞLAR'!B$2:M378,7,0))</f>
        <v>YILDIZ KIZ</v>
      </c>
      <c r="I92" s="286" t="str">
        <f>IFERROR(IFERROR(IFERROR(IFERROR(IFERROR(IFERROR(IFERROR(VLOOKUP(B92,FUTSAL!C$69:N12204,8,0),VLOOKUP(B92,VOLEYBOL!C$54:N2600,8,0)),VLOOKUP(B92,FUTBOL!C$31:N2688,8,0)),VLOOKUP(B92,BASKETBOL!C$42:N2702,8,0)),VLOOKUP(B92,HENTBOL!C$32:N2703,8,0)),VLOOKUP(B92,HOKEY!C$35:N2047,8,0)),VLOOKUP(B92,KRİKET!C$30:N2477,8,0)),VLOOKUP(B92,'FERDİ BRANŞLAR'!B$2:M378,8,0))</f>
        <v>Amasya Ziyaret TOKİ Ortaokulu (ÇEKİLDİ)</v>
      </c>
      <c r="J92" s="287">
        <f>IFERROR(IFERROR(IFERROR(IFERROR(IFERROR(IFERROR(IFERROR(VLOOKUP(B92,FUTSAL!C$69:N12204,9,0),VLOOKUP(B92,VOLEYBOL!C$54:N2600,9,0)),VLOOKUP(B92,FUTBOL!C$31:N2688,9,0)),VLOOKUP(B92,BASKETBOL!C$42:N2702,9,0)),VLOOKUP(B92,HENTBOL!C$32:N2703,9,0)),VLOOKUP(B92,HOKEY!C$35:N2047,9,0)),VLOOKUP(B92,KRİKET!C$30:N2477,9,0)),VLOOKUP(B92,'FERDİ BRANŞLAR'!B$2:M378,9,0))</f>
        <v>0</v>
      </c>
      <c r="K92" s="287">
        <f>IFERROR(IFERROR(IFERROR(IFERROR(IFERROR(IFERROR(IFERROR(VLOOKUP(B92,FUTSAL!C$69:N12204,10,0),VLOOKUP(B92,VOLEYBOL!C$54:N2600,10,0)),VLOOKUP(B92,FUTBOL!C$31:N2688,10,0)),VLOOKUP(B92,BASKETBOL!C$42:N2702,10,0)),VLOOKUP(B92,HENTBOL!C$32:N2703,10,0)),VLOOKUP(B92,HOKEY!C$35:N2047,10,0)),VLOOKUP(B92,KRİKET!C$30:N2477,10,0)),VLOOKUP(B92,'FERDİ BRANŞLAR'!B$2:M378,10,0))</f>
        <v>0</v>
      </c>
      <c r="L92" s="278" t="str">
        <f>IFERROR(IFERROR(IFERROR(IFERROR(IFERROR(IFERROR(IFERROR(VLOOKUP(B92,FUTSAL!C$69:N12204,11,0),VLOOKUP(B92,VOLEYBOL!C$54:N2600,11,0)),VLOOKUP(B92,FUTBOL!C$31:N2688,11,0)),VLOOKUP(B92,BASKETBOL!C$42:N2702,11,0)),VLOOKUP(B92,HENTBOL!C$32:N2703,11,0)),VLOOKUP(B92,HOKEY!C$35:N2047,11,0)),VLOOKUP(B92,KRİKET!C$30:N2477,11,0)),VLOOKUP(B92,'FERDİ BRANŞLAR'!B$2:M378,11,0))</f>
        <v>Amasya Türk Telekom Anadolu İmam Hatip O.O</v>
      </c>
      <c r="M92" s="288" t="str">
        <f>IFERROR(IFERROR(IFERROR(IFERROR(IFERROR(IFERROR(IFERROR(VLOOKUP(B92,FUTSAL!C$69:N12204,12,0),VLOOKUP(B92,VOLEYBOL!C$54:N2600,12,0)),VLOOKUP(B92,FUTBOL!C$31:N2688,12,0)),VLOOKUP(B92,BASKETBOL!C$42:N2702,12,0)),VLOOKUP(B92,HENTBOL!C$32:N2703,12,0)),VLOOKUP(B92,HOKEY!C$35:N2047,11,0)),VLOOKUP(B92,KRİKET!C$30:N2477,12,0)),VLOOKUP(B92,'FERDİ BRANŞLAR'!B$2:M378,12,0))</f>
        <v>AMASYA ZİYARET TOKİ ÇEKİLDİ 25.11.2025</v>
      </c>
    </row>
    <row r="93" spans="2:13" ht="12" x14ac:dyDescent="0.2">
      <c r="B93" s="358">
        <v>405</v>
      </c>
      <c r="C93" s="185">
        <f>IFERROR(IFERROR(IFERROR(IFERROR(IFERROR(IFERROR(IFERROR(VLOOKUP(B93,FUTSAL!C$69:N11912,2,0),VLOOKUP(B93,VOLEYBOL!C$54:N2308,2,0)),VLOOKUP(B93,FUTBOL!C$31:N2396,2,0)),VLOOKUP(B93,BASKETBOL!C$42:N2410,2,0)),VLOOKUP(B93,HENTBOL!C$32:N2411,2,0)),VLOOKUP(B93,HOKEY!C$35:N1755,2,0)),VLOOKUP(B93,KRİKET!C$30:N2185,2,0)),VLOOKUP(B93,'FERDİ BRANŞLAR'!B$2:M531,2,0))</f>
        <v>45988</v>
      </c>
      <c r="D93" s="186">
        <f>IFERROR(IFERROR(IFERROR(IFERROR(IFERROR(IFERROR(IFERROR(VLOOKUP(B93,FUTSAL!C$69:N11912,3,0),VLOOKUP(B93,VOLEYBOL!C$54:N2308,3,0)),VLOOKUP(B93,FUTBOL!C$31:N2396,3,0)),VLOOKUP(B93,BASKETBOL!C$42:N2410,3,0)),VLOOKUP(B93,HENTBOL!C$32:N2411,3,0)),VLOOKUP(B93,HOKEY!C$35:N1755,3,0)),VLOOKUP(B93,KRİKET!C$30:N2185,3,0)),VLOOKUP(B93,'FERDİ BRANŞLAR'!B$2:M531,3,0))</f>
        <v>0.39583333333333331</v>
      </c>
      <c r="E93" s="185" t="str">
        <f>IFERROR(IFERROR(IFERROR(IFERROR(IFERROR(IFERROR(IFERROR(VLOOKUP(B93,FUTSAL!C$69:N11912,4,0),VLOOKUP(B93,VOLEYBOL!C$54:N2308,4,0)),VLOOKUP(B93,FUTBOL!C$31:N2396,4,0)),VLOOKUP(B93,BASKETBOL!C$42:N2410,4,0)),VLOOKUP(B93,HENTBOL!C$32:N2411,4,0)),VLOOKUP(B93,HOKEY!C$35:N1755,4,0)),VLOOKUP(B93,KRİKET!C$30:N2185,4,0)),VLOOKUP(B93,'FERDİ BRANŞLAR'!B$2:M531,4,0))</f>
        <v>HAMİT KAPLAN S.S</v>
      </c>
      <c r="F93" s="185" t="str">
        <f>IFERROR(IFERROR(IFERROR(IFERROR(IFERROR(IFERROR(IFERROR(VLOOKUP(B93,FUTSAL!C$69:N11912,5,0),VLOOKUP(B93,VOLEYBOL!C$54:N2308,5,0)),VLOOKUP(B93,FUTBOL!C$31:N2396,5,0)),VLOOKUP(B93,BASKETBOL!C$42:N2410,5,0)),VLOOKUP(B93,HENTBOL!C$32:N2411,5,0)),VLOOKUP(B93,HOKEY!C$35:N1755,5,0)),VLOOKUP(B93,KRİKET!C$30:N2185,5,0)),VLOOKUP(B93,'FERDİ BRANŞLAR'!B$2:M531,5,0))</f>
        <v>BASKETBOL</v>
      </c>
      <c r="G93" s="185">
        <f>IFERROR(IFERROR(IFERROR(IFERROR(IFERROR(IFERROR(IFERROR(VLOOKUP(B93,FUTSAL!C$69:N12357,6,0),VLOOKUP(B93,VOLEYBOL!C$54:N2753,6,0)),VLOOKUP(B93,FUTBOL!C$31:N2841,6,0)),VLOOKUP(B93,BASKETBOL!C$42:N2855,6,0)),VLOOKUP(B93,HENTBOL!C$32:N2856,6,0)),VLOOKUP(B93,HOKEY!C$35:N2200,6,0)),VLOOKUP(B93,KRİKET!C$30:N2630,6,0)),VLOOKUP(B93,'FERDİ BRANŞLAR'!B$2:M531,6,0))</f>
        <v>0</v>
      </c>
      <c r="H93" s="185" t="str">
        <f>IFERROR(IFERROR(IFERROR(IFERROR(IFERROR(IFERROR(IFERROR(VLOOKUP(B93,FUTSAL!C$69:N12357,7,0),VLOOKUP(B93,VOLEYBOL!C$54:N2753,7,0)),VLOOKUP(B93,FUTBOL!C$31:N2841,7,0)),VLOOKUP(B93,BASKETBOL!C$42:N2855,7,0)),VLOOKUP(B93,HENTBOL!C$32:N2856,7,0)),VLOOKUP(B93,HOKEY!C$35:N2200,7,0)),VLOOKUP(B93,KRİKET!C$30:N2630,7,0)),VLOOKUP(B93,'FERDİ BRANŞLAR'!B$2:M531,7,0))</f>
        <v>GENÇ ERK</v>
      </c>
      <c r="I93" s="187" t="str">
        <f>IFERROR(IFERROR(IFERROR(IFERROR(IFERROR(IFERROR(IFERROR(VLOOKUP(B93,FUTSAL!C$69:N12357,8,0),VLOOKUP(B93,VOLEYBOL!C$54:N2753,8,0)),VLOOKUP(B93,FUTBOL!C$31:N2841,8,0)),VLOOKUP(B93,BASKETBOL!C$42:N2855,8,0)),VLOOKUP(B93,HENTBOL!C$32:N2856,8,0)),VLOOKUP(B93,HOKEY!C$35:N2200,8,0)),VLOOKUP(B93,KRİKET!C$30:N2630,8,0)),VLOOKUP(B93,'FERDİ BRANŞLAR'!B$2:M531,8,0))</f>
        <v>AMASYA ANADOLU LİSESİ</v>
      </c>
      <c r="J93" s="253" t="str">
        <f>IFERROR(IFERROR(IFERROR(IFERROR(IFERROR(IFERROR(IFERROR(VLOOKUP(B93,FUTSAL!C$69:N12357,9,0),VLOOKUP(B93,VOLEYBOL!C$54:N2753,9,0)),VLOOKUP(B93,FUTBOL!C$31:N2841,9,0)),VLOOKUP(B93,BASKETBOL!C$42:N2855,9,0)),VLOOKUP(B93,HENTBOL!C$32:N2856,9,0)),VLOOKUP(B93,HOKEY!C$35:N2200,9,0)),VLOOKUP(B93,KRİKET!C$30:N2630,9,0)),VLOOKUP(B93,'FERDİ BRANŞLAR'!B$2:M531,9,0))</f>
        <v>52</v>
      </c>
      <c r="K93" s="253" t="str">
        <f>IFERROR(IFERROR(IFERROR(IFERROR(IFERROR(IFERROR(IFERROR(VLOOKUP(B93,FUTSAL!C$69:N12357,10,0),VLOOKUP(B93,VOLEYBOL!C$54:N2753,10,0)),VLOOKUP(B93,FUTBOL!C$31:N2841,10,0)),VLOOKUP(B93,BASKETBOL!C$42:N2855,10,0)),VLOOKUP(B93,HENTBOL!C$32:N2856,10,0)),VLOOKUP(B93,HOKEY!C$35:N2200,10,0)),VLOOKUP(B93,KRİKET!C$30:N2630,10,0)),VLOOKUP(B93,'FERDİ BRANŞLAR'!B$2:M531,10,0))</f>
        <v>65</v>
      </c>
      <c r="L93" s="59" t="str">
        <f>IFERROR(IFERROR(IFERROR(IFERROR(IFERROR(IFERROR(IFERROR(VLOOKUP(B93,FUTSAL!C$69:N12357,11,0),VLOOKUP(B93,VOLEYBOL!C$54:N2753,11,0)),VLOOKUP(B93,FUTBOL!C$31:N2841,11,0)),VLOOKUP(B93,BASKETBOL!C$42:N2855,11,0)),VLOOKUP(B93,HENTBOL!C$32:N2856,11,0)),VLOOKUP(B93,HOKEY!C$35:N2200,11,0)),VLOOKUP(B93,KRİKET!C$30:N2630,11,0)),VLOOKUP(B93,'FERDİ BRANŞLAR'!B$2:M531,11,0))</f>
        <v>AMASYA MACİT ZEREN FEN LİSESİ</v>
      </c>
      <c r="M93" s="79">
        <f>IFERROR(IFERROR(IFERROR(IFERROR(IFERROR(IFERROR(IFERROR(VLOOKUP(B93,FUTSAL!C$69:N12357,12,0),VLOOKUP(B93,VOLEYBOL!C$54:N2753,12,0)),VLOOKUP(B93,FUTBOL!C$31:N2841,12,0)),VLOOKUP(B93,BASKETBOL!C$42:N2855,12,0)),VLOOKUP(B93,HENTBOL!C$32:N2856,12,0)),VLOOKUP(B93,HOKEY!C$35:N2200,11,0)),VLOOKUP(B93,KRİKET!C$30:N2630,12,0)),VLOOKUP(B93,'FERDİ BRANŞLAR'!B$2:M531,12,0))</f>
        <v>0</v>
      </c>
    </row>
    <row r="94" spans="2:13" ht="12" x14ac:dyDescent="0.2">
      <c r="B94" s="358">
        <v>37</v>
      </c>
      <c r="C94" s="263">
        <f>IFERROR(IFERROR(IFERROR(IFERROR(IFERROR(IFERROR(IFERROR(VLOOKUP(B94,FUTSAL!C$69:N11590,2,0),VLOOKUP(B94,VOLEYBOL!C$54:N1986,2,0)),VLOOKUP(B94,FUTBOL!C$31:N2074,2,0)),VLOOKUP(B94,BASKETBOL!C$42:N2088,2,0)),VLOOKUP(B94,HENTBOL!C$32:N2089,2,0)),VLOOKUP(B94,HOKEY!C$35:N1433,2,0)),VLOOKUP(B94,KRİKET!C$30:N1863,2,0)),VLOOKUP(B94,'FERDİ BRANŞLAR'!B$2:M209,2,0))</f>
        <v>45988</v>
      </c>
      <c r="D94" s="186">
        <f>IFERROR(IFERROR(IFERROR(IFERROR(IFERROR(IFERROR(IFERROR(VLOOKUP(B94,FUTSAL!C$69:N11590,3,0),VLOOKUP(B94,VOLEYBOL!C$54:N1986,3,0)),VLOOKUP(B94,FUTBOL!C$31:N2074,3,0)),VLOOKUP(B94,BASKETBOL!C$42:N2088,3,0)),VLOOKUP(B94,HENTBOL!C$32:N2089,3,0)),VLOOKUP(B94,HOKEY!C$35:N1433,3,0)),VLOOKUP(B94,KRİKET!C$30:N1863,3,0)),VLOOKUP(B94,'FERDİ BRANŞLAR'!B$2:M209,3,0))</f>
        <v>0.41666666666666669</v>
      </c>
      <c r="E94" s="273" t="str">
        <f>IFERROR(IFERROR(IFERROR(IFERROR(IFERROR(IFERROR(IFERROR(VLOOKUP(B94,FUTSAL!C$69:N11590,4,0),VLOOKUP(B94,VOLEYBOL!C$54:N1986,4,0)),VLOOKUP(B94,FUTBOL!C$31:N2074,4,0)),VLOOKUP(B94,BASKETBOL!C$42:N2088,4,0)),VLOOKUP(B94,HENTBOL!C$32:N2089,4,0)),VLOOKUP(B94,HOKEY!C$35:N1433,4,0)),VLOOKUP(B94,KRİKET!C$30:N1863,4,0)),VLOOKUP(B94,'FERDİ BRANŞLAR'!B$2:M209,4,0))</f>
        <v>G.HACIKÖY SS</v>
      </c>
      <c r="F94" s="185" t="str">
        <f>IFERROR(IFERROR(IFERROR(IFERROR(IFERROR(IFERROR(IFERROR(VLOOKUP(B94,FUTSAL!C$69:N11590,5,0),VLOOKUP(B94,VOLEYBOL!C$54:N1986,5,0)),VLOOKUP(B94,FUTBOL!C$31:N2074,5,0)),VLOOKUP(B94,BASKETBOL!C$42:N2088,5,0)),VLOOKUP(B94,HENTBOL!C$32:N2089,5,0)),VLOOKUP(B94,HOKEY!C$35:N1433,5,0)),VLOOKUP(B94,KRİKET!C$30:N1863,5,0)),VLOOKUP(B94,'FERDİ BRANŞLAR'!B$2:M209,5,0))</f>
        <v>FUTSAL</v>
      </c>
      <c r="G94" s="185" t="str">
        <f>IFERROR(IFERROR(IFERROR(IFERROR(IFERROR(IFERROR(IFERROR(VLOOKUP(B94,FUTSAL!C$69:N12035,6,0),VLOOKUP(B94,VOLEYBOL!C$54:N2431,6,0)),VLOOKUP(B94,FUTBOL!C$31:N2519,6,0)),VLOOKUP(B94,BASKETBOL!C$42:N2533,6,0)),VLOOKUP(B94,HENTBOL!C$32:N2534,6,0)),VLOOKUP(B94,HOKEY!C$35:N1878,6,0)),VLOOKUP(B94,KRİKET!C$30:N2308,6,0)),VLOOKUP(B94,'FERDİ BRANŞLAR'!B$2:M209,6,0))</f>
        <v>E GRB</v>
      </c>
      <c r="H94" s="185" t="str">
        <f>IFERROR(IFERROR(IFERROR(IFERROR(IFERROR(IFERROR(IFERROR(VLOOKUP(B94,FUTSAL!C$69:N12035,7,0),VLOOKUP(B94,VOLEYBOL!C$54:N2431,7,0)),VLOOKUP(B94,FUTBOL!C$31:N2519,7,0)),VLOOKUP(B94,BASKETBOL!C$42:N2533,7,0)),VLOOKUP(B94,HENTBOL!C$32:N2534,7,0)),VLOOKUP(B94,HOKEY!C$35:N1878,7,0)),VLOOKUP(B94,KRİKET!C$30:N2308,7,0)),VLOOKUP(B94,'FERDİ BRANŞLAR'!B$2:M209,7,0))</f>
        <v>GENÇ A ERKEK</v>
      </c>
      <c r="I94" s="187" t="str">
        <f>IFERROR(IFERROR(IFERROR(IFERROR(IFERROR(IFERROR(IFERROR(VLOOKUP(B94,FUTSAL!C$69:N12035,8,0),VLOOKUP(B94,VOLEYBOL!C$54:N2431,8,0)),VLOOKUP(B94,FUTBOL!C$31:N2519,8,0)),VLOOKUP(B94,BASKETBOL!C$42:N2533,8,0)),VLOOKUP(B94,HENTBOL!C$32:N2534,8,0)),VLOOKUP(B94,HOKEY!C$35:N1878,8,0)),VLOOKUP(B94,KRİKET!C$30:N2308,8,0)),VLOOKUP(B94,'FERDİ BRANŞLAR'!B$2:M209,8,0))</f>
        <v>SULUOVA ŞEHİT OSMAN KARAKUŞ AİHL</v>
      </c>
      <c r="J94" s="253" t="str">
        <f>IFERROR(IFERROR(IFERROR(IFERROR(IFERROR(IFERROR(IFERROR(VLOOKUP(B94,FUTSAL!C$69:N12035,9,0),VLOOKUP(B94,VOLEYBOL!C$54:N2431,9,0)),VLOOKUP(B94,FUTBOL!C$31:N2519,9,0)),VLOOKUP(B94,BASKETBOL!C$42:N2533,9,0)),VLOOKUP(B94,HENTBOL!C$32:N2534,9,0)),VLOOKUP(B94,HOKEY!C$35:N1878,9,0)),VLOOKUP(B94,KRİKET!C$30:N2308,9,0)),VLOOKUP(B94,'FERDİ BRANŞLAR'!B$2:M209,9,0))</f>
        <v>1</v>
      </c>
      <c r="K94" s="253" t="str">
        <f>IFERROR(IFERROR(IFERROR(IFERROR(IFERROR(IFERROR(IFERROR(VLOOKUP(B94,FUTSAL!C$69:N12035,10,0),VLOOKUP(B94,VOLEYBOL!C$54:N2431,10,0)),VLOOKUP(B94,FUTBOL!C$31:N2519,10,0)),VLOOKUP(B94,BASKETBOL!C$42:N2533,10,0)),VLOOKUP(B94,HENTBOL!C$32:N2534,10,0)),VLOOKUP(B94,HOKEY!C$35:N1878,10,0)),VLOOKUP(B94,KRİKET!C$30:N2308,10,0)),VLOOKUP(B94,'FERDİ BRANŞLAR'!B$2:M209,10,0))</f>
        <v>0</v>
      </c>
      <c r="L94" s="331" t="str">
        <f>IFERROR(IFERROR(IFERROR(IFERROR(IFERROR(IFERROR(IFERROR(VLOOKUP(B94,FUTSAL!C$69:N12035,11,0),VLOOKUP(B94,VOLEYBOL!C$54:N2431,11,0)),VLOOKUP(B94,FUTBOL!C$31:N2519,11,0)),VLOOKUP(B94,BASKETBOL!C$42:N2533,11,0)),VLOOKUP(B94,HENTBOL!C$32:N2534,11,0)),VLOOKUP(B94,HOKEY!C$35:N1878,11,0)),VLOOKUP(B94,KRİKET!C$30:N2308,11,0)),VLOOKUP(B94,'FERDİ BRANŞLAR'!B$2:M209,11,0))</f>
        <v>MERZİFON ABİDE HATUN ANADOLU LİSESİ</v>
      </c>
      <c r="M94" s="79" t="str">
        <f>IFERROR(IFERROR(IFERROR(IFERROR(IFERROR(IFERROR(IFERROR(VLOOKUP(B94,FUTSAL!C$69:N12035,12,0),VLOOKUP(B94,VOLEYBOL!C$54:N2431,12,0)),VLOOKUP(B94,FUTBOL!C$31:N2519,12,0)),VLOOKUP(B94,BASKETBOL!C$42:N2533,12,0)),VLOOKUP(B94,HENTBOL!C$32:N2534,12,0)),VLOOKUP(B94,HOKEY!C$35:N1878,11,0)),VLOOKUP(B94,KRİKET!C$30:N2308,12,0)),VLOOKUP(B94,'FERDİ BRANŞLAR'!B$2:M209,12,0))</f>
        <v>TARİH DEĞİŞİKLİĞİ, YER DEĞİŞİKLİĞİ</v>
      </c>
    </row>
    <row r="95" spans="2:13" ht="12" x14ac:dyDescent="0.2">
      <c r="B95" s="357" t="s">
        <v>132</v>
      </c>
      <c r="C95" s="185">
        <f>IFERROR(IFERROR(IFERROR(IFERROR(IFERROR(IFERROR(IFERROR(VLOOKUP(B95,FUTSAL!C$69:N11972,2,0),VLOOKUP(B95,VOLEYBOL!C$54:N2368,2,0)),VLOOKUP(B95,FUTBOL!C$31:N2456,2,0)),VLOOKUP(B95,BASKETBOL!C$42:N2470,2,0)),VLOOKUP(B95,HENTBOL!C$32:N2471,2,0)),VLOOKUP(B95,HOKEY!C$35:N1815,2,0)),VLOOKUP(B95,KRİKET!C$30:N2245,2,0)),VLOOKUP(B95,'FERDİ BRANŞLAR'!B$2:M591,2,0))</f>
        <v>45988</v>
      </c>
      <c r="D95" s="186">
        <f>IFERROR(IFERROR(IFERROR(IFERROR(IFERROR(IFERROR(IFERROR(VLOOKUP(B95,FUTSAL!C$69:N11972,3,0),VLOOKUP(B95,VOLEYBOL!C$54:N2368,3,0)),VLOOKUP(B95,FUTBOL!C$31:N2456,3,0)),VLOOKUP(B95,BASKETBOL!C$42:N2470,3,0)),VLOOKUP(B95,HENTBOL!C$32:N2471,3,0)),VLOOKUP(B95,HOKEY!C$35:N1815,3,0)),VLOOKUP(B95,KRİKET!C$30:N2245,3,0)),VLOOKUP(B95,'FERDİ BRANŞLAR'!B$2:M591,3,0))</f>
        <v>0.41666666666666669</v>
      </c>
      <c r="E95" s="185" t="str">
        <f>IFERROR(IFERROR(IFERROR(IFERROR(IFERROR(IFERROR(IFERROR(VLOOKUP(B95,FUTSAL!C$69:N11972,4,0),VLOOKUP(B95,VOLEYBOL!C$54:N2368,4,0)),VLOOKUP(B95,FUTBOL!C$31:N2456,4,0)),VLOOKUP(B95,BASKETBOL!C$42:N2470,4,0)),VLOOKUP(B95,HENTBOL!C$32:N2471,4,0)),VLOOKUP(B95,HOKEY!C$35:N1815,4,0)),VLOOKUP(B95,KRİKET!C$30:N2245,4,0)),VLOOKUP(B95,'FERDİ BRANŞLAR'!B$2:M591,4,0))</f>
        <v>AMASYA S.S</v>
      </c>
      <c r="F95" s="185" t="str">
        <f>IFERROR(IFERROR(IFERROR(IFERROR(IFERROR(IFERROR(IFERROR(VLOOKUP(B95,FUTSAL!C$69:N11972,5,0),VLOOKUP(B95,VOLEYBOL!C$54:N2368,5,0)),VLOOKUP(B95,FUTBOL!C$31:N2456,5,0)),VLOOKUP(B95,BASKETBOL!C$42:N2470,5,0)),VLOOKUP(B95,HENTBOL!C$32:N2471,5,0)),VLOOKUP(B95,HOKEY!C$35:N1815,5,0)),VLOOKUP(B95,KRİKET!C$30:N2245,5,0)),VLOOKUP(B95,'FERDİ BRANŞLAR'!B$2:M591,5,0))</f>
        <v xml:space="preserve">GÜREŞ </v>
      </c>
      <c r="G95" s="185" t="str">
        <f>IFERROR(IFERROR(IFERROR(IFERROR(IFERROR(IFERROR(IFERROR(VLOOKUP(B95,FUTSAL!C$69:N12417,6,0),VLOOKUP(B95,VOLEYBOL!C$54:N2813,6,0)),VLOOKUP(B95,FUTBOL!C$31:N2901,6,0)),VLOOKUP(B95,BASKETBOL!C$42:N2915,6,0)),VLOOKUP(B95,HENTBOL!C$32:N2916,6,0)),VLOOKUP(B95,HOKEY!C$35:N2260,6,0)),VLOOKUP(B95,KRİKET!C$30:N2690,6,0)),VLOOKUP(B95,'FERDİ BRANŞLAR'!B$2:M591,6,0))</f>
        <v>…</v>
      </c>
      <c r="H95" s="185" t="str">
        <f>IFERROR(IFERROR(IFERROR(IFERROR(IFERROR(IFERROR(IFERROR(VLOOKUP(B95,FUTSAL!C$69:N12417,7,0),VLOOKUP(B95,VOLEYBOL!C$54:N2813,7,0)),VLOOKUP(B95,FUTBOL!C$31:N2901,7,0)),VLOOKUP(B95,BASKETBOL!C$42:N2915,7,0)),VLOOKUP(B95,HENTBOL!C$32:N2916,7,0)),VLOOKUP(B95,HOKEY!C$35:N2260,7,0)),VLOOKUP(B95,KRİKET!C$30:N2690,7,0)),VLOOKUP(B95,'FERDİ BRANŞLAR'!B$2:M591,7,0))</f>
        <v xml:space="preserve">GENÇLER A </v>
      </c>
      <c r="I95" s="187" t="str">
        <f>IFERROR(IFERROR(IFERROR(IFERROR(IFERROR(IFERROR(IFERROR(VLOOKUP(B95,FUTSAL!C$69:N12417,8,0),VLOOKUP(B95,VOLEYBOL!C$54:N2813,8,0)),VLOOKUP(B95,FUTBOL!C$31:N2901,8,0)),VLOOKUP(B95,BASKETBOL!C$42:N2915,8,0)),VLOOKUP(B95,HENTBOL!C$32:N2916,8,0)),VLOOKUP(B95,HOKEY!C$35:N2260,8,0)),VLOOKUP(B95,KRİKET!C$30:N2690,8,0)),VLOOKUP(B95,'FERDİ BRANŞLAR'!B$2:M591,8,0))</f>
        <v>……….</v>
      </c>
      <c r="J95" s="253" t="str">
        <f>IFERROR(IFERROR(IFERROR(IFERROR(IFERROR(IFERROR(IFERROR(VLOOKUP(B95,FUTSAL!C$69:N12417,9,0),VLOOKUP(B95,VOLEYBOL!C$54:N2813,9,0)),VLOOKUP(B95,FUTBOL!C$31:N2901,9,0)),VLOOKUP(B95,BASKETBOL!C$42:N2915,9,0)),VLOOKUP(B95,HENTBOL!C$32:N2916,9,0)),VLOOKUP(B95,HOKEY!C$35:N2260,9,0)),VLOOKUP(B95,KRİKET!C$30:N2690,9,0)),VLOOKUP(B95,'FERDİ BRANŞLAR'!B$2:M591,9,0))</f>
        <v>…</v>
      </c>
      <c r="K95" s="253" t="str">
        <f>IFERROR(IFERROR(IFERROR(IFERROR(IFERROR(IFERROR(IFERROR(VLOOKUP(B95,FUTSAL!C$69:N12417,10,0),VLOOKUP(B95,VOLEYBOL!C$54:N2813,10,0)),VLOOKUP(B95,FUTBOL!C$31:N2901,10,0)),VLOOKUP(B95,BASKETBOL!C$42:N2915,10,0)),VLOOKUP(B95,HENTBOL!C$32:N2916,10,0)),VLOOKUP(B95,HOKEY!C$35:N2260,10,0)),VLOOKUP(B95,KRİKET!C$30:N2690,10,0)),VLOOKUP(B95,'FERDİ BRANŞLAR'!B$2:M591,10,0))</f>
        <v>…</v>
      </c>
      <c r="L95" s="330" t="str">
        <f>IFERROR(IFERROR(IFERROR(IFERROR(IFERROR(IFERROR(IFERROR(VLOOKUP(B95,FUTSAL!C$69:N12417,11,0),VLOOKUP(B95,VOLEYBOL!C$54:N2813,11,0)),VLOOKUP(B95,FUTBOL!C$31:N2901,11,0)),VLOOKUP(B95,BASKETBOL!C$42:N2915,11,0)),VLOOKUP(B95,HENTBOL!C$32:N2916,11,0)),VLOOKUP(B95,HOKEY!C$35:N2260,11,0)),VLOOKUP(B95,KRİKET!C$30:N2690,11,0)),VLOOKUP(B95,'FERDİ BRANŞLAR'!B$2:M591,11,0))</f>
        <v>……….</v>
      </c>
      <c r="M95" s="79" t="str">
        <f>IFERROR(IFERROR(IFERROR(IFERROR(IFERROR(IFERROR(IFERROR(VLOOKUP(B95,FUTSAL!C$69:N12417,12,0),VLOOKUP(B95,VOLEYBOL!C$54:N2813,12,0)),VLOOKUP(B95,FUTBOL!C$31:N2901,12,0)),VLOOKUP(B95,BASKETBOL!C$42:N2915,12,0)),VLOOKUP(B95,HENTBOL!C$32:N2916,12,0)),VLOOKUP(B95,HOKEY!C$35:N2260,11,0)),VLOOKUP(B95,KRİKET!C$30:N2690,12,0)),VLOOKUP(B95,'FERDİ BRANŞLAR'!B$2:M591,12,0))</f>
        <v xml:space="preserve">KUPA TÖRENİ </v>
      </c>
    </row>
    <row r="96" spans="2:13" ht="12" x14ac:dyDescent="0.2">
      <c r="B96" s="358">
        <v>38</v>
      </c>
      <c r="C96" s="263">
        <f>IFERROR(IFERROR(IFERROR(IFERROR(IFERROR(IFERROR(IFERROR(VLOOKUP(B96,FUTSAL!C$69:N11649,2,0),VLOOKUP(B96,VOLEYBOL!C$54:N2045,2,0)),VLOOKUP(B96,FUTBOL!C$31:N2133,2,0)),VLOOKUP(B96,BASKETBOL!C$42:N2147,2,0)),VLOOKUP(B96,HENTBOL!C$32:N2148,2,0)),VLOOKUP(B96,HOKEY!C$35:N1492,2,0)),VLOOKUP(B96,KRİKET!C$30:N1922,2,0)),VLOOKUP(B96,'FERDİ BRANŞLAR'!B$2:M268,2,0))</f>
        <v>45988</v>
      </c>
      <c r="D96" s="186">
        <f>IFERROR(IFERROR(IFERROR(IFERROR(IFERROR(IFERROR(IFERROR(VLOOKUP(B96,FUTSAL!C$69:N11649,3,0),VLOOKUP(B96,VOLEYBOL!C$54:N2045,3,0)),VLOOKUP(B96,FUTBOL!C$31:N2133,3,0)),VLOOKUP(B96,BASKETBOL!C$42:N2147,3,0)),VLOOKUP(B96,HENTBOL!C$32:N2148,3,0)),VLOOKUP(B96,HOKEY!C$35:N1492,3,0)),VLOOKUP(B96,KRİKET!C$30:N1922,3,0)),VLOOKUP(B96,'FERDİ BRANŞLAR'!B$2:M268,3,0))</f>
        <v>0.45833333333333331</v>
      </c>
      <c r="E96" s="273" t="str">
        <f>IFERROR(IFERROR(IFERROR(IFERROR(IFERROR(IFERROR(IFERROR(VLOOKUP(B96,FUTSAL!C$69:N11649,4,0),VLOOKUP(B96,VOLEYBOL!C$54:N2045,4,0)),VLOOKUP(B96,FUTBOL!C$31:N2133,4,0)),VLOOKUP(B96,BASKETBOL!C$42:N2147,4,0)),VLOOKUP(B96,HENTBOL!C$32:N2148,4,0)),VLOOKUP(B96,HOKEY!C$35:N1492,4,0)),VLOOKUP(B96,KRİKET!C$30:N1922,4,0)),VLOOKUP(B96,'FERDİ BRANŞLAR'!B$2:M268,4,0))</f>
        <v>G.HACIKÖY SS</v>
      </c>
      <c r="F96" s="185" t="str">
        <f>IFERROR(IFERROR(IFERROR(IFERROR(IFERROR(IFERROR(IFERROR(VLOOKUP(B96,FUTSAL!C$69:N11649,5,0),VLOOKUP(B96,VOLEYBOL!C$54:N2045,5,0)),VLOOKUP(B96,FUTBOL!C$31:N2133,5,0)),VLOOKUP(B96,BASKETBOL!C$42:N2147,5,0)),VLOOKUP(B96,HENTBOL!C$32:N2148,5,0)),VLOOKUP(B96,HOKEY!C$35:N1492,5,0)),VLOOKUP(B96,KRİKET!C$30:N1922,5,0)),VLOOKUP(B96,'FERDİ BRANŞLAR'!B$2:M268,5,0))</f>
        <v>FUTSAL</v>
      </c>
      <c r="G96" s="185" t="str">
        <f>IFERROR(IFERROR(IFERROR(IFERROR(IFERROR(IFERROR(IFERROR(VLOOKUP(B96,FUTSAL!C$69:N12094,6,0),VLOOKUP(B96,VOLEYBOL!C$54:N2490,6,0)),VLOOKUP(B96,FUTBOL!C$31:N2578,6,0)),VLOOKUP(B96,BASKETBOL!C$42:N2592,6,0)),VLOOKUP(B96,HENTBOL!C$32:N2593,6,0)),VLOOKUP(B96,HOKEY!C$35:N1937,6,0)),VLOOKUP(B96,KRİKET!C$30:N2367,6,0)),VLOOKUP(B96,'FERDİ BRANŞLAR'!B$2:M268,6,0))</f>
        <v>E GRB</v>
      </c>
      <c r="H96" s="185" t="str">
        <f>IFERROR(IFERROR(IFERROR(IFERROR(IFERROR(IFERROR(IFERROR(VLOOKUP(B96,FUTSAL!C$69:N12094,7,0),VLOOKUP(B96,VOLEYBOL!C$54:N2490,7,0)),VLOOKUP(B96,FUTBOL!C$31:N2578,7,0)),VLOOKUP(B96,BASKETBOL!C$42:N2592,7,0)),VLOOKUP(B96,HENTBOL!C$32:N2593,7,0)),VLOOKUP(B96,HOKEY!C$35:N1937,7,0)),VLOOKUP(B96,KRİKET!C$30:N2367,7,0)),VLOOKUP(B96,'FERDİ BRANŞLAR'!B$2:M268,7,0))</f>
        <v>GENÇ A ERKEK</v>
      </c>
      <c r="I96" s="187" t="str">
        <f>IFERROR(IFERROR(IFERROR(IFERROR(IFERROR(IFERROR(IFERROR(VLOOKUP(B96,FUTSAL!C$69:N12094,8,0),VLOOKUP(B96,VOLEYBOL!C$54:N2490,8,0)),VLOOKUP(B96,FUTBOL!C$31:N2578,8,0)),VLOOKUP(B96,BASKETBOL!C$42:N2592,8,0)),VLOOKUP(B96,HENTBOL!C$32:N2593,8,0)),VLOOKUP(B96,HOKEY!C$35:N1937,8,0)),VLOOKUP(B96,KRİKET!C$30:N2367,8,0)),VLOOKUP(B96,'FERDİ BRANŞLAR'!B$2:M268,8,0))</f>
        <v>MERİFON İRFANLI ANADOLU LİSESİ</v>
      </c>
      <c r="J96" s="253" t="str">
        <f>IFERROR(IFERROR(IFERROR(IFERROR(IFERROR(IFERROR(IFERROR(VLOOKUP(B96,FUTSAL!C$69:N12094,9,0),VLOOKUP(B96,VOLEYBOL!C$54:N2490,9,0)),VLOOKUP(B96,FUTBOL!C$31:N2578,9,0)),VLOOKUP(B96,BASKETBOL!C$42:N2592,9,0)),VLOOKUP(B96,HENTBOL!C$32:N2593,9,0)),VLOOKUP(B96,HOKEY!C$35:N1937,9,0)),VLOOKUP(B96,KRİKET!C$30:N2367,9,0)),VLOOKUP(B96,'FERDİ BRANŞLAR'!B$2:M268,9,0))</f>
        <v>1</v>
      </c>
      <c r="K96" s="253" t="str">
        <f>IFERROR(IFERROR(IFERROR(IFERROR(IFERROR(IFERROR(IFERROR(VLOOKUP(B96,FUTSAL!C$69:N12094,10,0),VLOOKUP(B96,VOLEYBOL!C$54:N2490,10,0)),VLOOKUP(B96,FUTBOL!C$31:N2578,10,0)),VLOOKUP(B96,BASKETBOL!C$42:N2592,10,0)),VLOOKUP(B96,HENTBOL!C$32:N2593,10,0)),VLOOKUP(B96,HOKEY!C$35:N1937,10,0)),VLOOKUP(B96,KRİKET!C$30:N2367,10,0)),VLOOKUP(B96,'FERDİ BRANŞLAR'!B$2:M268,10,0))</f>
        <v>3</v>
      </c>
      <c r="L96" s="351" t="str">
        <f>IFERROR(IFERROR(IFERROR(IFERROR(IFERROR(IFERROR(IFERROR(VLOOKUP(B96,FUTSAL!C$69:N12094,11,0),VLOOKUP(B96,VOLEYBOL!C$54:N2490,11,0)),VLOOKUP(B96,FUTBOL!C$31:N2578,11,0)),VLOOKUP(B96,BASKETBOL!C$42:N2592,11,0)),VLOOKUP(B96,HENTBOL!C$32:N2593,11,0)),VLOOKUP(B96,HOKEY!C$35:N1937,11,0)),VLOOKUP(B96,KRİKET!C$30:N2367,11,0)),VLOOKUP(B96,'FERDİ BRANŞLAR'!B$2:M268,11,0))</f>
        <v>SULUOVA ŞEHİT HÜSEYİN KAVAKLI FEN LİSESİ</v>
      </c>
      <c r="M96" s="79" t="str">
        <f>IFERROR(IFERROR(IFERROR(IFERROR(IFERROR(IFERROR(IFERROR(VLOOKUP(B96,FUTSAL!C$69:N12094,12,0),VLOOKUP(B96,VOLEYBOL!C$54:N2490,12,0)),VLOOKUP(B96,FUTBOL!C$31:N2578,12,0)),VLOOKUP(B96,BASKETBOL!C$42:N2592,12,0)),VLOOKUP(B96,HENTBOL!C$32:N2593,12,0)),VLOOKUP(B96,HOKEY!C$35:N1937,11,0)),VLOOKUP(B96,KRİKET!C$30:N2367,12,0)),VLOOKUP(B96,'FERDİ BRANŞLAR'!B$2:M268,12,0))</f>
        <v>TARİH DEĞİŞİKLİĞİ, YER DEĞİŞİKLİĞİ</v>
      </c>
    </row>
    <row r="97" spans="2:13" ht="12" x14ac:dyDescent="0.2">
      <c r="B97" s="358">
        <v>310</v>
      </c>
      <c r="C97" s="284">
        <f>IFERROR(IFERROR(IFERROR(IFERROR(IFERROR(IFERROR(IFERROR(VLOOKUP(B97,FUTSAL!C$69:N11758,2,0),VLOOKUP(B97,VOLEYBOL!C$54:N2154,2,0)),VLOOKUP(B97,FUTBOL!C$31:N2242,2,0)),VLOOKUP(B97,BASKETBOL!C$42:N2256,2,0)),VLOOKUP(B97,HENTBOL!C$32:N2257,2,0)),VLOOKUP(B97,HOKEY!C$35:N1601,2,0)),VLOOKUP(B97,KRİKET!C$30:N2031,2,0)),VLOOKUP(B97,'FERDİ BRANŞLAR'!B$2:M377,2,0))</f>
        <v>45988</v>
      </c>
      <c r="D97" s="285">
        <f>IFERROR(IFERROR(IFERROR(IFERROR(IFERROR(IFERROR(IFERROR(VLOOKUP(B97,FUTSAL!C$69:N11758,3,0),VLOOKUP(B97,VOLEYBOL!C$54:N2154,3,0)),VLOOKUP(B97,FUTBOL!C$31:N2242,3,0)),VLOOKUP(B97,BASKETBOL!C$42:N2256,3,0)),VLOOKUP(B97,HENTBOL!C$32:N2257,3,0)),VLOOKUP(B97,HOKEY!C$35:N1601,3,0)),VLOOKUP(B97,KRİKET!C$30:N2031,3,0)),VLOOKUP(B97,'FERDİ BRANŞLAR'!B$2:M377,3,0))</f>
        <v>0.45833333333333331</v>
      </c>
      <c r="E97" s="284" t="str">
        <f>IFERROR(IFERROR(IFERROR(IFERROR(IFERROR(IFERROR(IFERROR(VLOOKUP(B97,FUTSAL!C$69:N11758,4,0),VLOOKUP(B97,VOLEYBOL!C$54:N2154,4,0)),VLOOKUP(B97,FUTBOL!C$31:N2242,4,0)),VLOOKUP(B97,BASKETBOL!C$42:N2256,4,0)),VLOOKUP(B97,HENTBOL!C$32:N2257,4,0)),VLOOKUP(B97,HOKEY!C$35:N1601,4,0)),VLOOKUP(B97,KRİKET!C$30:N2031,4,0)),VLOOKUP(B97,'FERDİ BRANŞLAR'!B$2:M377,4,0))</f>
        <v>22 HAZİRAN S.S</v>
      </c>
      <c r="F97" s="284" t="str">
        <f>IFERROR(IFERROR(IFERROR(IFERROR(IFERROR(IFERROR(IFERROR(VLOOKUP(B97,FUTSAL!C$69:N11758,5,0),VLOOKUP(B97,VOLEYBOL!C$54:N2154,5,0)),VLOOKUP(B97,FUTBOL!C$31:N2242,5,0)),VLOOKUP(B97,BASKETBOL!C$42:N2256,5,0)),VLOOKUP(B97,HENTBOL!C$32:N2257,5,0)),VLOOKUP(B97,HOKEY!C$35:N1601,5,0)),VLOOKUP(B97,KRİKET!C$30:N2031,5,0)),VLOOKUP(B97,'FERDİ BRANŞLAR'!B$2:M377,5,0))</f>
        <v>VOLEYBOL</v>
      </c>
      <c r="G97" s="284" t="str">
        <f>IFERROR(IFERROR(IFERROR(IFERROR(IFERROR(IFERROR(IFERROR(VLOOKUP(B97,FUTSAL!C$69:N12203,6,0),VLOOKUP(B97,VOLEYBOL!C$54:N2599,6,0)),VLOOKUP(B97,FUTBOL!C$31:N2687,6,0)),VLOOKUP(B97,BASKETBOL!C$42:N2701,6,0)),VLOOKUP(B97,HENTBOL!C$32:N2702,6,0)),VLOOKUP(B97,HOKEY!C$35:N2046,6,0)),VLOOKUP(B97,KRİKET!C$30:N2476,6,0)),VLOOKUP(B97,'FERDİ BRANŞLAR'!B$2:M377,6,0))</f>
        <v>A GRB</v>
      </c>
      <c r="H97" s="284" t="str">
        <f>IFERROR(IFERROR(IFERROR(IFERROR(IFERROR(IFERROR(IFERROR(VLOOKUP(B97,FUTSAL!C$69:N12203,7,0),VLOOKUP(B97,VOLEYBOL!C$54:N2599,7,0)),VLOOKUP(B97,FUTBOL!C$31:N2687,7,0)),VLOOKUP(B97,BASKETBOL!C$42:N2701,7,0)),VLOOKUP(B97,HENTBOL!C$32:N2702,7,0)),VLOOKUP(B97,HOKEY!C$35:N2046,7,0)),VLOOKUP(B97,KRİKET!C$30:N2476,7,0)),VLOOKUP(B97,'FERDİ BRANŞLAR'!B$2:M377,7,0))</f>
        <v>YILDIZ KIZ</v>
      </c>
      <c r="I97" s="286" t="str">
        <f>IFERROR(IFERROR(IFERROR(IFERROR(IFERROR(IFERROR(IFERROR(VLOOKUP(B97,FUTSAL!C$69:N12203,8,0),VLOOKUP(B97,VOLEYBOL!C$54:N2599,8,0)),VLOOKUP(B97,FUTBOL!C$31:N2687,8,0)),VLOOKUP(B97,BASKETBOL!C$42:N2701,8,0)),VLOOKUP(B97,HENTBOL!C$32:N2702,8,0)),VLOOKUP(B97,HOKEY!C$35:N2046,8,0)),VLOOKUP(B97,KRİKET!C$30:N2476,8,0)),VLOOKUP(B97,'FERDİ BRANŞLAR'!B$2:M377,8,0))</f>
        <v>Amasya Serdar Zeren Ortaokulu</v>
      </c>
      <c r="J97" s="287">
        <f>IFERROR(IFERROR(IFERROR(IFERROR(IFERROR(IFERROR(IFERROR(VLOOKUP(B97,FUTSAL!C$69:N12203,9,0),VLOOKUP(B97,VOLEYBOL!C$54:N2599,9,0)),VLOOKUP(B97,FUTBOL!C$31:N2687,9,0)),VLOOKUP(B97,BASKETBOL!C$42:N2701,9,0)),VLOOKUP(B97,HENTBOL!C$32:N2702,9,0)),VLOOKUP(B97,HOKEY!C$35:N2046,9,0)),VLOOKUP(B97,KRİKET!C$30:N2476,9,0)),VLOOKUP(B97,'FERDİ BRANŞLAR'!B$2:M377,9,0))</f>
        <v>0</v>
      </c>
      <c r="K97" s="287">
        <f>IFERROR(IFERROR(IFERROR(IFERROR(IFERROR(IFERROR(IFERROR(VLOOKUP(B97,FUTSAL!C$69:N12203,10,0),VLOOKUP(B97,VOLEYBOL!C$54:N2599,10,0)),VLOOKUP(B97,FUTBOL!C$31:N2687,10,0)),VLOOKUP(B97,BASKETBOL!C$42:N2701,10,0)),VLOOKUP(B97,HENTBOL!C$32:N2702,10,0)),VLOOKUP(B97,HOKEY!C$35:N2046,10,0)),VLOOKUP(B97,KRİKET!C$30:N2476,10,0)),VLOOKUP(B97,'FERDİ BRANŞLAR'!B$2:M377,10,0))</f>
        <v>0</v>
      </c>
      <c r="L97" s="278" t="str">
        <f>IFERROR(IFERROR(IFERROR(IFERROR(IFERROR(IFERROR(IFERROR(VLOOKUP(B97,FUTSAL!C$69:N12203,11,0),VLOOKUP(B97,VOLEYBOL!C$54:N2599,11,0)),VLOOKUP(B97,FUTBOL!C$31:N2687,11,0)),VLOOKUP(B97,BASKETBOL!C$42:N2701,11,0)),VLOOKUP(B97,HENTBOL!C$32:N2702,11,0)),VLOOKUP(B97,HOKEY!C$35:N2046,11,0)),VLOOKUP(B97,KRİKET!C$30:N2476,11,0)),VLOOKUP(B97,'FERDİ BRANŞLAR'!B$2:M377,11,0))</f>
        <v>Amasya Tuğgeneral Hikmet Akıncı Ortaokulu (Çekildi)</v>
      </c>
      <c r="M97" s="288" t="str">
        <f>IFERROR(IFERROR(IFERROR(IFERROR(IFERROR(IFERROR(IFERROR(VLOOKUP(B97,FUTSAL!C$69:N12203,12,0),VLOOKUP(B97,VOLEYBOL!C$54:N2599,12,0)),VLOOKUP(B97,FUTBOL!C$31:N2687,12,0)),VLOOKUP(B97,BASKETBOL!C$42:N2701,12,0)),VLOOKUP(B97,HENTBOL!C$32:N2702,12,0)),VLOOKUP(B97,HOKEY!C$35:N2046,11,0)),VLOOKUP(B97,KRİKET!C$30:N2476,12,0)),VLOOKUP(B97,'FERDİ BRANŞLAR'!B$2:M377,12,0))</f>
        <v>AMASYA TUĞGENERAL HİKMET AKINCI O.O ÇEKİLDİ</v>
      </c>
    </row>
    <row r="98" spans="2:13" ht="12" x14ac:dyDescent="0.2">
      <c r="B98" s="358">
        <v>406</v>
      </c>
      <c r="C98" s="284">
        <f>IFERROR(IFERROR(IFERROR(IFERROR(IFERROR(IFERROR(IFERROR(VLOOKUP(B98,FUTSAL!C$69:N11939,2,0),VLOOKUP(B98,VOLEYBOL!C$54:N2335,2,0)),VLOOKUP(B98,FUTBOL!C$31:N2423,2,0)),VLOOKUP(B98,BASKETBOL!C$42:N2437,2,0)),VLOOKUP(B98,HENTBOL!C$32:N2438,2,0)),VLOOKUP(B98,HOKEY!C$35:N1782,2,0)),VLOOKUP(B98,KRİKET!C$30:N2212,2,0)),VLOOKUP(B98,'FERDİ BRANŞLAR'!B$2:M558,2,0))</f>
        <v>45988</v>
      </c>
      <c r="D98" s="285">
        <f>IFERROR(IFERROR(IFERROR(IFERROR(IFERROR(IFERROR(IFERROR(VLOOKUP(B98,FUTSAL!C$69:N11939,3,0),VLOOKUP(B98,VOLEYBOL!C$54:N2335,3,0)),VLOOKUP(B98,FUTBOL!C$31:N2423,3,0)),VLOOKUP(B98,BASKETBOL!C$42:N2437,3,0)),VLOOKUP(B98,HENTBOL!C$32:N2438,3,0)),VLOOKUP(B98,HOKEY!C$35:N1782,3,0)),VLOOKUP(B98,KRİKET!C$30:N2212,3,0)),VLOOKUP(B98,'FERDİ BRANŞLAR'!B$2:M558,3,0))</f>
        <v>0.45833333333333331</v>
      </c>
      <c r="E98" s="284" t="str">
        <f>IFERROR(IFERROR(IFERROR(IFERROR(IFERROR(IFERROR(IFERROR(VLOOKUP(B98,FUTSAL!C$69:N11939,4,0),VLOOKUP(B98,VOLEYBOL!C$54:N2335,4,0)),VLOOKUP(B98,FUTBOL!C$31:N2423,4,0)),VLOOKUP(B98,BASKETBOL!C$42:N2437,4,0)),VLOOKUP(B98,HENTBOL!C$32:N2438,4,0)),VLOOKUP(B98,HOKEY!C$35:N1782,4,0)),VLOOKUP(B98,KRİKET!C$30:N2212,4,0)),VLOOKUP(B98,'FERDİ BRANŞLAR'!B$2:M558,4,0))</f>
        <v>HAMİT KAPLAN S.S</v>
      </c>
      <c r="F98" s="284" t="str">
        <f>IFERROR(IFERROR(IFERROR(IFERROR(IFERROR(IFERROR(IFERROR(VLOOKUP(B98,FUTSAL!C$69:N11939,5,0),VLOOKUP(B98,VOLEYBOL!C$54:N2335,5,0)),VLOOKUP(B98,FUTBOL!C$31:N2423,5,0)),VLOOKUP(B98,BASKETBOL!C$42:N2437,5,0)),VLOOKUP(B98,HENTBOL!C$32:N2438,5,0)),VLOOKUP(B98,HOKEY!C$35:N1782,5,0)),VLOOKUP(B98,KRİKET!C$30:N2212,5,0)),VLOOKUP(B98,'FERDİ BRANŞLAR'!B$2:M558,5,0))</f>
        <v>BASKETBOL</v>
      </c>
      <c r="G98" s="284">
        <f>IFERROR(IFERROR(IFERROR(IFERROR(IFERROR(IFERROR(IFERROR(VLOOKUP(B98,FUTSAL!C$69:N12384,6,0),VLOOKUP(B98,VOLEYBOL!C$54:N2780,6,0)),VLOOKUP(B98,FUTBOL!C$31:N2868,6,0)),VLOOKUP(B98,BASKETBOL!C$42:N2882,6,0)),VLOOKUP(B98,HENTBOL!C$32:N2883,6,0)),VLOOKUP(B98,HOKEY!C$35:N2227,6,0)),VLOOKUP(B98,KRİKET!C$30:N2657,6,0)),VLOOKUP(B98,'FERDİ BRANŞLAR'!B$2:M558,6,0))</f>
        <v>0</v>
      </c>
      <c r="H98" s="284" t="str">
        <f>IFERROR(IFERROR(IFERROR(IFERROR(IFERROR(IFERROR(IFERROR(VLOOKUP(B98,FUTSAL!C$69:N12384,7,0),VLOOKUP(B98,VOLEYBOL!C$54:N2780,7,0)),VLOOKUP(B98,FUTBOL!C$31:N2868,7,0)),VLOOKUP(B98,BASKETBOL!C$42:N2882,7,0)),VLOOKUP(B98,HENTBOL!C$32:N2883,7,0)),VLOOKUP(B98,HOKEY!C$35:N2227,7,0)),VLOOKUP(B98,KRİKET!C$30:N2657,7,0)),VLOOKUP(B98,'FERDİ BRANŞLAR'!B$2:M558,7,0))</f>
        <v>GENÇ ERK</v>
      </c>
      <c r="I98" s="286" t="str">
        <f>IFERROR(IFERROR(IFERROR(IFERROR(IFERROR(IFERROR(IFERROR(VLOOKUP(B98,FUTSAL!C$69:N12384,8,0),VLOOKUP(B98,VOLEYBOL!C$54:N2780,8,0)),VLOOKUP(B98,FUTBOL!C$31:N2868,8,0)),VLOOKUP(B98,BASKETBOL!C$42:N2882,8,0)),VLOOKUP(B98,HENTBOL!C$32:N2883,8,0)),VLOOKUP(B98,HOKEY!C$35:N2227,8,0)),VLOOKUP(B98,KRİKET!C$30:N2657,8,0)),VLOOKUP(B98,'FERDİ BRANŞLAR'!B$2:M558,8,0))</f>
        <v>MERZİON İRFANLI ANADOLU LİSESİ</v>
      </c>
      <c r="J98" s="287">
        <f>IFERROR(IFERROR(IFERROR(IFERROR(IFERROR(IFERROR(IFERROR(VLOOKUP(B98,FUTSAL!C$69:N12384,9,0),VLOOKUP(B98,VOLEYBOL!C$54:N2780,9,0)),VLOOKUP(B98,FUTBOL!C$31:N2868,9,0)),VLOOKUP(B98,BASKETBOL!C$42:N2882,9,0)),VLOOKUP(B98,HENTBOL!C$32:N2883,9,0)),VLOOKUP(B98,HOKEY!C$35:N2227,9,0)),VLOOKUP(B98,KRİKET!C$30:N2657,9,0)),VLOOKUP(B98,'FERDİ BRANŞLAR'!B$2:M558,9,0))</f>
        <v>0</v>
      </c>
      <c r="K98" s="287">
        <f>IFERROR(IFERROR(IFERROR(IFERROR(IFERROR(IFERROR(IFERROR(VLOOKUP(B98,FUTSAL!C$69:N12384,10,0),VLOOKUP(B98,VOLEYBOL!C$54:N2780,10,0)),VLOOKUP(B98,FUTBOL!C$31:N2868,10,0)),VLOOKUP(B98,BASKETBOL!C$42:N2882,10,0)),VLOOKUP(B98,HENTBOL!C$32:N2883,10,0)),VLOOKUP(B98,HOKEY!C$35:N2227,10,0)),VLOOKUP(B98,KRİKET!C$30:N2657,10,0)),VLOOKUP(B98,'FERDİ BRANŞLAR'!B$2:M558,10,0))</f>
        <v>0</v>
      </c>
      <c r="L98" s="278" t="str">
        <f>IFERROR(IFERROR(IFERROR(IFERROR(IFERROR(IFERROR(IFERROR(VLOOKUP(B98,FUTSAL!C$69:N12384,11,0),VLOOKUP(B98,VOLEYBOL!C$54:N2780,11,0)),VLOOKUP(B98,FUTBOL!C$31:N2868,11,0)),VLOOKUP(B98,BASKETBOL!C$42:N2882,11,0)),VLOOKUP(B98,HENTBOL!C$32:N2883,11,0)),VLOOKUP(B98,HOKEY!C$35:N2227,11,0)),VLOOKUP(B98,KRİKET!C$30:N2657,11,0)),VLOOKUP(B98,'FERDİ BRANŞLAR'!B$2:M558,11,0))</f>
        <v>AMASYA 12 HAZİRAN LİSESİ (ÇEKİLDİ)</v>
      </c>
      <c r="M98" s="288" t="str">
        <f>IFERROR(IFERROR(IFERROR(IFERROR(IFERROR(IFERROR(IFERROR(VLOOKUP(B98,FUTSAL!C$69:N12384,12,0),VLOOKUP(B98,VOLEYBOL!C$54:N2780,12,0)),VLOOKUP(B98,FUTBOL!C$31:N2868,12,0)),VLOOKUP(B98,BASKETBOL!C$42:N2882,12,0)),VLOOKUP(B98,HENTBOL!C$32:N2883,12,0)),VLOOKUP(B98,HOKEY!C$35:N2227,11,0)),VLOOKUP(B98,KRİKET!C$30:N2657,12,0)),VLOOKUP(B98,'FERDİ BRANŞLAR'!B$2:M558,12,0))</f>
        <v>AMASYA 12 HAZİRAN A.L ÇEKİLDİ</v>
      </c>
    </row>
    <row r="99" spans="2:13" ht="12" x14ac:dyDescent="0.2">
      <c r="B99" s="358">
        <v>45</v>
      </c>
      <c r="C99" s="263">
        <f>IFERROR(IFERROR(IFERROR(IFERROR(IFERROR(IFERROR(IFERROR(VLOOKUP(B99,FUTSAL!C$69:N11549,2,0),VLOOKUP(B99,VOLEYBOL!C$54:N1945,2,0)),VLOOKUP(B99,FUTBOL!C$31:N2033,2,0)),VLOOKUP(B99,BASKETBOL!C$42:N2047,2,0)),VLOOKUP(B99,HENTBOL!C$32:N2048,2,0)),VLOOKUP(B99,HOKEY!C$35:N1392,2,0)),VLOOKUP(B99,KRİKET!C$30:N1822,2,0)),VLOOKUP(B99,'FERDİ BRANŞLAR'!B$2:M168,2,0))</f>
        <v>45988</v>
      </c>
      <c r="D99" s="186">
        <f>IFERROR(IFERROR(IFERROR(IFERROR(IFERROR(IFERROR(IFERROR(VLOOKUP(B99,FUTSAL!C$69:N11549,3,0),VLOOKUP(B99,VOLEYBOL!C$54:N1945,3,0)),VLOOKUP(B99,FUTBOL!C$31:N2033,3,0)),VLOOKUP(B99,BASKETBOL!C$42:N2047,3,0)),VLOOKUP(B99,HENTBOL!C$32:N2048,3,0)),VLOOKUP(B99,HOKEY!C$35:N1392,3,0)),VLOOKUP(B99,KRİKET!C$30:N1822,3,0)),VLOOKUP(B99,'FERDİ BRANŞLAR'!B$2:M168,3,0))</f>
        <v>0.54166666666666663</v>
      </c>
      <c r="E99" s="273" t="str">
        <f>IFERROR(IFERROR(IFERROR(IFERROR(IFERROR(IFERROR(IFERROR(VLOOKUP(B99,FUTSAL!C$69:N11549,4,0),VLOOKUP(B99,VOLEYBOL!C$54:N1945,4,0)),VLOOKUP(B99,FUTBOL!C$31:N2033,4,0)),VLOOKUP(B99,BASKETBOL!C$42:N2047,4,0)),VLOOKUP(B99,HENTBOL!C$32:N2048,4,0)),VLOOKUP(B99,HOKEY!C$35:N1392,4,0)),VLOOKUP(B99,KRİKET!C$30:N1822,4,0)),VLOOKUP(B99,'FERDİ BRANŞLAR'!B$2:M168,4,0))</f>
        <v>G.HACIKÖY SS</v>
      </c>
      <c r="F99" s="185" t="str">
        <f>IFERROR(IFERROR(IFERROR(IFERROR(IFERROR(IFERROR(IFERROR(VLOOKUP(B99,FUTSAL!C$69:N11549,5,0),VLOOKUP(B99,VOLEYBOL!C$54:N1945,5,0)),VLOOKUP(B99,FUTBOL!C$31:N2033,5,0)),VLOOKUP(B99,BASKETBOL!C$42:N2047,5,0)),VLOOKUP(B99,HENTBOL!C$32:N2048,5,0)),VLOOKUP(B99,HOKEY!C$35:N1392,5,0)),VLOOKUP(B99,KRİKET!C$30:N1822,5,0)),VLOOKUP(B99,'FERDİ BRANŞLAR'!B$2:M168,5,0))</f>
        <v>FUTSAL</v>
      </c>
      <c r="G99" s="185" t="str">
        <f>IFERROR(IFERROR(IFERROR(IFERROR(IFERROR(IFERROR(IFERROR(VLOOKUP(B99,FUTSAL!C$69:N11994,6,0),VLOOKUP(B99,VOLEYBOL!C$54:N2390,6,0)),VLOOKUP(B99,FUTBOL!C$31:N2478,6,0)),VLOOKUP(B99,BASKETBOL!C$42:N2492,6,0)),VLOOKUP(B99,HENTBOL!C$32:N2493,6,0)),VLOOKUP(B99,HOKEY!C$35:N1837,6,0)),VLOOKUP(B99,KRİKET!C$30:N2267,6,0)),VLOOKUP(B99,'FERDİ BRANŞLAR'!B$2:M168,6,0))</f>
        <v>F GRB</v>
      </c>
      <c r="H99" s="185" t="str">
        <f>IFERROR(IFERROR(IFERROR(IFERROR(IFERROR(IFERROR(IFERROR(VLOOKUP(B99,FUTSAL!C$69:N11994,7,0),VLOOKUP(B99,VOLEYBOL!C$54:N2390,7,0)),VLOOKUP(B99,FUTBOL!C$31:N2478,7,0)),VLOOKUP(B99,BASKETBOL!C$42:N2492,7,0)),VLOOKUP(B99,HENTBOL!C$32:N2493,7,0)),VLOOKUP(B99,HOKEY!C$35:N1837,7,0)),VLOOKUP(B99,KRİKET!C$30:N2267,7,0)),VLOOKUP(B99,'FERDİ BRANŞLAR'!B$2:M168,7,0))</f>
        <v>GNÇ A ERK</v>
      </c>
      <c r="I99" s="187" t="str">
        <f>IFERROR(IFERROR(IFERROR(IFERROR(IFERROR(IFERROR(IFERROR(VLOOKUP(B99,FUTSAL!C$69:N11994,8,0),VLOOKUP(B99,VOLEYBOL!C$54:N2390,8,0)),VLOOKUP(B99,FUTBOL!C$31:N2478,8,0)),VLOOKUP(B99,BASKETBOL!C$42:N2492,8,0)),VLOOKUP(B99,HENTBOL!C$32:N2493,8,0)),VLOOKUP(B99,HOKEY!C$35:N1837,8,0)),VLOOKUP(B99,KRİKET!C$30:N2267,8,0)),VLOOKUP(B99,'FERDİ BRANŞLAR'!B$2:M168,8,0))</f>
        <v>MERZİFON ANADOLU İHL</v>
      </c>
      <c r="J99" s="253" t="str">
        <f>IFERROR(IFERROR(IFERROR(IFERROR(IFERROR(IFERROR(IFERROR(VLOOKUP(B99,FUTSAL!C$69:N11994,9,0),VLOOKUP(B99,VOLEYBOL!C$54:N2390,9,0)),VLOOKUP(B99,FUTBOL!C$31:N2478,9,0)),VLOOKUP(B99,BASKETBOL!C$42:N2492,9,0)),VLOOKUP(B99,HENTBOL!C$32:N2493,9,0)),VLOOKUP(B99,HOKEY!C$35:N1837,9,0)),VLOOKUP(B99,KRİKET!C$30:N2267,9,0)),VLOOKUP(B99,'FERDİ BRANŞLAR'!B$2:M168,9,0))</f>
        <v>1</v>
      </c>
      <c r="K99" s="253" t="str">
        <f>IFERROR(IFERROR(IFERROR(IFERROR(IFERROR(IFERROR(IFERROR(VLOOKUP(B99,FUTSAL!C$69:N11994,10,0),VLOOKUP(B99,VOLEYBOL!C$54:N2390,10,0)),VLOOKUP(B99,FUTBOL!C$31:N2478,10,0)),VLOOKUP(B99,BASKETBOL!C$42:N2492,10,0)),VLOOKUP(B99,HENTBOL!C$32:N2493,10,0)),VLOOKUP(B99,HOKEY!C$35:N1837,10,0)),VLOOKUP(B99,KRİKET!C$30:N2267,10,0)),VLOOKUP(B99,'FERDİ BRANŞLAR'!B$2:M168,10,0))</f>
        <v>5</v>
      </c>
      <c r="L99" s="59" t="str">
        <f>IFERROR(IFERROR(IFERROR(IFERROR(IFERROR(IFERROR(IFERROR(VLOOKUP(B99,FUTSAL!C$69:N11994,11,0),VLOOKUP(B99,VOLEYBOL!C$54:N2390,11,0)),VLOOKUP(B99,FUTBOL!C$31:N2478,11,0)),VLOOKUP(B99,BASKETBOL!C$42:N2492,11,0)),VLOOKUP(B99,HENTBOL!C$32:N2493,11,0)),VLOOKUP(B99,HOKEY!C$35:N1837,11,0)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2492,12,0)),VLOOKUP(B99,HENTBOL!C$32:N2493,12,0)),VLOOKUP(B99,HOKEY!C$35:N1837,11,0)),VLOOKUP(B99,KRİKET!C$30:N2267,12,0)),VLOOKUP(B99,'FERDİ BRANŞLAR'!B$2:M168,12,0))</f>
        <v>TARİH DEĞİŞİKLİĞİ, YER DEĞİŞİKLİĞİ</v>
      </c>
    </row>
    <row r="100" spans="2:13" ht="12" x14ac:dyDescent="0.2">
      <c r="B100" s="358">
        <v>343</v>
      </c>
      <c r="C100" s="185">
        <f>IFERROR(IFERROR(IFERROR(IFERROR(IFERROR(IFERROR(IFERROR(VLOOKUP(B100,FUTSAL!C$69:N11902,2,0),VLOOKUP(B100,VOLEYBOL!C$54:N2298,2,0)),VLOOKUP(B100,FUTBOL!C$31:N2386,2,0)),VLOOKUP(B100,BASKETBOL!C$42:N2400,2,0)),VLOOKUP(B100,HENTBOL!C$32:N2401,2,0)),VLOOKUP(B100,HOKEY!C$35:N1745,2,0)),VLOOKUP(B100,KRİKET!C$30:N2175,2,0)),VLOOKUP(B100,'FERDİ BRANŞLAR'!B$2:M521,2,0))</f>
        <v>45988</v>
      </c>
      <c r="D100" s="276">
        <f>IFERROR(IFERROR(IFERROR(IFERROR(IFERROR(IFERROR(IFERROR(VLOOKUP(B100,FUTSAL!C$69:N11902,3,0),VLOOKUP(B100,VOLEYBOL!C$54:N2298,3,0)),VLOOKUP(B100,FUTBOL!C$31:N2386,3,0)),VLOOKUP(B100,BASKETBOL!C$42:N2400,3,0)),VLOOKUP(B100,HENTBOL!C$32:N2401,3,0)),VLOOKUP(B100,HOKEY!C$35:N1745,3,0)),VLOOKUP(B100,KRİKET!C$30:N2175,3,0)),VLOOKUP(B100,'FERDİ BRANŞLAR'!B$2:M521,3,0))</f>
        <v>0.54166666666666663</v>
      </c>
      <c r="E100" s="185" t="str">
        <f>IFERROR(IFERROR(IFERROR(IFERROR(IFERROR(IFERROR(IFERROR(VLOOKUP(B100,FUTSAL!C$69:N11902,4,0),VLOOKUP(B100,VOLEYBOL!C$54:N2298,4,0)),VLOOKUP(B100,FUTBOL!C$31:N2386,4,0)),VLOOKUP(B100,BASKETBOL!C$42:N2400,4,0)),VLOOKUP(B100,HENTBOL!C$32:N2401,4,0)),VLOOKUP(B100,HOKEY!C$35:N1745,4,0)),VLOOKUP(B100,KRİKET!C$30:N2175,4,0)),VLOOKUP(B100,'FERDİ BRANŞLAR'!B$2:M521,4,0))</f>
        <v>22 HAZİRAN S.S</v>
      </c>
      <c r="F100" s="185" t="str">
        <f>IFERROR(IFERROR(IFERROR(IFERROR(IFERROR(IFERROR(IFERROR(VLOOKUP(B100,FUTSAL!C$69:N11902,5,0),VLOOKUP(B100,VOLEYBOL!C$54:N2298,5,0)),VLOOKUP(B100,FUTBOL!C$31:N2386,5,0)),VLOOKUP(B100,BASKETBOL!C$42:N2400,5,0)),VLOOKUP(B100,HENTBOL!C$32:N2401,5,0)),VLOOKUP(B100,HOKEY!C$35:N1745,5,0)),VLOOKUP(B100,KRİKET!C$30:N2175,5,0)),VLOOKUP(B100,'FERDİ BRANŞLAR'!B$2:M521,5,0))</f>
        <v>VOLEYBOL</v>
      </c>
      <c r="G100" s="185" t="str">
        <f>IFERROR(IFERROR(IFERROR(IFERROR(IFERROR(IFERROR(IFERROR(VLOOKUP(B100,FUTSAL!C$69:N12347,6,0),VLOOKUP(B100,VOLEYBOL!C$54:N2743,6,0)),VLOOKUP(B100,FUTBOL!C$31:N2831,6,0)),VLOOKUP(B100,BASKETBOL!C$42:N2845,6,0)),VLOOKUP(B100,HENTBOL!C$32:N2846,6,0)),VLOOKUP(B100,HOKEY!C$35:N2190,6,0)),VLOOKUP(B100,KRİKET!C$30:N2620,6,0)),VLOOKUP(B100,'FERDİ BRANŞLAR'!B$2:M521,6,0))</f>
        <v>A GRB</v>
      </c>
      <c r="H100" s="185" t="str">
        <f>IFERROR(IFERROR(IFERROR(IFERROR(IFERROR(IFERROR(IFERROR(VLOOKUP(B100,FUTSAL!C$69:N12347,7,0),VLOOKUP(B100,VOLEYBOL!C$54:N2743,7,0)),VLOOKUP(B100,FUTBOL!C$31:N2831,7,0)),VLOOKUP(B100,BASKETBOL!C$42:N2845,7,0)),VLOOKUP(B100,HENTBOL!C$32:N2846,7,0)),VLOOKUP(B100,HOKEY!C$35:N2190,7,0)),VLOOKUP(B100,KRİKET!C$30:N2620,7,0)),VLOOKUP(B100,'FERDİ BRANŞLAR'!B$2:M521,7,0))</f>
        <v>YILDIZ ERK</v>
      </c>
      <c r="I100" s="187" t="str">
        <f>IFERROR(IFERROR(IFERROR(IFERROR(IFERROR(IFERROR(IFERROR(VLOOKUP(B100,FUTSAL!C$69:N12347,8,0),VLOOKUP(B100,VOLEYBOL!C$54:N2743,8,0)),VLOOKUP(B100,FUTBOL!C$31:N2831,8,0)),VLOOKUP(B100,BASKETBOL!C$42:N2845,8,0)),VLOOKUP(B100,HENTBOL!C$32:N2846,8,0)),VLOOKUP(B100,HOKEY!C$35:N2190,8,0)),VLOOKUP(B100,KRİKET!C$30:N2620,8,0)),VLOOKUP(B100,'FERDİ BRANŞLAR'!B$2:M521,8,0))</f>
        <v>Amasya Mehmet Varinli Ortaokulu</v>
      </c>
      <c r="J100" s="253" t="str">
        <f>IFERROR(IFERROR(IFERROR(IFERROR(IFERROR(IFERROR(IFERROR(VLOOKUP(B100,FUTSAL!C$69:N12347,9,0),VLOOKUP(B100,VOLEYBOL!C$54:N2743,9,0)),VLOOKUP(B100,FUTBOL!C$31:N2831,9,0)),VLOOKUP(B100,BASKETBOL!C$42:N2845,9,0)),VLOOKUP(B100,HENTBOL!C$32:N2846,9,0)),VLOOKUP(B100,HOKEY!C$35:N2190,9,0)),VLOOKUP(B100,KRİKET!C$30:N2620,9,0)),VLOOKUP(B100,'FERDİ BRANŞLAR'!B$2:M521,9,0))</f>
        <v>3</v>
      </c>
      <c r="K100" s="253" t="str">
        <f>IFERROR(IFERROR(IFERROR(IFERROR(IFERROR(IFERROR(IFERROR(VLOOKUP(B100,FUTSAL!C$69:N12347,10,0),VLOOKUP(B100,VOLEYBOL!C$54:N2743,10,0)),VLOOKUP(B100,FUTBOL!C$31:N2831,10,0)),VLOOKUP(B100,BASKETBOL!C$42:N2845,10,0)),VLOOKUP(B100,HENTBOL!C$32:N2846,10,0)),VLOOKUP(B100,HOKEY!C$35:N2190,10,0)),VLOOKUP(B100,KRİKET!C$30:N2620,10,0)),VLOOKUP(B100,'FERDİ BRANŞLAR'!B$2:M521,10,0))</f>
        <v>1</v>
      </c>
      <c r="L100" s="59" t="str">
        <f>IFERROR(IFERROR(IFERROR(IFERROR(IFERROR(IFERROR(IFERROR(VLOOKUP(B100,FUTSAL!C$69:N12347,11,0),VLOOKUP(B100,VOLEYBOL!C$54:N2743,11,0)),VLOOKUP(B100,FUTBOL!C$31:N2831,11,0)),VLOOKUP(B100,BASKETBOL!C$42:N2845,11,0)),VLOOKUP(B100,HENTBOL!C$32:N2846,11,0)),VLOOKUP(B100,HOKEY!C$35:N2190,11,0)),VLOOKUP(B100,KRİKET!C$30:N2620,11,0)),VLOOKUP(B100,'FERDİ BRANŞLAR'!B$2:M521,11,0))</f>
        <v>Merzifon Şehit Kubilay Er İmam Hatip Ortaokulu</v>
      </c>
      <c r="M100" s="79" t="str">
        <f>IFERROR(IFERROR(IFERROR(IFERROR(IFERROR(IFERROR(IFERROR(VLOOKUP(B100,FUTSAL!C$69:N12347,12,0),VLOOKUP(B100,VOLEYBOL!C$54:N2743,12,0)),VLOOKUP(B100,FUTBOL!C$31:N2831,12,0)),VLOOKUP(B100,BASKETBOL!C$42:N2845,12,0)),VLOOKUP(B100,HENTBOL!C$32:N2846,12,0)),VLOOKUP(B100,HOKEY!C$35:N2190,11,0)),VLOOKUP(B100,KRİKET!C$30:N2620,12,0)),VLOOKUP(B100,'FERDİ BRANŞLAR'!B$2:M521,12,0))</f>
        <v>SAAT DEĞİŞİKLİĞİ</v>
      </c>
    </row>
    <row r="101" spans="2:13" ht="12" x14ac:dyDescent="0.2">
      <c r="B101" s="358">
        <v>46</v>
      </c>
      <c r="C101" s="263">
        <f>IFERROR(IFERROR(IFERROR(IFERROR(IFERROR(IFERROR(IFERROR(VLOOKUP(B101,FUTSAL!C$69:N11576,2,0),VLOOKUP(B101,VOLEYBOL!C$54:N1972,2,0)),VLOOKUP(B101,FUTBOL!C$31:N2060,2,0)),VLOOKUP(B101,BASKETBOL!C$42:N2074,2,0)),VLOOKUP(B101,HENTBOL!C$32:N2075,2,0)),VLOOKUP(B101,HOKEY!C$35:N1419,2,0)),VLOOKUP(B101,KRİKET!C$30:N1849,2,0)),VLOOKUP(B101,'FERDİ BRANŞLAR'!B$2:M195,2,0))</f>
        <v>45988</v>
      </c>
      <c r="D101" s="186">
        <f>IFERROR(IFERROR(IFERROR(IFERROR(IFERROR(IFERROR(IFERROR(VLOOKUP(B101,FUTSAL!C$69:N11576,3,0),VLOOKUP(B101,VOLEYBOL!C$54:N1972,3,0)),VLOOKUP(B101,FUTBOL!C$31:N2060,3,0)),VLOOKUP(B101,BASKETBOL!C$42:N2074,3,0)),VLOOKUP(B101,HENTBOL!C$32:N2075,3,0)),VLOOKUP(B101,HOKEY!C$35:N1419,3,0)),VLOOKUP(B101,KRİKET!C$30:N1849,3,0)),VLOOKUP(B101,'FERDİ BRANŞLAR'!B$2:M195,3,0))</f>
        <v>0.58333333333333337</v>
      </c>
      <c r="E101" s="273" t="str">
        <f>IFERROR(IFERROR(IFERROR(IFERROR(IFERROR(IFERROR(IFERROR(VLOOKUP(B101,FUTSAL!C$69:N11576,4,0),VLOOKUP(B101,VOLEYBOL!C$54:N1972,4,0)),VLOOKUP(B101,FUTBOL!C$31:N2060,4,0)),VLOOKUP(B101,BASKETBOL!C$42:N2074,4,0)),VLOOKUP(B101,HENTBOL!C$32:N2075,4,0)),VLOOKUP(B101,HOKEY!C$35:N1419,4,0)),VLOOKUP(B101,KRİKET!C$30:N1849,4,0)),VLOOKUP(B101,'FERDİ BRANŞLAR'!B$2:M195,4,0))</f>
        <v>G.HACIKÖY SS</v>
      </c>
      <c r="F101" s="185" t="str">
        <f>IFERROR(IFERROR(IFERROR(IFERROR(IFERROR(IFERROR(IFERROR(VLOOKUP(B101,FUTSAL!C$69:N11576,5,0),VLOOKUP(B101,VOLEYBOL!C$54:N1972,5,0)),VLOOKUP(B101,FUTBOL!C$31:N2060,5,0)),VLOOKUP(B101,BASKETBOL!C$42:N2074,5,0)),VLOOKUP(B101,HENTBOL!C$32:N2075,5,0)),VLOOKUP(B101,HOKEY!C$35:N1419,5,0)),VLOOKUP(B101,KRİKET!C$30:N1849,5,0)),VLOOKUP(B101,'FERDİ BRANŞLAR'!B$2:M195,5,0))</f>
        <v>FUTSAL</v>
      </c>
      <c r="G101" s="185" t="str">
        <f>IFERROR(IFERROR(IFERROR(IFERROR(IFERROR(IFERROR(IFERROR(VLOOKUP(B101,FUTSAL!C$69:N12021,6,0),VLOOKUP(B101,VOLEYBOL!C$54:N2417,6,0)),VLOOKUP(B101,FUTBOL!C$31:N2505,6,0)),VLOOKUP(B101,BASKETBOL!C$42:N2519,6,0)),VLOOKUP(B101,HENTBOL!C$32:N2520,6,0)),VLOOKUP(B101,HOKEY!C$35:N1864,6,0)),VLOOKUP(B101,KRİKET!C$30:N2294,6,0)),VLOOKUP(B101,'FERDİ BRANŞLAR'!B$2:M195,6,0))</f>
        <v>F GRB</v>
      </c>
      <c r="H101" s="185" t="str">
        <f>IFERROR(IFERROR(IFERROR(IFERROR(IFERROR(IFERROR(IFERROR(VLOOKUP(B101,FUTSAL!C$69:N12021,7,0),VLOOKUP(B101,VOLEYBOL!C$54:N2417,7,0)),VLOOKUP(B101,FUTBOL!C$31:N2505,7,0)),VLOOKUP(B101,BASKETBOL!C$42:N2519,7,0)),VLOOKUP(B101,HENTBOL!C$32:N2520,7,0)),VLOOKUP(B101,HOKEY!C$35:N1864,7,0)),VLOOKUP(B101,KRİKET!C$30:N2294,7,0)),VLOOKUP(B101,'FERDİ BRANŞLAR'!B$2:M195,7,0))</f>
        <v>GNÇ A ERK</v>
      </c>
      <c r="I101" s="187" t="str">
        <f>IFERROR(IFERROR(IFERROR(IFERROR(IFERROR(IFERROR(IFERROR(VLOOKUP(B101,FUTSAL!C$69:N12021,8,0),VLOOKUP(B101,VOLEYBOL!C$54:N2417,8,0)),VLOOKUP(B101,FUTBOL!C$31:N2505,8,0)),VLOOKUP(B101,BASKETBOL!C$42:N2519,8,0)),VLOOKUP(B101,HENTBOL!C$32:N2520,8,0)),VLOOKUP(B101,HOKEY!C$35:N1864,8,0)),VLOOKUP(B101,KRİKET!C$30:N2294,8,0)),VLOOKUP(B101,'FERDİ BRANŞLAR'!B$2:M195,8,0))</f>
        <v>MERZİFON FEN LİSESİ</v>
      </c>
      <c r="J101" s="253" t="str">
        <f>IFERROR(IFERROR(IFERROR(IFERROR(IFERROR(IFERROR(IFERROR(VLOOKUP(B101,FUTSAL!C$69:N12021,9,0),VLOOKUP(B101,VOLEYBOL!C$54:N2417,9,0)),VLOOKUP(B101,FUTBOL!C$31:N2505,9,0)),VLOOKUP(B101,BASKETBOL!C$42:N2519,9,0)),VLOOKUP(B101,HENTBOL!C$32:N2520,9,0)),VLOOKUP(B101,HOKEY!C$35:N1864,9,0)),VLOOKUP(B101,KRİKET!C$30:N2294,9,0)),VLOOKUP(B101,'FERDİ BRANŞLAR'!B$2:M195,9,0))</f>
        <v>2</v>
      </c>
      <c r="K101" s="253" t="str">
        <f>IFERROR(IFERROR(IFERROR(IFERROR(IFERROR(IFERROR(IFERROR(VLOOKUP(B101,FUTSAL!C$69:N12021,10,0),VLOOKUP(B101,VOLEYBOL!C$54:N2417,10,0)),VLOOKUP(B101,FUTBOL!C$31:N2505,10,0)),VLOOKUP(B101,BASKETBOL!C$42:N2519,10,0)),VLOOKUP(B101,HENTBOL!C$32:N2520,10,0)),VLOOKUP(B101,HOKEY!C$35:N1864,10,0)),VLOOKUP(B101,KRİKET!C$30:N2294,10,0)),VLOOKUP(B101,'FERDİ BRANŞLAR'!B$2:M195,10,0))</f>
        <v>0</v>
      </c>
      <c r="L101" s="363" t="str">
        <f>IFERROR(IFERROR(IFERROR(IFERROR(IFERROR(IFERROR(IFERROR(VLOOKUP(B101,FUTSAL!C$69:N12021,11,0),VLOOKUP(B101,VOLEYBOL!C$54:N2417,11,0)),VLOOKUP(B101,FUTBOL!C$31:N2505,11,0)),VLOOKUP(B101,BASKETBOL!C$42:N2519,11,0)),VLOOKUP(B101,HENTBOL!C$32:N2520,11,0)),VLOOKUP(B101,HOKEY!C$35:N1864,11,0)),VLOOKUP(B101,KRİKET!C$30:N2294,11,0)),VLOOKUP(B101,'FERDİ BRANŞLAR'!B$2:M195,11,0))</f>
        <v>SULUOVA LOKMAN HEKİM MTAL</v>
      </c>
      <c r="M101" s="79" t="str">
        <f>IFERROR(IFERROR(IFERROR(IFERROR(IFERROR(IFERROR(IFERROR(VLOOKUP(B101,FUTSAL!C$69:N12021,12,0),VLOOKUP(B101,VOLEYBOL!C$54:N2417,12,0)),VLOOKUP(B101,FUTBOL!C$31:N2505,12,0)),VLOOKUP(B101,BASKETBOL!C$42:N2519,12,0)),VLOOKUP(B101,HENTBOL!C$32:N2520,12,0)),VLOOKUP(B101,HOKEY!C$35:N1864,11,0)),VLOOKUP(B101,KRİKET!C$30:N2294,12,0)),VLOOKUP(B101,'FERDİ BRANŞLAR'!B$2:M195,12,0))</f>
        <v>TARİH DEĞİŞİKLİĞİ, YER DEĞİŞİKLİĞİ</v>
      </c>
    </row>
    <row r="102" spans="2:13" ht="24" x14ac:dyDescent="0.2">
      <c r="B102" s="358">
        <v>342</v>
      </c>
      <c r="C102" s="312">
        <f>IFERROR(IFERROR(IFERROR(IFERROR(IFERROR(IFERROR(IFERROR(VLOOKUP(B102,FUTSAL!C$69:N11899,2,0),VLOOKUP(B102,VOLEYBOL!C$54:N2295,2,0)),VLOOKUP(B102,FUTBOL!C$31:N2383,2,0)),VLOOKUP(B102,BASKETBOL!C$42:N2397,2,0)),VLOOKUP(B102,HENTBOL!C$32:N2398,2,0)),VLOOKUP(B102,HOKEY!C$35:N1742,2,0)),VLOOKUP(B102,KRİKET!C$30:N2172,2,0)),VLOOKUP(B102,'FERDİ BRANŞLAR'!B$2:M518,2,0))</f>
        <v>45988</v>
      </c>
      <c r="D102" s="313">
        <f>IFERROR(IFERROR(IFERROR(IFERROR(IFERROR(IFERROR(IFERROR(VLOOKUP(B102,FUTSAL!C$69:N11899,3,0),VLOOKUP(B102,VOLEYBOL!C$54:N2295,3,0)),VLOOKUP(B102,FUTBOL!C$31:N2383,3,0)),VLOOKUP(B102,BASKETBOL!C$42:N2397,3,0)),VLOOKUP(B102,HENTBOL!C$32:N2398,3,0)),VLOOKUP(B102,HOKEY!C$35:N1742,3,0)),VLOOKUP(B102,KRİKET!C$30:N2172,3,0)),VLOOKUP(B102,'FERDİ BRANŞLAR'!B$2:M518,3,0))</f>
        <v>0.60416666666666663</v>
      </c>
      <c r="E102" s="312" t="str">
        <f>IFERROR(IFERROR(IFERROR(IFERROR(IFERROR(IFERROR(IFERROR(VLOOKUP(B102,FUTSAL!C$69:N11899,4,0),VLOOKUP(B102,VOLEYBOL!C$54:N2295,4,0)),VLOOKUP(B102,FUTBOL!C$31:N2383,4,0)),VLOOKUP(B102,BASKETBOL!C$42:N2397,4,0)),VLOOKUP(B102,HENTBOL!C$32:N2398,4,0)),VLOOKUP(B102,HOKEY!C$35:N1742,4,0)),VLOOKUP(B102,KRİKET!C$30:N2172,4,0)),VLOOKUP(B102,'FERDİ BRANŞLAR'!B$2:M518,4,0))</f>
        <v>22 HAZİRAN S.S</v>
      </c>
      <c r="F102" s="312" t="str">
        <f>IFERROR(IFERROR(IFERROR(IFERROR(IFERROR(IFERROR(IFERROR(VLOOKUP(B102,FUTSAL!C$69:N11899,5,0),VLOOKUP(B102,VOLEYBOL!C$54:N2295,5,0)),VLOOKUP(B102,FUTBOL!C$31:N2383,5,0)),VLOOKUP(B102,BASKETBOL!C$42:N2397,5,0)),VLOOKUP(B102,HENTBOL!C$32:N2398,5,0)),VLOOKUP(B102,HOKEY!C$35:N1742,5,0)),VLOOKUP(B102,KRİKET!C$30:N2172,5,0)),VLOOKUP(B102,'FERDİ BRANŞLAR'!B$2:M518,5,0))</f>
        <v>VOLEYBOL</v>
      </c>
      <c r="G102" s="312" t="str">
        <f>IFERROR(IFERROR(IFERROR(IFERROR(IFERROR(IFERROR(IFERROR(VLOOKUP(B102,FUTSAL!C$69:N12344,6,0),VLOOKUP(B102,VOLEYBOL!C$54:N2740,6,0)),VLOOKUP(B102,FUTBOL!C$31:N2828,6,0)),VLOOKUP(B102,BASKETBOL!C$42:N2842,6,0)),VLOOKUP(B102,HENTBOL!C$32:N2843,6,0)),VLOOKUP(B102,HOKEY!C$35:N2187,6,0)),VLOOKUP(B102,KRİKET!C$30:N2617,6,0)),VLOOKUP(B102,'FERDİ BRANŞLAR'!B$2:M518,6,0))</f>
        <v>A GRB</v>
      </c>
      <c r="H102" s="312" t="str">
        <f>IFERROR(IFERROR(IFERROR(IFERROR(IFERROR(IFERROR(IFERROR(VLOOKUP(B102,FUTSAL!C$69:N12344,7,0),VLOOKUP(B102,VOLEYBOL!C$54:N2740,7,0)),VLOOKUP(B102,FUTBOL!C$31:N2828,7,0)),VLOOKUP(B102,BASKETBOL!C$42:N2842,7,0)),VLOOKUP(B102,HENTBOL!C$32:N2843,7,0)),VLOOKUP(B102,HOKEY!C$35:N2187,7,0)),VLOOKUP(B102,KRİKET!C$30:N2617,7,0)),VLOOKUP(B102,'FERDİ BRANŞLAR'!B$2:M518,7,0))</f>
        <v>YILDIZ ERK</v>
      </c>
      <c r="I102" s="314" t="str">
        <f>IFERROR(IFERROR(IFERROR(IFERROR(IFERROR(IFERROR(IFERROR(VLOOKUP(B102,FUTSAL!C$69:N12344,8,0),VLOOKUP(B102,VOLEYBOL!C$54:N2740,8,0)),VLOOKUP(B102,FUTBOL!C$31:N2828,8,0)),VLOOKUP(B102,BASKETBOL!C$42:N2842,8,0)),VLOOKUP(B102,HENTBOL!C$32:N2843,8,0)),VLOOKUP(B102,HOKEY!C$35:N2187,8,0)),VLOOKUP(B102,KRİKET!C$30:N2617,8,0)),VLOOKUP(B102,'FERDİ BRANŞLAR'!B$2:M518,8,0))</f>
        <v>Amasya Türk Telekom Anadolu İmam Hatip Lisesi (ÇEKİLDİ)</v>
      </c>
      <c r="J102" s="315">
        <f>IFERROR(IFERROR(IFERROR(IFERROR(IFERROR(IFERROR(IFERROR(VLOOKUP(B102,FUTSAL!C$69:N12344,9,0),VLOOKUP(B102,VOLEYBOL!C$54:N2740,9,0)),VLOOKUP(B102,FUTBOL!C$31:N2828,9,0)),VLOOKUP(B102,BASKETBOL!C$42:N2842,9,0)),VLOOKUP(B102,HENTBOL!C$32:N2843,9,0)),VLOOKUP(B102,HOKEY!C$35:N2187,9,0)),VLOOKUP(B102,KRİKET!C$30:N2617,9,0)),VLOOKUP(B102,'FERDİ BRANŞLAR'!B$2:M518,9,0))</f>
        <v>0</v>
      </c>
      <c r="K102" s="315">
        <f>IFERROR(IFERROR(IFERROR(IFERROR(IFERROR(IFERROR(IFERROR(VLOOKUP(B102,FUTSAL!C$69:N12344,10,0),VLOOKUP(B102,VOLEYBOL!C$54:N2740,10,0)),VLOOKUP(B102,FUTBOL!C$31:N2828,10,0)),VLOOKUP(B102,BASKETBOL!C$42:N2842,10,0)),VLOOKUP(B102,HENTBOL!C$32:N2843,10,0)),VLOOKUP(B102,HOKEY!C$35:N2187,10,0)),VLOOKUP(B102,KRİKET!C$30:N2617,10,0)),VLOOKUP(B102,'FERDİ BRANŞLAR'!B$2:M518,10,0))</f>
        <v>0</v>
      </c>
      <c r="L102" s="281" t="str">
        <f>IFERROR(IFERROR(IFERROR(IFERROR(IFERROR(IFERROR(IFERROR(VLOOKUP(B102,FUTSAL!C$69:N12344,11,0),VLOOKUP(B102,VOLEYBOL!C$54:N2740,11,0)),VLOOKUP(B102,FUTBOL!C$31:N2828,11,0)),VLOOKUP(B102,BASKETBOL!C$42:N2842,11,0)),VLOOKUP(B102,HENTBOL!C$32:N2843,11,0)),VLOOKUP(B102,HOKEY!C$35:N2187,11,0)),VLOOKUP(B102,KRİKET!C$30:N2617,11,0)),VLOOKUP(B102,'FERDİ BRANŞLAR'!B$2:M518,11,0))</f>
        <v>AmasyaŞeyhcui Şehit Aziz Sağlam İmam Hatip Ortaokulu</v>
      </c>
      <c r="M102" s="283" t="str">
        <f>IFERROR(IFERROR(IFERROR(IFERROR(IFERROR(IFERROR(IFERROR(VLOOKUP(B102,FUTSAL!C$69:N12344,12,0),VLOOKUP(B102,VOLEYBOL!C$54:N2740,12,0)),VLOOKUP(B102,FUTBOL!C$31:N2828,12,0)),VLOOKUP(B102,BASKETBOL!C$42:N2842,12,0)),VLOOKUP(B102,HENTBOL!C$32:N2843,12,0)),VLOOKUP(B102,HOKEY!C$35:N2187,11,0)),VLOOKUP(B102,KRİKET!C$30:N2617,12,0)),VLOOKUP(B102,'FERDİ BRANŞLAR'!B$2:M518,12,0))</f>
        <v>TÜRK TELEKOM AİHL ÇEKİLDİ</v>
      </c>
    </row>
    <row r="103" spans="2:13" ht="12" x14ac:dyDescent="0.2">
      <c r="B103" s="358">
        <v>439</v>
      </c>
      <c r="C103" s="284">
        <f>IFERROR(IFERROR(IFERROR(IFERROR(IFERROR(IFERROR(IFERROR(VLOOKUP(B103,FUTSAL!C$69:N11811,2,0),VLOOKUP(B103,VOLEYBOL!C$54:N2207,2,0)),VLOOKUP(B103,FUTBOL!C$31:N2295,2,0)),VLOOKUP(B103,BASKETBOL!C$42:N2309,2,0)),VLOOKUP(B103,HENTBOL!C$32:N2310,2,0)),VLOOKUP(B103,HOKEY!C$35:N1654,2,0)),VLOOKUP(B103,KRİKET!C$30:N2084,2,0)),VLOOKUP(B103,'FERDİ BRANŞLAR'!B$2:M430,2,0))</f>
        <v>45989</v>
      </c>
      <c r="D103" s="285">
        <f>IFERROR(IFERROR(IFERROR(IFERROR(IFERROR(IFERROR(IFERROR(VLOOKUP(B103,FUTSAL!C$69:N11811,3,0),VLOOKUP(B103,VOLEYBOL!C$54:N2207,3,0)),VLOOKUP(B103,FUTBOL!C$31:N2295,3,0)),VLOOKUP(B103,BASKETBOL!C$42:N2309,3,0)),VLOOKUP(B103,HENTBOL!C$32:N2310,3,0)),VLOOKUP(B103,HOKEY!C$35:N1654,3,0)),VLOOKUP(B103,KRİKET!C$30:N2084,3,0)),VLOOKUP(B103,'FERDİ BRANŞLAR'!B$2:M430,3,0))</f>
        <v>0.375</v>
      </c>
      <c r="E103" s="284" t="str">
        <f>IFERROR(IFERROR(IFERROR(IFERROR(IFERROR(IFERROR(IFERROR(VLOOKUP(B103,FUTSAL!C$69:N11811,4,0),VLOOKUP(B103,VOLEYBOL!C$54:N2207,4,0)),VLOOKUP(B103,FUTBOL!C$31:N2295,4,0)),VLOOKUP(B103,BASKETBOL!C$42:N2309,4,0)),VLOOKUP(B103,HENTBOL!C$32:N2310,4,0)),VLOOKUP(B103,HOKEY!C$35:N1654,4,0)),VLOOKUP(B103,KRİKET!C$30:N2084,4,0)),VLOOKUP(B103,'FERDİ BRANŞLAR'!B$2:M430,4,0))</f>
        <v>AMASYA S.S</v>
      </c>
      <c r="F103" s="284" t="str">
        <f>IFERROR(IFERROR(IFERROR(IFERROR(IFERROR(IFERROR(IFERROR(VLOOKUP(B103,FUTSAL!C$69:N11811,5,0),VLOOKUP(B103,VOLEYBOL!C$54:N2207,5,0)),VLOOKUP(B103,FUTBOL!C$31:N2295,5,0)),VLOOKUP(B103,BASKETBOL!C$42:N2309,5,0)),VLOOKUP(B103,HENTBOL!C$32:N2310,5,0)),VLOOKUP(B103,HOKEY!C$35:N1654,5,0)),VLOOKUP(B103,KRİKET!C$30:N2084,5,0)),VLOOKUP(B103,'FERDİ BRANŞLAR'!B$2:M430,5,0))</f>
        <v>HENTBOL</v>
      </c>
      <c r="G103" s="284" t="str">
        <f>IFERROR(IFERROR(IFERROR(IFERROR(IFERROR(IFERROR(IFERROR(VLOOKUP(B103,FUTSAL!C$69:N12256,6,0),VLOOKUP(B103,VOLEYBOL!C$54:N2652,6,0)),VLOOKUP(B103,FUTBOL!C$31:N2740,6,0)),VLOOKUP(B103,BASKETBOL!C$42:N2754,6,0)),VLOOKUP(B103,HENTBOL!C$32:N2755,6,0)),VLOOKUP(B103,HOKEY!C$35:N2099,6,0)),VLOOKUP(B103,KRİKET!C$30:N2529,6,0)),VLOOKUP(B103,'FERDİ BRANŞLAR'!B$2:M430,6,0))</f>
        <v>..</v>
      </c>
      <c r="H103" s="284" t="str">
        <f>IFERROR(IFERROR(IFERROR(IFERROR(IFERROR(IFERROR(IFERROR(VLOOKUP(B103,FUTSAL!C$69:N12256,7,0),VLOOKUP(B103,VOLEYBOL!C$54:N2652,7,0)),VLOOKUP(B103,FUTBOL!C$31:N2740,7,0)),VLOOKUP(B103,BASKETBOL!C$42:N2754,7,0)),VLOOKUP(B103,HENTBOL!C$32:N2755,7,0)),VLOOKUP(B103,HOKEY!C$35:N2099,7,0)),VLOOKUP(B103,KRİKET!C$30:N2529,7,0)),VLOOKUP(B103,'FERDİ BRANŞLAR'!B$2:M430,7,0))</f>
        <v>GNÇ A ERK</v>
      </c>
      <c r="I103" s="286" t="str">
        <f>IFERROR(IFERROR(IFERROR(IFERROR(IFERROR(IFERROR(IFERROR(VLOOKUP(B103,FUTSAL!C$69:N12256,8,0),VLOOKUP(B103,VOLEYBOL!C$54:N2652,8,0)),VLOOKUP(B103,FUTBOL!C$31:N2740,8,0)),VLOOKUP(B103,BASKETBOL!C$42:N2754,8,0)),VLOOKUP(B103,HENTBOL!C$32:N2755,8,0)),VLOOKUP(B103,HOKEY!C$35:N2099,8,0)),VLOOKUP(B103,KRİKET!C$30:N2529,8,0)),VLOOKUP(B103,'FERDİ BRANŞLAR'!B$2:M430,8,0))</f>
        <v>SULUOVA ŞEHİT OSMAN KARAKUŞ AİHL</v>
      </c>
      <c r="J103" s="287">
        <f>IFERROR(IFERROR(IFERROR(IFERROR(IFERROR(IFERROR(IFERROR(VLOOKUP(B103,FUTSAL!C$69:N12256,9,0),VLOOKUP(B103,VOLEYBOL!C$54:N2652,9,0)),VLOOKUP(B103,FUTBOL!C$31:N2740,9,0)),VLOOKUP(B103,BASKETBOL!C$42:N2754,9,0)),VLOOKUP(B103,HENTBOL!C$32:N2755,9,0)),VLOOKUP(B103,HOKEY!C$35:N2099,9,0)),VLOOKUP(B103,KRİKET!C$30:N2529,9,0)),VLOOKUP(B103,'FERDİ BRANŞLAR'!B$2:M430,9,0))</f>
        <v>0</v>
      </c>
      <c r="K103" s="287">
        <f>IFERROR(IFERROR(IFERROR(IFERROR(IFERROR(IFERROR(IFERROR(VLOOKUP(B103,FUTSAL!C$69:N12256,10,0),VLOOKUP(B103,VOLEYBOL!C$54:N2652,10,0)),VLOOKUP(B103,FUTBOL!C$31:N2740,10,0)),VLOOKUP(B103,BASKETBOL!C$42:N2754,10,0)),VLOOKUP(B103,HENTBOL!C$32:N2755,10,0)),VLOOKUP(B103,HOKEY!C$35:N2099,10,0)),VLOOKUP(B103,KRİKET!C$30:N2529,10,0)),VLOOKUP(B103,'FERDİ BRANŞLAR'!B$2:M430,10,0))</f>
        <v>0</v>
      </c>
      <c r="L103" s="278" t="str">
        <f>IFERROR(IFERROR(IFERROR(IFERROR(IFERROR(IFERROR(IFERROR(VLOOKUP(B103,FUTSAL!C$69:N12256,11,0),VLOOKUP(B103,VOLEYBOL!C$54:N2652,11,0)),VLOOKUP(B103,FUTBOL!C$31:N2740,11,0)),VLOOKUP(B103,BASKETBOL!C$42:N2754,11,0)),VLOOKUP(B103,HENTBOL!C$32:N2755,11,0)),VLOOKUP(B103,HOKEY!C$35:N2099,11,0)),VLOOKUP(B103,KRİKET!C$30:N2529,11,0)),VLOOKUP(B103,'FERDİ BRANŞLAR'!B$2:M430,11,0))</f>
        <v>AMASYA ATATÜRK ANADOLU LİSESİ (ÇEKİLDİ)</v>
      </c>
      <c r="M103" s="288" t="str">
        <f>IFERROR(IFERROR(IFERROR(IFERROR(IFERROR(IFERROR(IFERROR(VLOOKUP(B103,FUTSAL!C$69:N12256,12,0),VLOOKUP(B103,VOLEYBOL!C$54:N2652,12,0)),VLOOKUP(B103,FUTBOL!C$31:N2740,12,0)),VLOOKUP(B103,BASKETBOL!C$42:N2754,12,0)),VLOOKUP(B103,HENTBOL!C$32:N2755,12,0)),VLOOKUP(B103,HOKEY!C$35:N2099,11,0)),VLOOKUP(B103,KRİKET!C$30:N2529,12,0)),VLOOKUP(B103,'FERDİ BRANŞLAR'!B$2:M430,12,0))</f>
        <v>AMASYA ATATÜRK ANADOLU LİSESİ ÇEKİLDİ</v>
      </c>
    </row>
    <row r="104" spans="2:13" ht="12" x14ac:dyDescent="0.2">
      <c r="B104" s="358">
        <v>268</v>
      </c>
      <c r="C104" s="185">
        <f>IFERROR(IFERROR(IFERROR(IFERROR(IFERROR(IFERROR(IFERROR(VLOOKUP(B104,FUTSAL!C$69:N11819,2,0),VLOOKUP(B104,VOLEYBOL!C$54:N2215,2,0)),VLOOKUP(B104,FUTBOL!C$31:N2303,2,0)),VLOOKUP(B104,BASKETBOL!C$42:N2317,2,0)),VLOOKUP(B104,HENTBOL!C$32:N2318,2,0)),VLOOKUP(B104,HOKEY!C$35:N1662,2,0)),VLOOKUP(B104,KRİKET!C$30:N2092,2,0)),VLOOKUP(B104,'FERDİ BRANŞLAR'!B$2:M438,2,0))</f>
        <v>45989</v>
      </c>
      <c r="D104" s="186">
        <f>IFERROR(IFERROR(IFERROR(IFERROR(IFERROR(IFERROR(IFERROR(VLOOKUP(B104,FUTSAL!C$69:N11819,3,0),VLOOKUP(B104,VOLEYBOL!C$54:N2215,3,0)),VLOOKUP(B104,FUTBOL!C$31:N2303,3,0)),VLOOKUP(B104,BASKETBOL!C$42:N2317,3,0)),VLOOKUP(B104,HENTBOL!C$32:N2318,3,0)),VLOOKUP(B104,HOKEY!C$35:N1662,3,0)),VLOOKUP(B104,KRİKET!C$30:N2092,3,0)),VLOOKUP(B104,'FERDİ BRANŞLAR'!B$2:M438,3,0))</f>
        <v>0.39583333333333331</v>
      </c>
      <c r="E104" s="185" t="str">
        <f>IFERROR(IFERROR(IFERROR(IFERROR(IFERROR(IFERROR(IFERROR(VLOOKUP(B104,FUTSAL!C$69:N11819,4,0),VLOOKUP(B104,VOLEYBOL!C$54:N2215,4,0)),VLOOKUP(B104,FUTBOL!C$31:N2303,4,0)),VLOOKUP(B104,BASKETBOL!C$42:N2317,4,0)),VLOOKUP(B104,HENTBOL!C$32:N2318,4,0)),VLOOKUP(B104,HOKEY!C$35:N1662,4,0)),VLOOKUP(B104,KRİKET!C$30:N2092,4,0)),VLOOKUP(B104,'FERDİ BRANŞLAR'!B$2:M438,4,0))</f>
        <v>HAMİT KAPLAN S.S</v>
      </c>
      <c r="F104" s="185" t="str">
        <f>IFERROR(IFERROR(IFERROR(IFERROR(IFERROR(IFERROR(IFERROR(VLOOKUP(B104,FUTSAL!C$69:N11819,5,0),VLOOKUP(B104,VOLEYBOL!C$54:N2215,5,0)),VLOOKUP(B104,FUTBOL!C$31:N2303,5,0)),VLOOKUP(B104,BASKETBOL!C$42:N2317,5,0)),VLOOKUP(B104,HENTBOL!C$32:N2318,5,0)),VLOOKUP(B104,HOKEY!C$35:N1662,5,0)),VLOOKUP(B104,KRİKET!C$30:N2092,5,0)),VLOOKUP(B104,'FERDİ BRANŞLAR'!B$2:M438,5,0))</f>
        <v>VOLEYBOL</v>
      </c>
      <c r="G104" s="185" t="str">
        <f>IFERROR(IFERROR(IFERROR(IFERROR(IFERROR(IFERROR(IFERROR(VLOOKUP(B104,FUTSAL!C$69:N12264,6,0),VLOOKUP(B104,VOLEYBOL!C$54:N2660,6,0)),VLOOKUP(B104,FUTBOL!C$31:N2748,6,0)),VLOOKUP(B104,BASKETBOL!C$42:N2762,6,0)),VLOOKUP(B104,HENTBOL!C$32:N2763,6,0)),VLOOKUP(B104,HOKEY!C$35:N2107,6,0)),VLOOKUP(B104,KRİKET!C$30:N2537,6,0)),VLOOKUP(B104,'FERDİ BRANŞLAR'!B$2:M438,6,0))</f>
        <v>B GRB</v>
      </c>
      <c r="H104" s="185" t="str">
        <f>IFERROR(IFERROR(IFERROR(IFERROR(IFERROR(IFERROR(IFERROR(VLOOKUP(B104,FUTSAL!C$69:N12264,7,0),VLOOKUP(B104,VOLEYBOL!C$54:N2660,7,0)),VLOOKUP(B104,FUTBOL!C$31:N2748,7,0)),VLOOKUP(B104,BASKETBOL!C$42:N2762,7,0)),VLOOKUP(B104,HENTBOL!C$32:N2763,7,0)),VLOOKUP(B104,HOKEY!C$35:N2107,7,0)),VLOOKUP(B104,KRİKET!C$30:N2537,7,0)),VLOOKUP(B104,'FERDİ BRANŞLAR'!B$2:M438,7,0))</f>
        <v>GNÇ A KIZ</v>
      </c>
      <c r="I104" s="187" t="str">
        <f>IFERROR(IFERROR(IFERROR(IFERROR(IFERROR(IFERROR(IFERROR(VLOOKUP(B104,FUTSAL!C$69:N12264,8,0),VLOOKUP(B104,VOLEYBOL!C$54:N2660,8,0)),VLOOKUP(B104,FUTBOL!C$31:N2748,8,0)),VLOOKUP(B104,BASKETBOL!C$42:N2762,8,0)),VLOOKUP(B104,HENTBOL!C$32:N2763,8,0)),VLOOKUP(B104,HOKEY!C$35:N2107,8,0)),VLOOKUP(B104,KRİKET!C$30:N2537,8,0)),VLOOKUP(B104,'FERDİ BRANŞLAR'!B$2:M438,8,0))</f>
        <v>Amasya Şehit Ferhat Erdin Spor Lisesi</v>
      </c>
      <c r="J104" s="253" t="str">
        <f>IFERROR(IFERROR(IFERROR(IFERROR(IFERROR(IFERROR(IFERROR(VLOOKUP(B104,FUTSAL!C$69:N12264,9,0),VLOOKUP(B104,VOLEYBOL!C$54:N2660,9,0)),VLOOKUP(B104,FUTBOL!C$31:N2748,9,0)),VLOOKUP(B104,BASKETBOL!C$42:N2762,9,0)),VLOOKUP(B104,HENTBOL!C$32:N2763,9,0)),VLOOKUP(B104,HOKEY!C$35:N2107,9,0)),VLOOKUP(B104,KRİKET!C$30:N2537,9,0)),VLOOKUP(B104,'FERDİ BRANŞLAR'!B$2:M438,9,0))</f>
        <v>3</v>
      </c>
      <c r="K104" s="253" t="str">
        <f>IFERROR(IFERROR(IFERROR(IFERROR(IFERROR(IFERROR(IFERROR(VLOOKUP(B104,FUTSAL!C$69:N12264,10,0),VLOOKUP(B104,VOLEYBOL!C$54:N2660,10,0)),VLOOKUP(B104,FUTBOL!C$31:N2748,10,0)),VLOOKUP(B104,BASKETBOL!C$42:N2762,10,0)),VLOOKUP(B104,HENTBOL!C$32:N2763,10,0)),VLOOKUP(B104,HOKEY!C$35:N2107,10,0)),VLOOKUP(B104,KRİKET!C$30:N2537,10,0)),VLOOKUP(B104,'FERDİ BRANŞLAR'!B$2:M438,10,0))</f>
        <v>0</v>
      </c>
      <c r="L104" s="59" t="str">
        <f>IFERROR(IFERROR(IFERROR(IFERROR(IFERROR(IFERROR(IFERROR(VLOOKUP(B104,FUTSAL!C$69:N12264,11,0),VLOOKUP(B104,VOLEYBOL!C$54:N2660,11,0)),VLOOKUP(B104,FUTBOL!C$31:N2748,11,0)),VLOOKUP(B104,BASKETBOL!C$42:N2762,11,0)),VLOOKUP(B104,HENTBOL!C$32:N2763,11,0)),VLOOKUP(B104,HOKEY!C$35:N2107,11,0)),VLOOKUP(B104,KRİKET!C$30:N2537,11,0)),VLOOKUP(B104,'FERDİ BRANŞLAR'!B$2:M438,11,0))</f>
        <v>Amasya 12 Haziran Anadolu Lisesi</v>
      </c>
      <c r="M104" s="79">
        <f>IFERROR(IFERROR(IFERROR(IFERROR(IFERROR(IFERROR(IFERROR(VLOOKUP(B104,FUTSAL!C$69:N12264,12,0),VLOOKUP(B104,VOLEYBOL!C$54:N2660,12,0)),VLOOKUP(B104,FUTBOL!C$31:N2748,12,0)),VLOOKUP(B104,BASKETBOL!C$42:N2762,12,0)),VLOOKUP(B104,HENTBOL!C$32:N2763,12,0)),VLOOKUP(B104,HOKEY!C$35:N2107,11,0)),VLOOKUP(B104,KRİKET!C$30:N2537,12,0)),VLOOKUP(B104,'FERDİ BRANŞLAR'!B$2:M438,12,0))</f>
        <v>0</v>
      </c>
    </row>
    <row r="105" spans="2:13" ht="12" x14ac:dyDescent="0.2">
      <c r="B105" s="358">
        <v>440</v>
      </c>
      <c r="C105" s="185">
        <f>IFERROR(IFERROR(IFERROR(IFERROR(IFERROR(IFERROR(IFERROR(VLOOKUP(B105,FUTSAL!C$69:N11814,2,0),VLOOKUP(B105,VOLEYBOL!C$54:N2210,2,0)),VLOOKUP(B105,FUTBOL!C$31:N2298,2,0)),VLOOKUP(B105,BASKETBOL!C$42:N2312,2,0)),VLOOKUP(B105,HENTBOL!C$32:N2313,2,0)),VLOOKUP(B105,HOKEY!C$35:N1657,2,0)),VLOOKUP(B105,KRİKET!C$30:N2087,2,0)),VLOOKUP(B105,'FERDİ BRANŞLAR'!B$2:M433,2,0))</f>
        <v>45989</v>
      </c>
      <c r="D105" s="186">
        <f>IFERROR(IFERROR(IFERROR(IFERROR(IFERROR(IFERROR(IFERROR(VLOOKUP(B105,FUTSAL!C$69:N11814,3,0),VLOOKUP(B105,VOLEYBOL!C$54:N2210,3,0)),VLOOKUP(B105,FUTBOL!C$31:N2298,3,0)),VLOOKUP(B105,BASKETBOL!C$42:N2312,3,0)),VLOOKUP(B105,HENTBOL!C$32:N2313,3,0)),VLOOKUP(B105,HOKEY!C$35:N1657,3,0)),VLOOKUP(B105,KRİKET!C$30:N2087,3,0)),VLOOKUP(B105,'FERDİ BRANŞLAR'!B$2:M433,3,0))</f>
        <v>0.4375</v>
      </c>
      <c r="E105" s="185" t="str">
        <f>IFERROR(IFERROR(IFERROR(IFERROR(IFERROR(IFERROR(IFERROR(VLOOKUP(B105,FUTSAL!C$69:N11814,4,0),VLOOKUP(B105,VOLEYBOL!C$54:N2210,4,0)),VLOOKUP(B105,FUTBOL!C$31:N2298,4,0)),VLOOKUP(B105,BASKETBOL!C$42:N2312,4,0)),VLOOKUP(B105,HENTBOL!C$32:N2313,4,0)),VLOOKUP(B105,HOKEY!C$35:N1657,4,0)),VLOOKUP(B105,KRİKET!C$30:N2087,4,0)),VLOOKUP(B105,'FERDİ BRANŞLAR'!B$2:M433,4,0))</f>
        <v>AMASYA S.S</v>
      </c>
      <c r="F105" s="185" t="str">
        <f>IFERROR(IFERROR(IFERROR(IFERROR(IFERROR(IFERROR(IFERROR(VLOOKUP(B105,FUTSAL!C$69:N11814,5,0),VLOOKUP(B105,VOLEYBOL!C$54:N2210,5,0)),VLOOKUP(B105,FUTBOL!C$31:N2298,5,0)),VLOOKUP(B105,BASKETBOL!C$42:N2312,5,0)),VLOOKUP(B105,HENTBOL!C$32:N2313,5,0)),VLOOKUP(B105,HOKEY!C$35:N1657,5,0)),VLOOKUP(B105,KRİKET!C$30:N2087,5,0)),VLOOKUP(B105,'FERDİ BRANŞLAR'!B$2:M433,5,0))</f>
        <v>HENTBOL</v>
      </c>
      <c r="G105" s="185" t="str">
        <f>IFERROR(IFERROR(IFERROR(IFERROR(IFERROR(IFERROR(IFERROR(VLOOKUP(B105,FUTSAL!C$69:N12259,6,0),VLOOKUP(B105,VOLEYBOL!C$54:N2655,6,0)),VLOOKUP(B105,FUTBOL!C$31:N2743,6,0)),VLOOKUP(B105,BASKETBOL!C$42:N2757,6,0)),VLOOKUP(B105,HENTBOL!C$32:N2758,6,0)),VLOOKUP(B105,HOKEY!C$35:N2102,6,0)),VLOOKUP(B105,KRİKET!C$30:N2532,6,0)),VLOOKUP(B105,'FERDİ BRANŞLAR'!B$2:M433,6,0))</f>
        <v>..</v>
      </c>
      <c r="H105" s="185" t="str">
        <f>IFERROR(IFERROR(IFERROR(IFERROR(IFERROR(IFERROR(IFERROR(VLOOKUP(B105,FUTSAL!C$69:N12259,7,0),VLOOKUP(B105,VOLEYBOL!C$54:N2655,7,0)),VLOOKUP(B105,FUTBOL!C$31:N2743,7,0)),VLOOKUP(B105,BASKETBOL!C$42:N2757,7,0)),VLOOKUP(B105,HENTBOL!C$32:N2758,7,0)),VLOOKUP(B105,HOKEY!C$35:N2102,7,0)),VLOOKUP(B105,KRİKET!C$30:N2532,7,0)),VLOOKUP(B105,'FERDİ BRANŞLAR'!B$2:M433,7,0))</f>
        <v>GNÇ A ERK</v>
      </c>
      <c r="I105" s="187" t="str">
        <f>IFERROR(IFERROR(IFERROR(IFERROR(IFERROR(IFERROR(IFERROR(VLOOKUP(B105,FUTSAL!C$69:N12259,8,0),VLOOKUP(B105,VOLEYBOL!C$54:N2655,8,0)),VLOOKUP(B105,FUTBOL!C$31:N2743,8,0)),VLOOKUP(B105,BASKETBOL!C$42:N2757,8,0)),VLOOKUP(B105,HENTBOL!C$32:N2758,8,0)),VLOOKUP(B105,HOKEY!C$35:N2102,8,0)),VLOOKUP(B105,KRİKET!C$30:N2532,8,0)),VLOOKUP(B105,'FERDİ BRANŞLAR'!B$2:M433,8,0))</f>
        <v>AMASYA ŞEHİT FERHAT ERDİN SPOR LİSESİ</v>
      </c>
      <c r="J105" s="253" t="str">
        <f>IFERROR(IFERROR(IFERROR(IFERROR(IFERROR(IFERROR(IFERROR(VLOOKUP(B105,FUTSAL!C$69:N12259,9,0),VLOOKUP(B105,VOLEYBOL!C$54:N2655,9,0)),VLOOKUP(B105,FUTBOL!C$31:N2743,9,0)),VLOOKUP(B105,BASKETBOL!C$42:N2757,9,0)),VLOOKUP(B105,HENTBOL!C$32:N2758,9,0)),VLOOKUP(B105,HOKEY!C$35:N2102,9,0)),VLOOKUP(B105,KRİKET!C$30:N2532,9,0)),VLOOKUP(B105,'FERDİ BRANŞLAR'!B$2:M433,9,0))</f>
        <v>26</v>
      </c>
      <c r="K105" s="253" t="str">
        <f>IFERROR(IFERROR(IFERROR(IFERROR(IFERROR(IFERROR(IFERROR(VLOOKUP(B105,FUTSAL!C$69:N12259,10,0),VLOOKUP(B105,VOLEYBOL!C$54:N2655,10,0)),VLOOKUP(B105,FUTBOL!C$31:N2743,10,0)),VLOOKUP(B105,BASKETBOL!C$42:N2757,10,0)),VLOOKUP(B105,HENTBOL!C$32:N2758,10,0)),VLOOKUP(B105,HOKEY!C$35:N2102,10,0)),VLOOKUP(B105,KRİKET!C$30:N2532,10,0)),VLOOKUP(B105,'FERDİ BRANŞLAR'!B$2:M433,10,0))</f>
        <v>33</v>
      </c>
      <c r="L105" s="363" t="str">
        <f>IFERROR(IFERROR(IFERROR(IFERROR(IFERROR(IFERROR(IFERROR(VLOOKUP(B105,FUTSAL!C$69:N12259,11,0),VLOOKUP(B105,VOLEYBOL!C$54:N2655,11,0)),VLOOKUP(B105,FUTBOL!C$31:N2743,11,0)),VLOOKUP(B105,BASKETBOL!C$42:N2757,11,0)),VLOOKUP(B105,HENTBOL!C$32:N2758,11,0)),VLOOKUP(B105,HOKEY!C$35:N2102,11,0)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2757,12,0)),VLOOKUP(B105,HENTBOL!C$32:N2758,12,0)),VLOOKUP(B105,HOKEY!C$35:N2102,11,0)),VLOOKUP(B105,KRİKET!C$30:N2532,12,0)),VLOOKUP(B105,'FERDİ BRANŞLAR'!B$2:M433,12,0))</f>
        <v>0</v>
      </c>
    </row>
    <row r="106" spans="2:13" ht="12" x14ac:dyDescent="0.2">
      <c r="B106" s="358">
        <v>272</v>
      </c>
      <c r="C106" s="185">
        <f>IFERROR(IFERROR(IFERROR(IFERROR(IFERROR(IFERROR(IFERROR(VLOOKUP(B106,FUTSAL!C$69:N11637,2,0),VLOOKUP(B106,VOLEYBOL!C$54:N2033,2,0)),VLOOKUP(B106,FUTBOL!C$31:N2121,2,0)),VLOOKUP(B106,BASKETBOL!C$42:N2135,2,0)),VLOOKUP(B106,HENTBOL!C$32:N2136,2,0)),VLOOKUP(B106,HOKEY!C$35:N1480,2,0)),VLOOKUP(B106,KRİKET!C$30:N1910,2,0)),VLOOKUP(B106,'FERDİ BRANŞLAR'!B$2:M256,2,0))</f>
        <v>45989</v>
      </c>
      <c r="D106" s="186">
        <f>IFERROR(IFERROR(IFERROR(IFERROR(IFERROR(IFERROR(IFERROR(VLOOKUP(B106,FUTSAL!C$69:N11637,3,0),VLOOKUP(B106,VOLEYBOL!C$54:N2033,3,0)),VLOOKUP(B106,FUTBOL!C$31:N2121,3,0)),VLOOKUP(B106,BASKETBOL!C$42:N2135,3,0)),VLOOKUP(B106,HENTBOL!C$32:N2136,3,0)),VLOOKUP(B106,HOKEY!C$35:N1480,3,0)),VLOOKUP(B106,KRİKET!C$30:N1910,3,0)),VLOOKUP(B106,'FERDİ BRANŞLAR'!B$2:M256,3,0))</f>
        <v>0.45833333333333331</v>
      </c>
      <c r="E106" s="185" t="str">
        <f>IFERROR(IFERROR(IFERROR(IFERROR(IFERROR(IFERROR(IFERROR(VLOOKUP(B106,FUTSAL!C$69:N11637,4,0),VLOOKUP(B106,VOLEYBOL!C$54:N2033,4,0)),VLOOKUP(B106,FUTBOL!C$31:N2121,4,0)),VLOOKUP(B106,BASKETBOL!C$42:N2135,4,0)),VLOOKUP(B106,HENTBOL!C$32:N2136,4,0)),VLOOKUP(B106,HOKEY!C$35:N1480,4,0)),VLOOKUP(B106,KRİKET!C$30:N1910,4,0)),VLOOKUP(B106,'FERDİ BRANŞLAR'!B$2:M256,4,0))</f>
        <v>HAMİT KAPLAN S.S</v>
      </c>
      <c r="F106" s="185" t="str">
        <f>IFERROR(IFERROR(IFERROR(IFERROR(IFERROR(IFERROR(IFERROR(VLOOKUP(B106,FUTSAL!C$69:N11637,5,0),VLOOKUP(B106,VOLEYBOL!C$54:N2033,5,0)),VLOOKUP(B106,FUTBOL!C$31:N2121,5,0)),VLOOKUP(B106,BASKETBOL!C$42:N2135,5,0)),VLOOKUP(B106,HENTBOL!C$32:N2136,5,0)),VLOOKUP(B106,HOKEY!C$35:N1480,5,0)),VLOOKUP(B106,KRİKET!C$30:N1910,5,0)),VLOOKUP(B106,'FERDİ BRANŞLAR'!B$2:M256,5,0))</f>
        <v>VOLEYBOL</v>
      </c>
      <c r="G106" s="185" t="str">
        <f>IFERROR(IFERROR(IFERROR(IFERROR(IFERROR(IFERROR(IFERROR(VLOOKUP(B106,FUTSAL!C$69:N12082,6,0),VLOOKUP(B106,VOLEYBOL!C$54:N2478,6,0)),VLOOKUP(B106,FUTBOL!C$31:N2566,6,0)),VLOOKUP(B106,BASKETBOL!C$42:N2580,6,0)),VLOOKUP(B106,HENTBOL!C$32:N2581,6,0)),VLOOKUP(B106,HOKEY!C$35:N1925,6,0)),VLOOKUP(B106,KRİKET!C$30:N2355,6,0)),VLOOKUP(B106,'FERDİ BRANŞLAR'!B$2:M256,6,0))</f>
        <v>C GRB</v>
      </c>
      <c r="H106" s="185" t="str">
        <f>IFERROR(IFERROR(IFERROR(IFERROR(IFERROR(IFERROR(IFERROR(VLOOKUP(B106,FUTSAL!C$69:N12082,7,0),VLOOKUP(B106,VOLEYBOL!C$54:N2478,7,0)),VLOOKUP(B106,FUTBOL!C$31:N2566,7,0)),VLOOKUP(B106,BASKETBOL!C$42:N2580,7,0)),VLOOKUP(B106,HENTBOL!C$32:N2581,7,0)),VLOOKUP(B106,HOKEY!C$35:N1925,7,0)),VLOOKUP(B106,KRİKET!C$30:N2355,7,0)),VLOOKUP(B106,'FERDİ BRANŞLAR'!B$2:M256,7,0))</f>
        <v>GNÇ A KIZ</v>
      </c>
      <c r="I106" s="187" t="str">
        <f>IFERROR(IFERROR(IFERROR(IFERROR(IFERROR(IFERROR(IFERROR(VLOOKUP(B106,FUTSAL!C$69:N12082,8,0),VLOOKUP(B106,VOLEYBOL!C$54:N2478,8,0)),VLOOKUP(B106,FUTBOL!C$31:N2566,8,0)),VLOOKUP(B106,BASKETBOL!C$42:N2580,8,0)),VLOOKUP(B106,HENTBOL!C$32:N2581,8,0)),VLOOKUP(B106,HOKEY!C$35:N1925,8,0)),VLOOKUP(B106,KRİKET!C$30:N2355,8,0)),VLOOKUP(B106,'FERDİ BRANŞLAR'!B$2:M256,8,0))</f>
        <v>Amasya Sosyal Bilimler Lisesi(A)</v>
      </c>
      <c r="J106" s="253" t="str">
        <f>IFERROR(IFERROR(IFERROR(IFERROR(IFERROR(IFERROR(IFERROR(VLOOKUP(B106,FUTSAL!C$69:N12082,9,0),VLOOKUP(B106,VOLEYBOL!C$54:N2478,9,0)),VLOOKUP(B106,FUTBOL!C$31:N2566,9,0)),VLOOKUP(B106,BASKETBOL!C$42:N2580,9,0)),VLOOKUP(B106,HENTBOL!C$32:N2581,9,0)),VLOOKUP(B106,HOKEY!C$35:N1925,9,0)),VLOOKUP(B106,KRİKET!C$30:N2355,9,0)),VLOOKUP(B106,'FERDİ BRANŞLAR'!B$2:M256,9,0))</f>
        <v>3</v>
      </c>
      <c r="K106" s="253" t="str">
        <f>IFERROR(IFERROR(IFERROR(IFERROR(IFERROR(IFERROR(IFERROR(VLOOKUP(B106,FUTSAL!C$69:N12082,10,0),VLOOKUP(B106,VOLEYBOL!C$54:N2478,10,0)),VLOOKUP(B106,FUTBOL!C$31:N2566,10,0)),VLOOKUP(B106,BASKETBOL!C$42:N2580,10,0)),VLOOKUP(B106,HENTBOL!C$32:N2581,10,0)),VLOOKUP(B106,HOKEY!C$35:N1925,10,0)),VLOOKUP(B106,KRİKET!C$30:N2355,10,0)),VLOOKUP(B106,'FERDİ BRANŞLAR'!B$2:M256,10,0))</f>
        <v>2</v>
      </c>
      <c r="L106" s="379" t="str">
        <f>IFERROR(IFERROR(IFERROR(IFERROR(IFERROR(IFERROR(IFERROR(VLOOKUP(B106,FUTSAL!C$69:N12082,11,0),VLOOKUP(B106,VOLEYBOL!C$54:N2478,11,0)),VLOOKUP(B106,FUTBOL!C$31:N2566,11,0)),VLOOKUP(B106,BASKETBOL!C$42:N2580,11,0)),VLOOKUP(B106,HENTBOL!C$32:N2581,11,0)),VLOOKUP(B106,HOKEY!C$35:N1925,11,0)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2580,12,0)),VLOOKUP(B106,HENTBOL!C$32:N2581,12,0)),VLOOKUP(B106,HOKEY!C$35:N1925,11,0)),VLOOKUP(B106,KRİKET!C$30:N2355,12,0)),VLOOKUP(B106,'FERDİ BRANŞLAR'!B$2:M256,12,0))</f>
        <v>0</v>
      </c>
    </row>
    <row r="107" spans="2:13" ht="12" x14ac:dyDescent="0.2">
      <c r="B107" s="358">
        <v>281</v>
      </c>
      <c r="C107" s="185">
        <f>IFERROR(IFERROR(IFERROR(IFERROR(IFERROR(IFERROR(IFERROR(VLOOKUP(B107,FUTSAL!C$69:N11558,2,0),VLOOKUP(B107,VOLEYBOL!C$54:N1954,2,0)),VLOOKUP(B107,FUTBOL!C$31:N2042,2,0)),VLOOKUP(B107,BASKETBOL!C$42:N2056,2,0)),VLOOKUP(B107,HENTBOL!C$32:N2057,2,0)),VLOOKUP(B107,HOKEY!C$35:N1401,2,0)),VLOOKUP(B107,KRİKET!C$30:N1831,2,0)),VLOOKUP(B107,'FERDİ BRANŞLAR'!B$2:M177,2,0))</f>
        <v>45989</v>
      </c>
      <c r="D107" s="276">
        <f>IFERROR(IFERROR(IFERROR(IFERROR(IFERROR(IFERROR(IFERROR(VLOOKUP(B107,FUTSAL!C$69:N11558,3,0),VLOOKUP(B107,VOLEYBOL!C$54:N1954,3,0)),VLOOKUP(B107,FUTBOL!C$31:N2042,3,0)),VLOOKUP(B107,BASKETBOL!C$42:N2056,3,0)),VLOOKUP(B107,HENTBOL!C$32:N2057,3,0)),VLOOKUP(B107,HOKEY!C$35:N1401,3,0)),VLOOKUP(B107,KRİKET!C$30:N1831,3,0)),VLOOKUP(B107,'FERDİ BRANŞLAR'!B$2:M177,3,0))</f>
        <v>0.45833333333333331</v>
      </c>
      <c r="E107" s="185" t="str">
        <f>IFERROR(IFERROR(IFERROR(IFERROR(IFERROR(IFERROR(IFERROR(VLOOKUP(B107,FUTSAL!C$69:N11558,4,0),VLOOKUP(B107,VOLEYBOL!C$54:N1954,4,0)),VLOOKUP(B107,FUTBOL!C$31:N2042,4,0)),VLOOKUP(B107,BASKETBOL!C$42:N2056,4,0)),VLOOKUP(B107,HENTBOL!C$32:N2057,4,0)),VLOOKUP(B107,HOKEY!C$35:N1401,4,0)),VLOOKUP(B107,KRİKET!C$30:N1831,4,0)),VLOOKUP(B107,'FERDİ BRANŞLAR'!B$2:M177,4,0))</f>
        <v>GÜMÜŞHACIKÖY S.S</v>
      </c>
      <c r="F107" s="185" t="str">
        <f>IFERROR(IFERROR(IFERROR(IFERROR(IFERROR(IFERROR(IFERROR(VLOOKUP(B107,FUTSAL!C$69:N11558,5,0),VLOOKUP(B107,VOLEYBOL!C$54:N1954,5,0)),VLOOKUP(B107,FUTBOL!C$31:N2042,5,0)),VLOOKUP(B107,BASKETBOL!C$42:N2056,5,0)),VLOOKUP(B107,HENTBOL!C$32:N2057,5,0)),VLOOKUP(B107,HOKEY!C$35:N1401,5,0)),VLOOKUP(B107,KRİKET!C$30:N1831,5,0)),VLOOKUP(B107,'FERDİ BRANŞLAR'!B$2:M177,5,0))</f>
        <v>VOLEYBOL</v>
      </c>
      <c r="G107" s="185" t="str">
        <f>IFERROR(IFERROR(IFERROR(IFERROR(IFERROR(IFERROR(IFERROR(VLOOKUP(B107,FUTSAL!C$69:N12003,6,0),VLOOKUP(B107,VOLEYBOL!C$54:N2399,6,0)),VLOOKUP(B107,FUTBOL!C$31:N2487,6,0)),VLOOKUP(B107,BASKETBOL!C$42:N2501,6,0)),VLOOKUP(B107,HENTBOL!C$32:N2502,6,0)),VLOOKUP(B107,HOKEY!C$35:N1846,6,0)),VLOOKUP(B107,KRİKET!C$30:N2276,6,0)),VLOOKUP(B107,'FERDİ BRANŞLAR'!B$2:M177,6,0))</f>
        <v>G GRB</v>
      </c>
      <c r="H107" s="185" t="str">
        <f>IFERROR(IFERROR(IFERROR(IFERROR(IFERROR(IFERROR(IFERROR(VLOOKUP(B107,FUTSAL!C$69:N12003,7,0),VLOOKUP(B107,VOLEYBOL!C$54:N2399,7,0)),VLOOKUP(B107,FUTBOL!C$31:N2487,7,0)),VLOOKUP(B107,BASKETBOL!C$42:N2501,7,0)),VLOOKUP(B107,HENTBOL!C$32:N2502,7,0)),VLOOKUP(B107,HOKEY!C$35:N1846,7,0)),VLOOKUP(B107,KRİKET!C$30:N2276,7,0)),VLOOKUP(B107,'FERDİ BRANŞLAR'!B$2:M177,7,0))</f>
        <v>GNÇ A KIZ</v>
      </c>
      <c r="I107" s="187" t="str">
        <f>IFERROR(IFERROR(IFERROR(IFERROR(IFERROR(IFERROR(IFERROR(VLOOKUP(B107,FUTSAL!C$69:N12003,8,0),VLOOKUP(B107,VOLEYBOL!C$54:N2399,8,0)),VLOOKUP(B107,FUTBOL!C$31:N2487,8,0)),VLOOKUP(B107,BASKETBOL!C$42:N2501,8,0)),VLOOKUP(B107,HENTBOL!C$32:N2502,8,0)),VLOOKUP(B107,HOKEY!C$35:N1846,8,0)),VLOOKUP(B107,KRİKET!C$30:N2276,8,0)),VLOOKUP(B107,'FERDİ BRANŞLAR'!B$2:M177,8,0))</f>
        <v>Merzifon Şehit Ahmet Özsoy Kız AİHL</v>
      </c>
      <c r="J107" s="253" t="str">
        <f>IFERROR(IFERROR(IFERROR(IFERROR(IFERROR(IFERROR(IFERROR(VLOOKUP(B107,FUTSAL!C$69:N12003,9,0),VLOOKUP(B107,VOLEYBOL!C$54:N2399,9,0)),VLOOKUP(B107,FUTBOL!C$31:N2487,9,0)),VLOOKUP(B107,BASKETBOL!C$42:N2501,9,0)),VLOOKUP(B107,HENTBOL!C$32:N2502,9,0)),VLOOKUP(B107,HOKEY!C$35:N1846,9,0)),VLOOKUP(B107,KRİKET!C$30:N2276,9,0)),VLOOKUP(B107,'FERDİ BRANŞLAR'!B$2:M177,9,0))</f>
        <v>3</v>
      </c>
      <c r="K107" s="253" t="str">
        <f>IFERROR(IFERROR(IFERROR(IFERROR(IFERROR(IFERROR(IFERROR(VLOOKUP(B107,FUTSAL!C$69:N12003,10,0),VLOOKUP(B107,VOLEYBOL!C$54:N2399,10,0)),VLOOKUP(B107,FUTBOL!C$31:N2487,10,0)),VLOOKUP(B107,BASKETBOL!C$42:N2501,10,0)),VLOOKUP(B107,HENTBOL!C$32:N2502,10,0)),VLOOKUP(B107,HOKEY!C$35:N1846,10,0)),VLOOKUP(B107,KRİKET!C$30:N2276,10,0)),VLOOKUP(B107,'FERDİ BRANŞLAR'!B$2:M177,10,0))</f>
        <v>1</v>
      </c>
      <c r="L107" s="351" t="str">
        <f>IFERROR(IFERROR(IFERROR(IFERROR(IFERROR(IFERROR(IFERROR(VLOOKUP(B107,FUTSAL!C$69:N12003,11,0),VLOOKUP(B107,VOLEYBOL!C$54:N2399,11,0)),VLOOKUP(B107,FUTBOL!C$31:N2487,11,0)),VLOOKUP(B107,BASKETBOL!C$42:N2501,11,0)),VLOOKUP(B107,HENTBOL!C$32:N2502,11,0)),VLOOKUP(B107,HOKEY!C$35:N1846,11,0)),VLOOKUP(B107,KRİKET!C$30:N2276,11,0)),VLOOKUP(B107,'FERDİ BRANŞLAR'!B$2:M177,11,0))</f>
        <v>Merzifon Anadolu Lisesi(A)</v>
      </c>
      <c r="M107" s="79" t="str">
        <f>IFERROR(IFERROR(IFERROR(IFERROR(IFERROR(IFERROR(IFERROR(VLOOKUP(B107,FUTSAL!C$69:N12003,12,0),VLOOKUP(B107,VOLEYBOL!C$54:N2399,12,0)),VLOOKUP(B107,FUTBOL!C$31:N2487,12,0)),VLOOKUP(B107,BASKETBOL!C$42:N2501,12,0)),VLOOKUP(B107,HENTBOL!C$32:N2502,12,0)),VLOOKUP(B107,HOKEY!C$35:N1846,11,0)),VLOOKUP(B107,KRİKET!C$30:N2276,12,0)),VLOOKUP(B107,'FERDİ BRANŞLAR'!B$2:M177,12,0))</f>
        <v>YER VE SAAT DEĞİŞİKLİĞİ</v>
      </c>
    </row>
    <row r="108" spans="2:13" ht="12" x14ac:dyDescent="0.2">
      <c r="B108" s="358">
        <v>467</v>
      </c>
      <c r="C108" s="312">
        <f>IFERROR(IFERROR(IFERROR(IFERROR(IFERROR(IFERROR(IFERROR(VLOOKUP(B108,FUTSAL!C$69:N11861,2,0),VLOOKUP(B108,VOLEYBOL!C$54:N2257,2,0)),VLOOKUP(B108,FUTBOL!C$31:N2345,2,0)),VLOOKUP(B108,BASKETBOL!C$42:N2359,2,0)),VLOOKUP(B108,HENTBOL!C$32:N2360,2,0)),VLOOKUP(B108,HOKEY!C$35:N1704,2,0)),VLOOKUP(B108,KRİKET!C$30:N2134,2,0)),VLOOKUP(B108,'FERDİ BRANŞLAR'!B$2:M480,2,0))</f>
        <v>45989</v>
      </c>
      <c r="D108" s="313">
        <f>IFERROR(IFERROR(IFERROR(IFERROR(IFERROR(IFERROR(IFERROR(VLOOKUP(B108,FUTSAL!C$69:N11861,3,0),VLOOKUP(B108,VOLEYBOL!C$54:N2257,3,0)),VLOOKUP(B108,FUTBOL!C$31:N2345,3,0)),VLOOKUP(B108,BASKETBOL!C$42:N2359,3,0)),VLOOKUP(B108,HENTBOL!C$32:N2360,3,0)),VLOOKUP(B108,HOKEY!C$35:N1704,3,0)),VLOOKUP(B108,KRİKET!C$30:N2134,3,0)),VLOOKUP(B108,'FERDİ BRANŞLAR'!B$2:M480,3,0))</f>
        <v>0.5</v>
      </c>
      <c r="E108" s="312" t="str">
        <f>IFERROR(IFERROR(IFERROR(IFERROR(IFERROR(IFERROR(IFERROR(VLOOKUP(B108,FUTSAL!C$69:N11861,4,0),VLOOKUP(B108,VOLEYBOL!C$54:N2257,4,0)),VLOOKUP(B108,FUTBOL!C$31:N2345,4,0)),VLOOKUP(B108,BASKETBOL!C$42:N2359,4,0)),VLOOKUP(B108,HENTBOL!C$32:N2360,4,0)),VLOOKUP(B108,HOKEY!C$35:N1704,4,0)),VLOOKUP(B108,KRİKET!C$30:N2134,4,0)),VLOOKUP(B108,'FERDİ BRANŞLAR'!B$2:M480,4,0))</f>
        <v>AMASYA S.S</v>
      </c>
      <c r="F108" s="312" t="str">
        <f>IFERROR(IFERROR(IFERROR(IFERROR(IFERROR(IFERROR(IFERROR(VLOOKUP(B108,FUTSAL!C$69:N11861,5,0),VLOOKUP(B108,VOLEYBOL!C$54:N2257,5,0)),VLOOKUP(B108,FUTBOL!C$31:N2345,5,0)),VLOOKUP(B108,BASKETBOL!C$42:N2359,5,0)),VLOOKUP(B108,HENTBOL!C$32:N2360,5,0)),VLOOKUP(B108,HOKEY!C$35:N1704,5,0)),VLOOKUP(B108,KRİKET!C$30:N2134,5,0)),VLOOKUP(B108,'FERDİ BRANŞLAR'!B$2:M480,5,0))</f>
        <v>HENTBOL</v>
      </c>
      <c r="G108" s="312" t="str">
        <f>IFERROR(IFERROR(IFERROR(IFERROR(IFERROR(IFERROR(IFERROR(VLOOKUP(B108,FUTSAL!C$69:N12306,6,0),VLOOKUP(B108,VOLEYBOL!C$54:N2702,6,0)),VLOOKUP(B108,FUTBOL!C$31:N2790,6,0)),VLOOKUP(B108,BASKETBOL!C$42:N2804,6,0)),VLOOKUP(B108,HENTBOL!C$32:N2805,6,0)),VLOOKUP(B108,HOKEY!C$35:N2149,6,0)),VLOOKUP(B108,KRİKET!C$30:N2579,6,0)),VLOOKUP(B108,'FERDİ BRANŞLAR'!B$2:M480,6,0))</f>
        <v>A GRB</v>
      </c>
      <c r="H108" s="312" t="str">
        <f>IFERROR(IFERROR(IFERROR(IFERROR(IFERROR(IFERROR(IFERROR(VLOOKUP(B108,FUTSAL!C$69:N12306,7,0),VLOOKUP(B108,VOLEYBOL!C$54:N2702,7,0)),VLOOKUP(B108,FUTBOL!C$31:N2790,7,0)),VLOOKUP(B108,BASKETBOL!C$42:N2804,7,0)),VLOOKUP(B108,HENTBOL!C$32:N2805,7,0)),VLOOKUP(B108,HOKEY!C$35:N2149,7,0)),VLOOKUP(B108,KRİKET!C$30:N2579,7,0)),VLOOKUP(B108,'FERDİ BRANŞLAR'!B$2:M480,7,0))</f>
        <v>GENÇ KIZ</v>
      </c>
      <c r="I108" s="314" t="str">
        <f>IFERROR(IFERROR(IFERROR(IFERROR(IFERROR(IFERROR(IFERROR(VLOOKUP(B108,FUTSAL!C$69:N12306,8,0),VLOOKUP(B108,VOLEYBOL!C$54:N2702,8,0)),VLOOKUP(B108,FUTBOL!C$31:N2790,8,0)),VLOOKUP(B108,BASKETBOL!C$42:N2804,8,0)),VLOOKUP(B108,HENTBOL!C$32:N2805,8,0)),VLOOKUP(B108,HOKEY!C$35:N2149,8,0)),VLOOKUP(B108,KRİKET!C$30:N2579,8,0)),VLOOKUP(B108,'FERDİ BRANŞLAR'!B$2:M480,8,0))</f>
        <v>AMASYA ALPTEKİN ANADOLUN LİSEİSİ</v>
      </c>
      <c r="J108" s="315">
        <f>IFERROR(IFERROR(IFERROR(IFERROR(IFERROR(IFERROR(IFERROR(VLOOKUP(B108,FUTSAL!C$69:N12306,9,0),VLOOKUP(B108,VOLEYBOL!C$54:N2702,9,0)),VLOOKUP(B108,FUTBOL!C$31:N2790,9,0)),VLOOKUP(B108,BASKETBOL!C$42:N2804,9,0)),VLOOKUP(B108,HENTBOL!C$32:N2805,9,0)),VLOOKUP(B108,HOKEY!C$35:N2149,9,0)),VLOOKUP(B108,KRİKET!C$30:N2579,9,0)),VLOOKUP(B108,'FERDİ BRANŞLAR'!B$2:M480,9,0))</f>
        <v>0</v>
      </c>
      <c r="K108" s="315">
        <f>IFERROR(IFERROR(IFERROR(IFERROR(IFERROR(IFERROR(IFERROR(VLOOKUP(B108,FUTSAL!C$69:N12306,10,0),VLOOKUP(B108,VOLEYBOL!C$54:N2702,10,0)),VLOOKUP(B108,FUTBOL!C$31:N2790,10,0)),VLOOKUP(B108,BASKETBOL!C$42:N2804,10,0)),VLOOKUP(B108,HENTBOL!C$32:N2805,10,0)),VLOOKUP(B108,HOKEY!C$35:N2149,10,0)),VLOOKUP(B108,KRİKET!C$30:N2579,10,0)),VLOOKUP(B108,'FERDİ BRANŞLAR'!B$2:M480,10,0))</f>
        <v>0</v>
      </c>
      <c r="L108" s="281" t="str">
        <f>IFERROR(IFERROR(IFERROR(IFERROR(IFERROR(IFERROR(IFERROR(VLOOKUP(B108,FUTSAL!C$69:N12306,11,0),VLOOKUP(B108,VOLEYBOL!C$54:N2702,11,0)),VLOOKUP(B108,FUTBOL!C$31:N2790,11,0)),VLOOKUP(B108,BASKETBOL!C$42:N2804,11,0)),VLOOKUP(B108,HENTBOL!C$32:N2805,11,0)),VLOOKUP(B108,HOKEY!C$35:N2149,11,0)),VLOOKUP(B108,KRİKET!C$30:N2579,11,0)),VLOOKUP(B108,'FERDİ BRANŞLAR'!B$2:M480,11,0))</f>
        <v>AMASYA İLDUŞ HATUN MTAL</v>
      </c>
      <c r="M108" s="283" t="str">
        <f>IFERROR(IFERROR(IFERROR(IFERROR(IFERROR(IFERROR(IFERROR(VLOOKUP(B108,FUTSAL!C$69:N12306,12,0),VLOOKUP(B108,VOLEYBOL!C$54:N2702,12,0)),VLOOKUP(B108,FUTBOL!C$31:N2790,12,0)),VLOOKUP(B108,BASKETBOL!C$42:N2804,12,0)),VLOOKUP(B108,HENTBOL!C$32:N2805,12,0)),VLOOKUP(B108,HOKEY!C$35:N2149,11,0)),VLOOKUP(B108,KRİKET!C$30:N2579,12,0)),VLOOKUP(B108,'FERDİ BRANŞLAR'!B$2:M480,12,0))</f>
        <v>AMASYA ALPTEKİN A.L ÇEKİLDİ</v>
      </c>
    </row>
    <row r="109" spans="2:13" ht="12" x14ac:dyDescent="0.2">
      <c r="B109" s="358">
        <v>299</v>
      </c>
      <c r="C109" s="185">
        <f>IFERROR(IFERROR(IFERROR(IFERROR(IFERROR(IFERROR(IFERROR(VLOOKUP(B109,FUTSAL!C$69:N11718,2,0),VLOOKUP(B109,VOLEYBOL!C$54:N2114,2,0)),VLOOKUP(B109,FUTBOL!C$31:N2202,2,0)),VLOOKUP(B109,BASKETBOL!C$42:N2216,2,0)),VLOOKUP(B109,HENTBOL!C$32:N2217,2,0)),VLOOKUP(B109,HOKEY!C$35:N1561,2,0)),VLOOKUP(B109,KRİKET!C$30:N1991,2,0)),VLOOKUP(B109,'FERDİ BRANŞLAR'!B$2:M337,2,0))</f>
        <v>45989</v>
      </c>
      <c r="D109" s="276">
        <f>IFERROR(IFERROR(IFERROR(IFERROR(IFERROR(IFERROR(IFERROR(VLOOKUP(B109,FUTSAL!C$69:N11718,3,0),VLOOKUP(B109,VOLEYBOL!C$54:N2114,3,0)),VLOOKUP(B109,FUTBOL!C$31:N2202,3,0)),VLOOKUP(B109,BASKETBOL!C$42:N2216,3,0)),VLOOKUP(B109,HENTBOL!C$32:N2217,3,0)),VLOOKUP(B109,HOKEY!C$35:N1561,3,0)),VLOOKUP(B109,KRİKET!C$30:N1991,3,0)),VLOOKUP(B109,'FERDİ BRANŞLAR'!B$2:M337,3,0))</f>
        <v>0.54166666666666663</v>
      </c>
      <c r="E109" s="185" t="str">
        <f>IFERROR(IFERROR(IFERROR(IFERROR(IFERROR(IFERROR(IFERROR(VLOOKUP(B109,FUTSAL!C$69:N11718,4,0),VLOOKUP(B109,VOLEYBOL!C$54:N2114,4,0)),VLOOKUP(B109,FUTBOL!C$31:N2202,4,0)),VLOOKUP(B109,BASKETBOL!C$42:N2216,4,0)),VLOOKUP(B109,HENTBOL!C$32:N2217,4,0)),VLOOKUP(B109,HOKEY!C$35:N1561,4,0)),VLOOKUP(B109,KRİKET!C$30:N1991,4,0)),VLOOKUP(B109,'FERDİ BRANŞLAR'!B$2:M337,4,0))</f>
        <v>HAMİT KAPLAN S.S</v>
      </c>
      <c r="F109" s="185" t="str">
        <f>IFERROR(IFERROR(IFERROR(IFERROR(IFERROR(IFERROR(IFERROR(VLOOKUP(B109,FUTSAL!C$69:N11718,5,0),VLOOKUP(B109,VOLEYBOL!C$54:N2114,5,0)),VLOOKUP(B109,FUTBOL!C$31:N2202,5,0)),VLOOKUP(B109,BASKETBOL!C$42:N2216,5,0)),VLOOKUP(B109,HENTBOL!C$32:N2217,5,0)),VLOOKUP(B109,HOKEY!C$35:N1561,5,0)),VLOOKUP(B109,KRİKET!C$30:N1991,5,0)),VLOOKUP(B109,'FERDİ BRANŞLAR'!B$2:M337,5,0))</f>
        <v>VOLEYBOL</v>
      </c>
      <c r="G109" s="185" t="str">
        <f>IFERROR(IFERROR(IFERROR(IFERROR(IFERROR(IFERROR(IFERROR(VLOOKUP(B109,FUTSAL!C$69:N12163,6,0),VLOOKUP(B109,VOLEYBOL!C$54:N2559,6,0)),VLOOKUP(B109,FUTBOL!C$31:N2647,6,0)),VLOOKUP(B109,BASKETBOL!C$42:N2661,6,0)),VLOOKUP(B109,HENTBOL!C$32:N2662,6,0)),VLOOKUP(B109,HOKEY!C$35:N2006,6,0)),VLOOKUP(B109,KRİKET!C$30:N2436,6,0)),VLOOKUP(B109,'FERDİ BRANŞLAR'!B$2:M337,6,0))</f>
        <v>A GRB</v>
      </c>
      <c r="H109" s="185" t="str">
        <f>IFERROR(IFERROR(IFERROR(IFERROR(IFERROR(IFERROR(IFERROR(VLOOKUP(B109,FUTSAL!C$69:N12163,7,0),VLOOKUP(B109,VOLEYBOL!C$54:N2559,7,0)),VLOOKUP(B109,FUTBOL!C$31:N2647,7,0)),VLOOKUP(B109,BASKETBOL!C$42:N2661,7,0)),VLOOKUP(B109,HENTBOL!C$32:N2662,7,0)),VLOOKUP(B109,HOKEY!C$35:N2006,7,0)),VLOOKUP(B109,KRİKET!C$30:N2436,7,0)),VLOOKUP(B109,'FERDİ BRANŞLAR'!B$2:M337,7,0))</f>
        <v>GENÇ ERKEK</v>
      </c>
      <c r="I109" s="187" t="str">
        <f>IFERROR(IFERROR(IFERROR(IFERROR(IFERROR(IFERROR(IFERROR(VLOOKUP(B109,FUTSAL!C$69:N12163,8,0),VLOOKUP(B109,VOLEYBOL!C$54:N2559,8,0)),VLOOKUP(B109,FUTBOL!C$31:N2647,8,0)),VLOOKUP(B109,BASKETBOL!C$42:N2661,8,0)),VLOOKUP(B109,HENTBOL!C$32:N2662,8,0)),VLOOKUP(B109,HOKEY!C$35:N2006,8,0)),VLOOKUP(B109,KRİKET!C$30:N2436,8,0)),VLOOKUP(B109,'FERDİ BRANŞLAR'!B$2:M337,8,0))</f>
        <v>Amasya 12 Haziran Anadolu Lisesi</v>
      </c>
      <c r="J109" s="253" t="str">
        <f>IFERROR(IFERROR(IFERROR(IFERROR(IFERROR(IFERROR(IFERROR(VLOOKUP(B109,FUTSAL!C$69:N12163,9,0),VLOOKUP(B109,VOLEYBOL!C$54:N2559,9,0)),VLOOKUP(B109,FUTBOL!C$31:N2647,9,0)),VLOOKUP(B109,BASKETBOL!C$42:N2661,9,0)),VLOOKUP(B109,HENTBOL!C$32:N2662,9,0)),VLOOKUP(B109,HOKEY!C$35:N2006,9,0)),VLOOKUP(B109,KRİKET!C$30:N2436,9,0)),VLOOKUP(B109,'FERDİ BRANŞLAR'!B$2:M337,9,0))</f>
        <v>2</v>
      </c>
      <c r="K109" s="253" t="str">
        <f>IFERROR(IFERROR(IFERROR(IFERROR(IFERROR(IFERROR(IFERROR(VLOOKUP(B109,FUTSAL!C$69:N12163,10,0),VLOOKUP(B109,VOLEYBOL!C$54:N2559,10,0)),VLOOKUP(B109,FUTBOL!C$31:N2647,10,0)),VLOOKUP(B109,BASKETBOL!C$42:N2661,10,0)),VLOOKUP(B109,HENTBOL!C$32:N2662,10,0)),VLOOKUP(B109,HOKEY!C$35:N2006,10,0)),VLOOKUP(B109,KRİKET!C$30:N2436,10,0)),VLOOKUP(B109,'FERDİ BRANŞLAR'!B$2:M337,10,0))</f>
        <v>3</v>
      </c>
      <c r="L109" s="363" t="str">
        <f>IFERROR(IFERROR(IFERROR(IFERROR(IFERROR(IFERROR(IFERROR(VLOOKUP(B109,FUTSAL!C$69:N12163,11,0),VLOOKUP(B109,VOLEYBOL!C$54:N2559,11,0)),VLOOKUP(B109,FUTBOL!C$31:N2647,11,0)),VLOOKUP(B109,BASKETBOL!C$42:N2661,11,0)),VLOOKUP(B109,HENTBOL!C$32:N2662,11,0)),VLOOKUP(B109,HOKEY!C$35:N2006,11,0)),VLOOKUP(B109,KRİKET!C$30:N2436,11,0)),VLOOKUP(B109,'FERDİ BRANŞLAR'!B$2:M337,11,0))</f>
        <v>Amasya Atatürk Anadolu Lisesi</v>
      </c>
      <c r="M109" s="79" t="str">
        <f>IFERROR(IFERROR(IFERROR(IFERROR(IFERROR(IFERROR(IFERROR(VLOOKUP(B109,FUTSAL!C$69:N12163,12,0),VLOOKUP(B109,VOLEYBOL!C$54:N2559,12,0)),VLOOKUP(B109,FUTBOL!C$31:N2647,12,0)),VLOOKUP(B109,BASKETBOL!C$42:N2661,12,0)),VLOOKUP(B109,HENTBOL!C$32:N2662,12,0)),VLOOKUP(B109,HOKEY!C$35:N2006,11,0)),VLOOKUP(B109,KRİKET!C$30:N2436,12,0)),VLOOKUP(B109,'FERDİ BRANŞLAR'!B$2:M337,12,0))</f>
        <v>SAAT DEĞİŞİKLİĞİ</v>
      </c>
    </row>
    <row r="110" spans="2:13" ht="12" x14ac:dyDescent="0.2">
      <c r="B110" s="358">
        <v>24</v>
      </c>
      <c r="C110" s="273">
        <f>IFERROR(IFERROR(IFERROR(IFERROR(IFERROR(IFERROR(IFERROR(VLOOKUP(B110,FUTSAL!C$69:N11746,2,0),VLOOKUP(B110,VOLEYBOL!C$54:N2142,2,0)),VLOOKUP(B110,FUTBOL!C$31:N2230,2,0)),VLOOKUP(B110,BASKETBOL!C$42:N2244,2,0)),VLOOKUP(B110,HENTBOL!C$32:N2245,2,0)),VLOOKUP(B110,HOKEY!C$35:N1589,2,0)),VLOOKUP(B110,KRİKET!C$30:N2019,2,0)),VLOOKUP(B110,'FERDİ BRANŞLAR'!B$2:M365,2,0))</f>
        <v>45989</v>
      </c>
      <c r="D110" s="276">
        <f>IFERROR(IFERROR(IFERROR(IFERROR(IFERROR(IFERROR(IFERROR(VLOOKUP(B110,FUTSAL!C$69:N11746,3,0),VLOOKUP(B110,VOLEYBOL!C$54:N2142,3,0)),VLOOKUP(B110,FUTBOL!C$31:N2230,3,0)),VLOOKUP(B110,BASKETBOL!C$42:N2244,3,0)),VLOOKUP(B110,HENTBOL!C$32:N2245,3,0)),VLOOKUP(B110,HOKEY!C$35:N1589,3,0)),VLOOKUP(B110,KRİKET!C$30:N2019,3,0)),VLOOKUP(B110,'FERDİ BRANŞLAR'!B$2:M365,3,0))</f>
        <v>0.5625</v>
      </c>
      <c r="E110" s="185" t="str">
        <f>IFERROR(IFERROR(IFERROR(IFERROR(IFERROR(IFERROR(IFERROR(VLOOKUP(B110,FUTSAL!C$69:N11746,4,0),VLOOKUP(B110,VOLEYBOL!C$54:N2142,4,0)),VLOOKUP(B110,FUTBOL!C$31:N2230,4,0)),VLOOKUP(B110,BASKETBOL!C$42:N2244,4,0)),VLOOKUP(B110,HENTBOL!C$32:N2245,4,0)),VLOOKUP(B110,HOKEY!C$35:N1589,4,0)),VLOOKUP(B110,KRİKET!C$30:N2019,4,0)),VLOOKUP(B110,'FERDİ BRANŞLAR'!B$2:M365,4,0))</f>
        <v>AMASYA S.S</v>
      </c>
      <c r="F110" s="185" t="str">
        <f>IFERROR(IFERROR(IFERROR(IFERROR(IFERROR(IFERROR(IFERROR(VLOOKUP(B110,FUTSAL!C$69:N11746,5,0),VLOOKUP(B110,VOLEYBOL!C$54:N2142,5,0)),VLOOKUP(B110,FUTBOL!C$31:N2230,5,0)),VLOOKUP(B110,BASKETBOL!C$42:N2244,5,0)),VLOOKUP(B110,HENTBOL!C$32:N2245,5,0)),VLOOKUP(B110,HOKEY!C$35:N1589,5,0)),VLOOKUP(B110,KRİKET!C$30:N2019,5,0)),VLOOKUP(B110,'FERDİ BRANŞLAR'!B$2:M365,5,0))</f>
        <v>FUTSAL</v>
      </c>
      <c r="G110" s="185" t="str">
        <f>IFERROR(IFERROR(IFERROR(IFERROR(IFERROR(IFERROR(IFERROR(VLOOKUP(B110,FUTSAL!C$69:N12191,6,0),VLOOKUP(B110,VOLEYBOL!C$54:N2587,6,0)),VLOOKUP(B110,FUTBOL!C$31:N2675,6,0)),VLOOKUP(B110,BASKETBOL!C$42:N2689,6,0)),VLOOKUP(B110,HENTBOL!C$32:N2690,6,0)),VLOOKUP(B110,HOKEY!C$35:N2034,6,0)),VLOOKUP(B110,KRİKET!C$30:N2464,6,0)),VLOOKUP(B110,'FERDİ BRANŞLAR'!B$2:M365,6,0))</f>
        <v>C GRB</v>
      </c>
      <c r="H110" s="185" t="str">
        <f>IFERROR(IFERROR(IFERROR(IFERROR(IFERROR(IFERROR(IFERROR(VLOOKUP(B110,FUTSAL!C$69:N12191,7,0),VLOOKUP(B110,VOLEYBOL!C$54:N2587,7,0)),VLOOKUP(B110,FUTBOL!C$31:N2675,7,0)),VLOOKUP(B110,BASKETBOL!C$42:N2689,7,0)),VLOOKUP(B110,HENTBOL!C$32:N2690,7,0)),VLOOKUP(B110,HOKEY!C$35:N2034,7,0)),VLOOKUP(B110,KRİKET!C$30:N2464,7,0)),VLOOKUP(B110,'FERDİ BRANŞLAR'!B$2:M365,7,0))</f>
        <v>GNÇ A ERK</v>
      </c>
      <c r="I110" s="187" t="str">
        <f>IFERROR(IFERROR(IFERROR(IFERROR(IFERROR(IFERROR(IFERROR(VLOOKUP(B110,FUTSAL!C$69:N12191,8,0),VLOOKUP(B110,VOLEYBOL!C$54:N2587,8,0)),VLOOKUP(B110,FUTBOL!C$31:N2675,8,0)),VLOOKUP(B110,BASKETBOL!C$42:N2689,8,0)),VLOOKUP(B110,HENTBOL!C$32:N2690,8,0)),VLOOKUP(B110,HOKEY!C$35:N2034,8,0)),VLOOKUP(B110,KRİKET!C$30:N2464,8,0)),VLOOKUP(B110,'FERDİ BRANŞLAR'!B$2:M365,8,0))</f>
        <v>AMASYA 12 HAZİRAN ANADOLU LİSESİ</v>
      </c>
      <c r="J110" s="253" t="str">
        <f>IFERROR(IFERROR(IFERROR(IFERROR(IFERROR(IFERROR(IFERROR(VLOOKUP(B110,FUTSAL!C$69:N12191,9,0),VLOOKUP(B110,VOLEYBOL!C$54:N2587,9,0)),VLOOKUP(B110,FUTBOL!C$31:N2675,9,0)),VLOOKUP(B110,BASKETBOL!C$42:N2689,9,0)),VLOOKUP(B110,HENTBOL!C$32:N2690,9,0)),VLOOKUP(B110,HOKEY!C$35:N2034,9,0)),VLOOKUP(B110,KRİKET!C$30:N2464,9,0)),VLOOKUP(B110,'FERDİ BRANŞLAR'!B$2:M365,9,0))</f>
        <v>2</v>
      </c>
      <c r="K110" s="253" t="str">
        <f>IFERROR(IFERROR(IFERROR(IFERROR(IFERROR(IFERROR(IFERROR(VLOOKUP(B110,FUTSAL!C$69:N12191,10,0),VLOOKUP(B110,VOLEYBOL!C$54:N2587,10,0)),VLOOKUP(B110,FUTBOL!C$31:N2675,10,0)),VLOOKUP(B110,BASKETBOL!C$42:N2689,10,0)),VLOOKUP(B110,HENTBOL!C$32:N2690,10,0)),VLOOKUP(B110,HOKEY!C$35:N2034,10,0)),VLOOKUP(B110,KRİKET!C$30:N2464,10,0)),VLOOKUP(B110,'FERDİ BRANŞLAR'!B$2:M365,10,0))</f>
        <v>3</v>
      </c>
      <c r="L110" s="356" t="str">
        <f>IFERROR(IFERROR(IFERROR(IFERROR(IFERROR(IFERROR(IFERROR(VLOOKUP(B110,FUTSAL!C$69:N12191,11,0),VLOOKUP(B110,VOLEYBOL!C$54:N2587,11,0)),VLOOKUP(B110,FUTBOL!C$31:N2675,11,0)),VLOOKUP(B110,BASKETBOL!C$42:N2689,11,0)),VLOOKUP(B110,HENTBOL!C$32:N2690,11,0)),VLOOKUP(B110,HOKEY!C$35:N2034,11,0)),VLOOKUP(B110,KRİKET!C$30:N2464,11,0)),VLOOKUP(B110,'FERDİ BRANŞLAR'!B$2:M365,11,0))</f>
        <v>AMASYA LİSESİ</v>
      </c>
      <c r="M110" s="79" t="str">
        <f>IFERROR(IFERROR(IFERROR(IFERROR(IFERROR(IFERROR(IFERROR(VLOOKUP(B110,FUTSAL!C$69:N12191,12,0),VLOOKUP(B110,VOLEYBOL!C$54:N2587,12,0)),VLOOKUP(B110,FUTBOL!C$31:N2675,12,0)),VLOOKUP(B110,BASKETBOL!C$42:N2689,12,0)),VLOOKUP(B110,HENTBOL!C$32:N2690,12,0)),VLOOKUP(B110,HOKEY!C$35:N2034,11,0)),VLOOKUP(B110,KRİKET!C$30:N2464,12,0)),VLOOKUP(B110,'FERDİ BRANŞLAR'!B$2:M365,12,0))</f>
        <v>TARİH VE SAAT DEĞİŞİKJLİĞİ</v>
      </c>
    </row>
    <row r="111" spans="2:13" ht="12" x14ac:dyDescent="0.2">
      <c r="B111" s="358">
        <v>468</v>
      </c>
      <c r="C111" s="312">
        <f>IFERROR(IFERROR(IFERROR(IFERROR(IFERROR(IFERROR(IFERROR(VLOOKUP(B111,FUTSAL!C$69:N11867,2,0),VLOOKUP(B111,VOLEYBOL!C$54:N2263,2,0)),VLOOKUP(B111,FUTBOL!C$31:N2351,2,0)),VLOOKUP(B111,BASKETBOL!C$42:N2365,2,0)),VLOOKUP(B111,HENTBOL!C$32:N2366,2,0)),VLOOKUP(B111,HOKEY!C$35:N1710,2,0)),VLOOKUP(B111,KRİKET!C$30:N2140,2,0)),VLOOKUP(B111,'FERDİ BRANŞLAR'!B$2:M486,2,0))</f>
        <v>45989</v>
      </c>
      <c r="D111" s="313">
        <f>IFERROR(IFERROR(IFERROR(IFERROR(IFERROR(IFERROR(IFERROR(VLOOKUP(B111,FUTSAL!C$69:N11867,3,0),VLOOKUP(B111,VOLEYBOL!C$54:N2263,3,0)),VLOOKUP(B111,FUTBOL!C$31:N2351,3,0)),VLOOKUP(B111,BASKETBOL!C$42:N2365,3,0)),VLOOKUP(B111,HENTBOL!C$32:N2366,3,0)),VLOOKUP(B111,HOKEY!C$35:N1710,3,0)),VLOOKUP(B111,KRİKET!C$30:N2140,3,0)),VLOOKUP(B111,'FERDİ BRANŞLAR'!B$2:M486,3,0))</f>
        <v>0.5625</v>
      </c>
      <c r="E111" s="312" t="str">
        <f>IFERROR(IFERROR(IFERROR(IFERROR(IFERROR(IFERROR(IFERROR(VLOOKUP(B111,FUTSAL!C$69:N11867,4,0),VLOOKUP(B111,VOLEYBOL!C$54:N2263,4,0)),VLOOKUP(B111,FUTBOL!C$31:N2351,4,0)),VLOOKUP(B111,BASKETBOL!C$42:N2365,4,0)),VLOOKUP(B111,HENTBOL!C$32:N2366,4,0)),VLOOKUP(B111,HOKEY!C$35:N1710,4,0)),VLOOKUP(B111,KRİKET!C$30:N2140,4,0)),VLOOKUP(B111,'FERDİ BRANŞLAR'!B$2:M486,4,0))</f>
        <v>AMASYA S.S</v>
      </c>
      <c r="F111" s="312" t="str">
        <f>IFERROR(IFERROR(IFERROR(IFERROR(IFERROR(IFERROR(IFERROR(VLOOKUP(B111,FUTSAL!C$69:N11867,5,0),VLOOKUP(B111,VOLEYBOL!C$54:N2263,5,0)),VLOOKUP(B111,FUTBOL!C$31:N2351,5,0)),VLOOKUP(B111,BASKETBOL!C$42:N2365,5,0)),VLOOKUP(B111,HENTBOL!C$32:N2366,5,0)),VLOOKUP(B111,HOKEY!C$35:N1710,5,0)),VLOOKUP(B111,KRİKET!C$30:N2140,5,0)),VLOOKUP(B111,'FERDİ BRANŞLAR'!B$2:M486,5,0))</f>
        <v>HENTBOL</v>
      </c>
      <c r="G111" s="312" t="str">
        <f>IFERROR(IFERROR(IFERROR(IFERROR(IFERROR(IFERROR(IFERROR(VLOOKUP(B111,FUTSAL!C$69:N12312,6,0),VLOOKUP(B111,VOLEYBOL!C$54:N2708,6,0)),VLOOKUP(B111,FUTBOL!C$31:N2796,6,0)),VLOOKUP(B111,BASKETBOL!C$42:N2810,6,0)),VLOOKUP(B111,HENTBOL!C$32:N2811,6,0)),VLOOKUP(B111,HOKEY!C$35:N2155,6,0)),VLOOKUP(B111,KRİKET!C$30:N2585,6,0)),VLOOKUP(B111,'FERDİ BRANŞLAR'!B$2:M486,6,0))</f>
        <v>A GRB</v>
      </c>
      <c r="H111" s="312" t="str">
        <f>IFERROR(IFERROR(IFERROR(IFERROR(IFERROR(IFERROR(IFERROR(VLOOKUP(B111,FUTSAL!C$69:N12312,7,0),VLOOKUP(B111,VOLEYBOL!C$54:N2708,7,0)),VLOOKUP(B111,FUTBOL!C$31:N2796,7,0)),VLOOKUP(B111,BASKETBOL!C$42:N2810,7,0)),VLOOKUP(B111,HENTBOL!C$32:N2811,7,0)),VLOOKUP(B111,HOKEY!C$35:N2155,7,0)),VLOOKUP(B111,KRİKET!C$30:N2585,7,0)),VLOOKUP(B111,'FERDİ BRANŞLAR'!B$2:M486,7,0))</f>
        <v>GENÇ KIZ</v>
      </c>
      <c r="I111" s="314" t="str">
        <f>IFERROR(IFERROR(IFERROR(IFERROR(IFERROR(IFERROR(IFERROR(VLOOKUP(B111,FUTSAL!C$69:N12312,8,0),VLOOKUP(B111,VOLEYBOL!C$54:N2708,8,0)),VLOOKUP(B111,FUTBOL!C$31:N2796,8,0)),VLOOKUP(B111,BASKETBOL!C$42:N2810,8,0)),VLOOKUP(B111,HENTBOL!C$32:N2811,8,0)),VLOOKUP(B111,HOKEY!C$35:N2155,8,0)),VLOOKUP(B111,KRİKET!C$30:N2585,8,0)),VLOOKUP(B111,'FERDİ BRANŞLAR'!B$2:M486,8,0))</f>
        <v>AMASYA ATATÜRK ANADOLU LİSESİ</v>
      </c>
      <c r="J111" s="315">
        <f>IFERROR(IFERROR(IFERROR(IFERROR(IFERROR(IFERROR(IFERROR(VLOOKUP(B111,FUTSAL!C$69:N12312,9,0),VLOOKUP(B111,VOLEYBOL!C$54:N2708,9,0)),VLOOKUP(B111,FUTBOL!C$31:N2796,9,0)),VLOOKUP(B111,BASKETBOL!C$42:N2810,9,0)),VLOOKUP(B111,HENTBOL!C$32:N2811,9,0)),VLOOKUP(B111,HOKEY!C$35:N2155,9,0)),VLOOKUP(B111,KRİKET!C$30:N2585,9,0)),VLOOKUP(B111,'FERDİ BRANŞLAR'!B$2:M486,9,0))</f>
        <v>0</v>
      </c>
      <c r="K111" s="315">
        <f>IFERROR(IFERROR(IFERROR(IFERROR(IFERROR(IFERROR(IFERROR(VLOOKUP(B111,FUTSAL!C$69:N12312,10,0),VLOOKUP(B111,VOLEYBOL!C$54:N2708,10,0)),VLOOKUP(B111,FUTBOL!C$31:N2796,10,0)),VLOOKUP(B111,BASKETBOL!C$42:N2810,10,0)),VLOOKUP(B111,HENTBOL!C$32:N2811,10,0)),VLOOKUP(B111,HOKEY!C$35:N2155,10,0)),VLOOKUP(B111,KRİKET!C$30:N2585,10,0)),VLOOKUP(B111,'FERDİ BRANŞLAR'!B$2:M486,10,0))</f>
        <v>0</v>
      </c>
      <c r="L111" s="281" t="str">
        <f>IFERROR(IFERROR(IFERROR(IFERROR(IFERROR(IFERROR(IFERROR(VLOOKUP(B111,FUTSAL!C$69:N12312,11,0),VLOOKUP(B111,VOLEYBOL!C$54:N2708,11,0)),VLOOKUP(B111,FUTBOL!C$31:N2796,11,0)),VLOOKUP(B111,BASKETBOL!C$42:N2810,11,0)),VLOOKUP(B111,HENTBOL!C$32:N2811,11,0)),VLOOKUP(B111,HOKEY!C$35:N2155,11,0)),VLOOKUP(B111,KRİKET!C$30:N2585,11,0)),VLOOKUP(B111,'FERDİ BRANŞLAR'!B$2:M486,11,0))</f>
        <v>AMASYA LİSESİ</v>
      </c>
      <c r="M111" s="283" t="str">
        <f>IFERROR(IFERROR(IFERROR(IFERROR(IFERROR(IFERROR(IFERROR(VLOOKUP(B111,FUTSAL!C$69:N12312,12,0),VLOOKUP(B111,VOLEYBOL!C$54:N2708,12,0)),VLOOKUP(B111,FUTBOL!C$31:N2796,12,0)),VLOOKUP(B111,BASKETBOL!C$42:N2810,12,0)),VLOOKUP(B111,HENTBOL!C$32:N2811,12,0)),VLOOKUP(B111,HOKEY!C$35:N2155,11,0)),VLOOKUP(B111,KRİKET!C$30:N2585,12,0)),VLOOKUP(B111,'FERDİ BRANŞLAR'!B$2:M486,12,0))</f>
        <v>AMASYA LİSESİ ÇEKİLDİ</v>
      </c>
    </row>
    <row r="112" spans="2:13" ht="12" x14ac:dyDescent="0.2">
      <c r="B112" s="358">
        <v>298</v>
      </c>
      <c r="C112" s="312">
        <f>IFERROR(IFERROR(IFERROR(IFERROR(IFERROR(IFERROR(IFERROR(VLOOKUP(B112,FUTSAL!C$69:N11717,2,0),VLOOKUP(B112,VOLEYBOL!C$54:N2113,2,0)),VLOOKUP(B112,FUTBOL!C$31:N2201,2,0)),VLOOKUP(B112,BASKETBOL!C$42:N2215,2,0)),VLOOKUP(B112,HENTBOL!C$32:N2216,2,0)),VLOOKUP(B112,HOKEY!C$35:N1560,2,0)),VLOOKUP(B112,KRİKET!C$30:N1990,2,0)),VLOOKUP(B112,'FERDİ BRANŞLAR'!B$2:M336,2,0))</f>
        <v>45989</v>
      </c>
      <c r="D112" s="313" t="str">
        <f>IFERROR(IFERROR(IFERROR(IFERROR(IFERROR(IFERROR(IFERROR(VLOOKUP(B112,FUTSAL!C$69:N11717,3,0),VLOOKUP(B112,VOLEYBOL!C$54:N2113,3,0)),VLOOKUP(B112,FUTBOL!C$31:N2201,3,0)),VLOOKUP(B112,BASKETBOL!C$42:N2215,3,0)),VLOOKUP(B112,HENTBOL!C$32:N2216,3,0)),VLOOKUP(B112,HOKEY!C$35:N1560,3,0)),VLOOKUP(B112,KRİKET!C$30:N1990,3,0)),VLOOKUP(B112,'FERDİ BRANŞLAR'!B$2:M336,3,0))</f>
        <v>14.30</v>
      </c>
      <c r="E112" s="312" t="str">
        <f>IFERROR(IFERROR(IFERROR(IFERROR(IFERROR(IFERROR(IFERROR(VLOOKUP(B112,FUTSAL!C$69:N11717,4,0),VLOOKUP(B112,VOLEYBOL!C$54:N2113,4,0)),VLOOKUP(B112,FUTBOL!C$31:N2201,4,0)),VLOOKUP(B112,BASKETBOL!C$42:N2215,4,0)),VLOOKUP(B112,HENTBOL!C$32:N2216,4,0)),VLOOKUP(B112,HOKEY!C$35:N1560,4,0)),VLOOKUP(B112,KRİKET!C$30:N1990,4,0)),VLOOKUP(B112,'FERDİ BRANŞLAR'!B$2:M336,4,0))</f>
        <v>HAMİT KAPLAN S.S</v>
      </c>
      <c r="F112" s="312" t="str">
        <f>IFERROR(IFERROR(IFERROR(IFERROR(IFERROR(IFERROR(IFERROR(VLOOKUP(B112,FUTSAL!C$69:N11717,5,0),VLOOKUP(B112,VOLEYBOL!C$54:N2113,5,0)),VLOOKUP(B112,FUTBOL!C$31:N2201,5,0)),VLOOKUP(B112,BASKETBOL!C$42:N2215,5,0)),VLOOKUP(B112,HENTBOL!C$32:N2216,5,0)),VLOOKUP(B112,HOKEY!C$35:N1560,5,0)),VLOOKUP(B112,KRİKET!C$30:N1990,5,0)),VLOOKUP(B112,'FERDİ BRANŞLAR'!B$2:M336,5,0))</f>
        <v>VOLEYBOL</v>
      </c>
      <c r="G112" s="312" t="str">
        <f>IFERROR(IFERROR(IFERROR(IFERROR(IFERROR(IFERROR(IFERROR(VLOOKUP(B112,FUTSAL!C$69:N12162,6,0),VLOOKUP(B112,VOLEYBOL!C$54:N2558,6,0)),VLOOKUP(B112,FUTBOL!C$31:N2646,6,0)),VLOOKUP(B112,BASKETBOL!C$42:N2660,6,0)),VLOOKUP(B112,HENTBOL!C$32:N2661,6,0)),VLOOKUP(B112,HOKEY!C$35:N2005,6,0)),VLOOKUP(B112,KRİKET!C$30:N2435,6,0)),VLOOKUP(B112,'FERDİ BRANŞLAR'!B$2:M336,6,0))</f>
        <v>A GRB</v>
      </c>
      <c r="H112" s="312" t="str">
        <f>IFERROR(IFERROR(IFERROR(IFERROR(IFERROR(IFERROR(IFERROR(VLOOKUP(B112,FUTSAL!C$69:N12162,7,0),VLOOKUP(B112,VOLEYBOL!C$54:N2558,7,0)),VLOOKUP(B112,FUTBOL!C$31:N2646,7,0)),VLOOKUP(B112,BASKETBOL!C$42:N2660,7,0)),VLOOKUP(B112,HENTBOL!C$32:N2661,7,0)),VLOOKUP(B112,HOKEY!C$35:N2005,7,0)),VLOOKUP(B112,KRİKET!C$30:N2435,7,0)),VLOOKUP(B112,'FERDİ BRANŞLAR'!B$2:M336,7,0))</f>
        <v>GENÇ ERKEK</v>
      </c>
      <c r="I112" s="314" t="str">
        <f>IFERROR(IFERROR(IFERROR(IFERROR(IFERROR(IFERROR(IFERROR(VLOOKUP(B112,FUTSAL!C$69:N12162,8,0),VLOOKUP(B112,VOLEYBOL!C$54:N2558,8,0)),VLOOKUP(B112,FUTBOL!C$31:N2646,8,0)),VLOOKUP(B112,BASKETBOL!C$42:N2660,8,0)),VLOOKUP(B112,HENTBOL!C$32:N2661,8,0)),VLOOKUP(B112,HOKEY!C$35:N2005,8,0)),VLOOKUP(B112,KRİKET!C$30:N2435,8,0)),VLOOKUP(B112,'FERDİ BRANŞLAR'!B$2:M336,8,0))</f>
        <v>Amasya Sabuncuoğlu Şerefeddin MTAL</v>
      </c>
      <c r="J112" s="315">
        <f>IFERROR(IFERROR(IFERROR(IFERROR(IFERROR(IFERROR(IFERROR(VLOOKUP(B112,FUTSAL!C$69:N12162,9,0),VLOOKUP(B112,VOLEYBOL!C$54:N2558,9,0)),VLOOKUP(B112,FUTBOL!C$31:N2646,9,0)),VLOOKUP(B112,BASKETBOL!C$42:N2660,9,0)),VLOOKUP(B112,HENTBOL!C$32:N2661,9,0)),VLOOKUP(B112,HOKEY!C$35:N2005,9,0)),VLOOKUP(B112,KRİKET!C$30:N2435,9,0)),VLOOKUP(B112,'FERDİ BRANŞLAR'!B$2:M336,9,0))</f>
        <v>0</v>
      </c>
      <c r="K112" s="315">
        <f>IFERROR(IFERROR(IFERROR(IFERROR(IFERROR(IFERROR(IFERROR(VLOOKUP(B112,FUTSAL!C$69:N12162,10,0),VLOOKUP(B112,VOLEYBOL!C$54:N2558,10,0)),VLOOKUP(B112,FUTBOL!C$31:N2646,10,0)),VLOOKUP(B112,BASKETBOL!C$42:N2660,10,0)),VLOOKUP(B112,HENTBOL!C$32:N2661,10,0)),VLOOKUP(B112,HOKEY!C$35:N2005,10,0)),VLOOKUP(B112,KRİKET!C$30:N2435,10,0)),VLOOKUP(B112,'FERDİ BRANŞLAR'!B$2:M336,10,0))</f>
        <v>0</v>
      </c>
      <c r="L112" s="281" t="str">
        <f>IFERROR(IFERROR(IFERROR(IFERROR(IFERROR(IFERROR(IFERROR(VLOOKUP(B112,FUTSAL!C$69:N12162,11,0),VLOOKUP(B112,VOLEYBOL!C$54:N2558,11,0)),VLOOKUP(B112,FUTBOL!C$31:N2646,11,0)),VLOOKUP(B112,BASKETBOL!C$42:N2660,11,0)),VLOOKUP(B112,HENTBOL!C$32:N2661,11,0)),VLOOKUP(B112,HOKEY!C$35:N2005,11,0)),VLOOKUP(B112,KRİKET!C$30:N2435,11,0)),VLOOKUP(B112,'FERDİ BRANŞLAR'!B$2:M336,11,0))</f>
        <v>AMASYA ÖZEL AÇI ANADOLU LİSESİ(ÇEKİLDİ)</v>
      </c>
      <c r="M112" s="283" t="str">
        <f>IFERROR(IFERROR(IFERROR(IFERROR(IFERROR(IFERROR(IFERROR(VLOOKUP(B112,FUTSAL!C$69:N12162,12,0),VLOOKUP(B112,VOLEYBOL!C$54:N2558,12,0)),VLOOKUP(B112,FUTBOL!C$31:N2646,12,0)),VLOOKUP(B112,BASKETBOL!C$42:N2660,12,0)),VLOOKUP(B112,HENTBOL!C$32:N2661,12,0)),VLOOKUP(B112,HOKEY!C$35:N2005,11,0)),VLOOKUP(B112,KRİKET!C$30:N2435,12,0)),VLOOKUP(B112,'FERDİ BRANŞLAR'!B$2:M336,12,0))</f>
        <v>AMASYAÖZEL AÇI AL ÇEKİLDİ</v>
      </c>
    </row>
    <row r="113" spans="2:13" ht="12" x14ac:dyDescent="0.2">
      <c r="B113" s="358">
        <v>441</v>
      </c>
      <c r="C113" s="284">
        <f>IFERROR(IFERROR(IFERROR(IFERROR(IFERROR(IFERROR(IFERROR(VLOOKUP(B113,FUTSAL!C$69:N11815,2,0),VLOOKUP(B113,VOLEYBOL!C$54:N2211,2,0)),VLOOKUP(B113,FUTBOL!C$31:N2299,2,0)),VLOOKUP(B113,BASKETBOL!C$42:N2313,2,0)),VLOOKUP(B113,HENTBOL!C$32:N2314,2,0)),VLOOKUP(B113,HOKEY!C$35:N1658,2,0)),VLOOKUP(B113,KRİKET!C$30:N2088,2,0)),VLOOKUP(B113,'FERDİ BRANŞLAR'!B$2:M434,2,0))</f>
        <v>45992</v>
      </c>
      <c r="D113" s="285">
        <f>IFERROR(IFERROR(IFERROR(IFERROR(IFERROR(IFERROR(IFERROR(VLOOKUP(B113,FUTSAL!C$69:N11815,3,0),VLOOKUP(B113,VOLEYBOL!C$54:N2211,3,0)),VLOOKUP(B113,FUTBOL!C$31:N2299,3,0)),VLOOKUP(B113,BASKETBOL!C$42:N2313,3,0)),VLOOKUP(B113,HENTBOL!C$32:N2314,3,0)),VLOOKUP(B113,HOKEY!C$35:N1658,3,0)),VLOOKUP(B113,KRİKET!C$30:N2088,3,0)),VLOOKUP(B113,'FERDİ BRANŞLAR'!B$2:M434,3,0))</f>
        <v>0.375</v>
      </c>
      <c r="E113" s="284" t="str">
        <f>IFERROR(IFERROR(IFERROR(IFERROR(IFERROR(IFERROR(IFERROR(VLOOKUP(B113,FUTSAL!C$69:N11815,4,0),VLOOKUP(B113,VOLEYBOL!C$54:N2211,4,0)),VLOOKUP(B113,FUTBOL!C$31:N2299,4,0)),VLOOKUP(B113,BASKETBOL!C$42:N2313,4,0)),VLOOKUP(B113,HENTBOL!C$32:N2314,4,0)),VLOOKUP(B113,HOKEY!C$35:N1658,4,0)),VLOOKUP(B113,KRİKET!C$30:N2088,4,0)),VLOOKUP(B113,'FERDİ BRANŞLAR'!B$2:M434,4,0))</f>
        <v>AMASYA S.S</v>
      </c>
      <c r="F113" s="284" t="str">
        <f>IFERROR(IFERROR(IFERROR(IFERROR(IFERROR(IFERROR(IFERROR(VLOOKUP(B113,FUTSAL!C$69:N11815,5,0),VLOOKUP(B113,VOLEYBOL!C$54:N2211,5,0)),VLOOKUP(B113,FUTBOL!C$31:N2299,5,0)),VLOOKUP(B113,BASKETBOL!C$42:N2313,5,0)),VLOOKUP(B113,HENTBOL!C$32:N2314,5,0)),VLOOKUP(B113,HOKEY!C$35:N1658,5,0)),VLOOKUP(B113,KRİKET!C$30:N2088,5,0)),VLOOKUP(B113,'FERDİ BRANŞLAR'!B$2:M434,5,0))</f>
        <v>HENTBOL</v>
      </c>
      <c r="G113" s="284" t="str">
        <f>IFERROR(IFERROR(IFERROR(IFERROR(IFERROR(IFERROR(IFERROR(VLOOKUP(B113,FUTSAL!C$69:N12260,6,0),VLOOKUP(B113,VOLEYBOL!C$54:N2656,6,0)),VLOOKUP(B113,FUTBOL!C$31:N2744,6,0)),VLOOKUP(B113,BASKETBOL!C$42:N2758,6,0)),VLOOKUP(B113,HENTBOL!C$32:N2759,6,0)),VLOOKUP(B113,HOKEY!C$35:N2103,6,0)),VLOOKUP(B113,KRİKET!C$30:N2533,6,0)),VLOOKUP(B113,'FERDİ BRANŞLAR'!B$2:M434,6,0))</f>
        <v>..</v>
      </c>
      <c r="H113" s="284" t="str">
        <f>IFERROR(IFERROR(IFERROR(IFERROR(IFERROR(IFERROR(IFERROR(VLOOKUP(B113,FUTSAL!C$69:N12260,7,0),VLOOKUP(B113,VOLEYBOL!C$54:N2656,7,0)),VLOOKUP(B113,FUTBOL!C$31:N2744,7,0)),VLOOKUP(B113,BASKETBOL!C$42:N2758,7,0)),VLOOKUP(B113,HENTBOL!C$32:N2759,7,0)),VLOOKUP(B113,HOKEY!C$35:N2103,7,0)),VLOOKUP(B113,KRİKET!C$30:N2533,7,0)),VLOOKUP(B113,'FERDİ BRANŞLAR'!B$2:M434,7,0))</f>
        <v>GNÇ A ERK</v>
      </c>
      <c r="I113" s="286" t="str">
        <f>IFERROR(IFERROR(IFERROR(IFERROR(IFERROR(IFERROR(IFERROR(VLOOKUP(B113,FUTSAL!C$69:N12260,8,0),VLOOKUP(B113,VOLEYBOL!C$54:N2656,8,0)),VLOOKUP(B113,FUTBOL!C$31:N2744,8,0)),VLOOKUP(B113,BASKETBOL!C$42:N2758,8,0)),VLOOKUP(B113,HENTBOL!C$32:N2759,8,0)),VLOOKUP(B113,HOKEY!C$35:N2103,8,0)),VLOOKUP(B113,KRİKET!C$30:N2533,8,0)),VLOOKUP(B113,'FERDİ BRANŞLAR'!B$2:M434,8,0))</f>
        <v>AMASYA ATATÜRK ANADOLU LİSESİ (ÇEKİLDİ)</v>
      </c>
      <c r="J113" s="287">
        <f>IFERROR(IFERROR(IFERROR(IFERROR(IFERROR(IFERROR(IFERROR(VLOOKUP(B113,FUTSAL!C$69:N12260,9,0),VLOOKUP(B113,VOLEYBOL!C$54:N2656,9,0)),VLOOKUP(B113,FUTBOL!C$31:N2744,9,0)),VLOOKUP(B113,BASKETBOL!C$42:N2758,9,0)),VLOOKUP(B113,HENTBOL!C$32:N2759,9,0)),VLOOKUP(B113,HOKEY!C$35:N2103,9,0)),VLOOKUP(B113,KRİKET!C$30:N2533,9,0)),VLOOKUP(B113,'FERDİ BRANŞLAR'!B$2:M434,9,0))</f>
        <v>0</v>
      </c>
      <c r="K113" s="287">
        <f>IFERROR(IFERROR(IFERROR(IFERROR(IFERROR(IFERROR(IFERROR(VLOOKUP(B113,FUTSAL!C$69:N12260,10,0),VLOOKUP(B113,VOLEYBOL!C$54:N2656,10,0)),VLOOKUP(B113,FUTBOL!C$31:N2744,10,0)),VLOOKUP(B113,BASKETBOL!C$42:N2758,10,0)),VLOOKUP(B113,HENTBOL!C$32:N2759,10,0)),VLOOKUP(B113,HOKEY!C$35:N2103,10,0)),VLOOKUP(B113,KRİKET!C$30:N2533,10,0)),VLOOKUP(B113,'FERDİ BRANŞLAR'!B$2:M434,10,0))</f>
        <v>0</v>
      </c>
      <c r="L113" s="278" t="str">
        <f>IFERROR(IFERROR(IFERROR(IFERROR(IFERROR(IFERROR(IFERROR(VLOOKUP(B113,FUTSAL!C$69:N12260,11,0),VLOOKUP(B113,VOLEYBOL!C$54:N2656,11,0)),VLOOKUP(B113,FUTBOL!C$31:N2744,11,0)),VLOOKUP(B113,BASKETBOL!C$42:N2758,11,0)),VLOOKUP(B113,HENTBOL!C$32:N2759,11,0)),VLOOKUP(B113,HOKEY!C$35:N2103,11,0)),VLOOKUP(B113,KRİKET!C$30:N2533,11,0)),VLOOKUP(B113,'FERDİ BRANŞLAR'!B$2:M434,11,0))</f>
        <v>AMASYA ŞEHİT FERHAT ERDİN SPOR LİSESİ</v>
      </c>
      <c r="M113" s="288" t="str">
        <f>IFERROR(IFERROR(IFERROR(IFERROR(IFERROR(IFERROR(IFERROR(VLOOKUP(B113,FUTSAL!C$69:N12260,12,0),VLOOKUP(B113,VOLEYBOL!C$54:N2656,12,0)),VLOOKUP(B113,FUTBOL!C$31:N2744,12,0)),VLOOKUP(B113,BASKETBOL!C$42:N2758,12,0)),VLOOKUP(B113,HENTBOL!C$32:N2759,12,0)),VLOOKUP(B113,HOKEY!C$35:N2103,11,0)),VLOOKUP(B113,KRİKET!C$30:N2533,12,0)),VLOOKUP(B113,'FERDİ BRANŞLAR'!B$2:M434,12,0))</f>
        <v>AMASYA ATATÜRK ANADOLU LİSESİ ÇEKİLDİ</v>
      </c>
    </row>
    <row r="114" spans="2:13" ht="12" x14ac:dyDescent="0.2">
      <c r="B114" s="358">
        <v>269</v>
      </c>
      <c r="C114" s="284">
        <f>IFERROR(IFERROR(IFERROR(IFERROR(IFERROR(IFERROR(IFERROR(VLOOKUP(B114,FUTSAL!C$69:N11820,2,0),VLOOKUP(B114,VOLEYBOL!C$54:N2216,2,0)),VLOOKUP(B114,FUTBOL!C$31:N2304,2,0)),VLOOKUP(B114,BASKETBOL!C$42:N2318,2,0)),VLOOKUP(B114,HENTBOL!C$32:N2319,2,0)),VLOOKUP(B114,HOKEY!C$35:N1663,2,0)),VLOOKUP(B114,KRİKET!C$30:N2093,2,0)),VLOOKUP(B114,'FERDİ BRANŞLAR'!B$2:M439,2,0))</f>
        <v>45992</v>
      </c>
      <c r="D114" s="285">
        <f>IFERROR(IFERROR(IFERROR(IFERROR(IFERROR(IFERROR(IFERROR(VLOOKUP(B114,FUTSAL!C$69:N11820,3,0),VLOOKUP(B114,VOLEYBOL!C$54:N2216,3,0)),VLOOKUP(B114,FUTBOL!C$31:N2304,3,0)),VLOOKUP(B114,BASKETBOL!C$42:N2318,3,0)),VLOOKUP(B114,HENTBOL!C$32:N2319,3,0)),VLOOKUP(B114,HOKEY!C$35:N1663,3,0)),VLOOKUP(B114,KRİKET!C$30:N2093,3,0)),VLOOKUP(B114,'FERDİ BRANŞLAR'!B$2:M439,3,0))</f>
        <v>0.39583333333333331</v>
      </c>
      <c r="E114" s="284" t="str">
        <f>IFERROR(IFERROR(IFERROR(IFERROR(IFERROR(IFERROR(IFERROR(VLOOKUP(B114,FUTSAL!C$69:N11820,4,0),VLOOKUP(B114,VOLEYBOL!C$54:N2216,4,0)),VLOOKUP(B114,FUTBOL!C$31:N2304,4,0)),VLOOKUP(B114,BASKETBOL!C$42:N2318,4,0)),VLOOKUP(B114,HENTBOL!C$32:N2319,4,0)),VLOOKUP(B114,HOKEY!C$35:N1663,4,0)),VLOOKUP(B114,KRİKET!C$30:N2093,4,0)),VLOOKUP(B114,'FERDİ BRANŞLAR'!B$2:M439,4,0))</f>
        <v>HAMİT KAPLAN S.S</v>
      </c>
      <c r="F114" s="284" t="str">
        <f>IFERROR(IFERROR(IFERROR(IFERROR(IFERROR(IFERROR(IFERROR(VLOOKUP(B114,FUTSAL!C$69:N11820,5,0),VLOOKUP(B114,VOLEYBOL!C$54:N2216,5,0)),VLOOKUP(B114,FUTBOL!C$31:N2304,5,0)),VLOOKUP(B114,BASKETBOL!C$42:N2318,5,0)),VLOOKUP(B114,HENTBOL!C$32:N2319,5,0)),VLOOKUP(B114,HOKEY!C$35:N1663,5,0)),VLOOKUP(B114,KRİKET!C$30:N2093,5,0)),VLOOKUP(B114,'FERDİ BRANŞLAR'!B$2:M439,5,0))</f>
        <v>VOLEYBOL</v>
      </c>
      <c r="G114" s="284" t="str">
        <f>IFERROR(IFERROR(IFERROR(IFERROR(IFERROR(IFERROR(IFERROR(VLOOKUP(B114,FUTSAL!C$69:N12265,6,0),VLOOKUP(B114,VOLEYBOL!C$54:N2661,6,0)),VLOOKUP(B114,FUTBOL!C$31:N2749,6,0)),VLOOKUP(B114,BASKETBOL!C$42:N2763,6,0)),VLOOKUP(B114,HENTBOL!C$32:N2764,6,0)),VLOOKUP(B114,HOKEY!C$35:N2108,6,0)),VLOOKUP(B114,KRİKET!C$30:N2538,6,0)),VLOOKUP(B114,'FERDİ BRANŞLAR'!B$2:M439,6,0))</f>
        <v>B GRB</v>
      </c>
      <c r="H114" s="284" t="str">
        <f>IFERROR(IFERROR(IFERROR(IFERROR(IFERROR(IFERROR(IFERROR(VLOOKUP(B114,FUTSAL!C$69:N12265,7,0),VLOOKUP(B114,VOLEYBOL!C$54:N2661,7,0)),VLOOKUP(B114,FUTBOL!C$31:N2749,7,0)),VLOOKUP(B114,BASKETBOL!C$42:N2763,7,0)),VLOOKUP(B114,HENTBOL!C$32:N2764,7,0)),VLOOKUP(B114,HOKEY!C$35:N2108,7,0)),VLOOKUP(B114,KRİKET!C$30:N2538,7,0)),VLOOKUP(B114,'FERDİ BRANŞLAR'!B$2:M439,7,0))</f>
        <v>GNÇ A KIZ</v>
      </c>
      <c r="I114" s="286" t="str">
        <f>IFERROR(IFERROR(IFERROR(IFERROR(IFERROR(IFERROR(IFERROR(VLOOKUP(B114,FUTSAL!C$69:N12265,8,0),VLOOKUP(B114,VOLEYBOL!C$54:N2661,8,0)),VLOOKUP(B114,FUTBOL!C$31:N2749,8,0)),VLOOKUP(B114,BASKETBOL!C$42:N2763,8,0)),VLOOKUP(B114,HENTBOL!C$32:N2764,8,0)),VLOOKUP(B114,HOKEY!C$35:N2108,8,0)),VLOOKUP(B114,KRİKET!C$30:N2538,8,0)),VLOOKUP(B114,'FERDİ BRANŞLAR'!B$2:M439,8,0))</f>
        <v>AMASYA Özel KUTLUBEY KOLEJİ AL (ÇEKİLDİ)</v>
      </c>
      <c r="J114" s="287">
        <f>IFERROR(IFERROR(IFERROR(IFERROR(IFERROR(IFERROR(IFERROR(VLOOKUP(B114,FUTSAL!C$69:N12265,9,0),VLOOKUP(B114,VOLEYBOL!C$54:N2661,9,0)),VLOOKUP(B114,FUTBOL!C$31:N2749,9,0)),VLOOKUP(B114,BASKETBOL!C$42:N2763,9,0)),VLOOKUP(B114,HENTBOL!C$32:N2764,9,0)),VLOOKUP(B114,HOKEY!C$35:N2108,9,0)),VLOOKUP(B114,KRİKET!C$30:N2538,9,0)),VLOOKUP(B114,'FERDİ BRANŞLAR'!B$2:M439,9,0))</f>
        <v>0</v>
      </c>
      <c r="K114" s="287">
        <f>IFERROR(IFERROR(IFERROR(IFERROR(IFERROR(IFERROR(IFERROR(VLOOKUP(B114,FUTSAL!C$69:N12265,10,0),VLOOKUP(B114,VOLEYBOL!C$54:N2661,10,0)),VLOOKUP(B114,FUTBOL!C$31:N2749,10,0)),VLOOKUP(B114,BASKETBOL!C$42:N2763,10,0)),VLOOKUP(B114,HENTBOL!C$32:N2764,10,0)),VLOOKUP(B114,HOKEY!C$35:N2108,10,0)),VLOOKUP(B114,KRİKET!C$30:N2538,10,0)),VLOOKUP(B114,'FERDİ BRANŞLAR'!B$2:M439,10,0))</f>
        <v>0</v>
      </c>
      <c r="L114" s="278" t="str">
        <f>IFERROR(IFERROR(IFERROR(IFERROR(IFERROR(IFERROR(IFERROR(VLOOKUP(B114,FUTSAL!C$69:N12265,11,0),VLOOKUP(B114,VOLEYBOL!C$54:N2661,11,0)),VLOOKUP(B114,FUTBOL!C$31:N2749,11,0)),VLOOKUP(B114,BASKETBOL!C$42:N2763,11,0)),VLOOKUP(B114,HENTBOL!C$32:N2764,11,0)),VLOOKUP(B114,HOKEY!C$35:N2108,11,0)),VLOOKUP(B114,KRİKET!C$30:N2538,11,0)),VLOOKUP(B114,'FERDİ BRANŞLAR'!B$2:M439,11,0))</f>
        <v>Amasya Şehit Ferhat Erdin Spor Lisesi</v>
      </c>
      <c r="M114" s="288" t="str">
        <f>IFERROR(IFERROR(IFERROR(IFERROR(IFERROR(IFERROR(IFERROR(VLOOKUP(B114,FUTSAL!C$69:N12265,12,0),VLOOKUP(B114,VOLEYBOL!C$54:N2661,12,0)),VLOOKUP(B114,FUTBOL!C$31:N2749,12,0)),VLOOKUP(B114,BASKETBOL!C$42:N2763,12,0)),VLOOKUP(B114,HENTBOL!C$32:N2764,12,0)),VLOOKUP(B114,HOKEY!C$35:N2108,11,0)),VLOOKUP(B114,KRİKET!C$30:N2538,12,0)),VLOOKUP(B114,'FERDİ BRANŞLAR'!B$2:M439,12,0))</f>
        <v>ÖZEL KUTLUBEY KOLEJİ ÇEKİLDİ 24:11:25 TARİHLİ</v>
      </c>
    </row>
    <row r="115" spans="2:13" ht="12" x14ac:dyDescent="0.2">
      <c r="B115" s="358">
        <v>282</v>
      </c>
      <c r="C115" s="284">
        <f>IFERROR(IFERROR(IFERROR(IFERROR(IFERROR(IFERROR(IFERROR(VLOOKUP(B115,FUTSAL!C$69:N11588,2,0),VLOOKUP(B115,VOLEYBOL!C$54:N1984,2,0)),VLOOKUP(B115,FUTBOL!C$31:N2072,2,0)),VLOOKUP(B115,BASKETBOL!C$42:N2086,2,0)),VLOOKUP(B115,HENTBOL!C$32:N2087,2,0)),VLOOKUP(B115,HOKEY!C$35:N1431,2,0)),VLOOKUP(B115,KRİKET!C$30:N1861,2,0)),VLOOKUP(B115,'FERDİ BRANŞLAR'!B$2:M207,2,0))</f>
        <v>45992</v>
      </c>
      <c r="D115" s="285">
        <f>IFERROR(IFERROR(IFERROR(IFERROR(IFERROR(IFERROR(IFERROR(VLOOKUP(B115,FUTSAL!C$69:N11588,3,0),VLOOKUP(B115,VOLEYBOL!C$54:N1984,3,0)),VLOOKUP(B115,FUTBOL!C$31:N2072,3,0)),VLOOKUP(B115,BASKETBOL!C$42:N2086,3,0)),VLOOKUP(B115,HENTBOL!C$32:N2087,3,0)),VLOOKUP(B115,HOKEY!C$35:N1431,3,0)),VLOOKUP(B115,KRİKET!C$30:N1861,3,0)),VLOOKUP(B115,'FERDİ BRANŞLAR'!B$2:M207,3,0))</f>
        <v>0.39583333333333331</v>
      </c>
      <c r="E115" s="284" t="str">
        <f>IFERROR(IFERROR(IFERROR(IFERROR(IFERROR(IFERROR(IFERROR(VLOOKUP(B115,FUTSAL!C$69:N11588,4,0),VLOOKUP(B115,VOLEYBOL!C$54:N1984,4,0)),VLOOKUP(B115,FUTBOL!C$31:N2072,4,0)),VLOOKUP(B115,BASKETBOL!C$42:N2086,4,0)),VLOOKUP(B115,HENTBOL!C$32:N2087,4,0)),VLOOKUP(B115,HOKEY!C$35:N1431,4,0)),VLOOKUP(B115,KRİKET!C$30:N1861,4,0)),VLOOKUP(B115,'FERDİ BRANŞLAR'!B$2:M207,4,0))</f>
        <v>GÜMÜŞHACIKÖY S.S</v>
      </c>
      <c r="F115" s="284" t="str">
        <f>IFERROR(IFERROR(IFERROR(IFERROR(IFERROR(IFERROR(IFERROR(VLOOKUP(B115,FUTSAL!C$69:N11588,5,0),VLOOKUP(B115,VOLEYBOL!C$54:N1984,5,0)),VLOOKUP(B115,FUTBOL!C$31:N2072,5,0)),VLOOKUP(B115,BASKETBOL!C$42:N2086,5,0)),VLOOKUP(B115,HENTBOL!C$32:N2087,5,0)),VLOOKUP(B115,HOKEY!C$35:N1431,5,0)),VLOOKUP(B115,KRİKET!C$30:N1861,5,0)),VLOOKUP(B115,'FERDİ BRANŞLAR'!B$2:M207,5,0))</f>
        <v>VOLEYBOL</v>
      </c>
      <c r="G115" s="284" t="str">
        <f>IFERROR(IFERROR(IFERROR(IFERROR(IFERROR(IFERROR(IFERROR(VLOOKUP(B115,FUTSAL!C$69:N12033,6,0),VLOOKUP(B115,VOLEYBOL!C$54:N2429,6,0)),VLOOKUP(B115,FUTBOL!C$31:N2517,6,0)),VLOOKUP(B115,BASKETBOL!C$42:N2531,6,0)),VLOOKUP(B115,HENTBOL!C$32:N2532,6,0)),VLOOKUP(B115,HOKEY!C$35:N1876,6,0)),VLOOKUP(B115,KRİKET!C$30:N2306,6,0)),VLOOKUP(B115,'FERDİ BRANŞLAR'!B$2:M207,6,0))</f>
        <v>G GRB</v>
      </c>
      <c r="H115" s="284" t="str">
        <f>IFERROR(IFERROR(IFERROR(IFERROR(IFERROR(IFERROR(IFERROR(VLOOKUP(B115,FUTSAL!C$69:N12033,7,0),VLOOKUP(B115,VOLEYBOL!C$54:N2429,7,0)),VLOOKUP(B115,FUTBOL!C$31:N2517,7,0)),VLOOKUP(B115,BASKETBOL!C$42:N2531,7,0)),VLOOKUP(B115,HENTBOL!C$32:N2532,7,0)),VLOOKUP(B115,HOKEY!C$35:N1876,7,0)),VLOOKUP(B115,KRİKET!C$30:N2306,7,0)),VLOOKUP(B115,'FERDİ BRANŞLAR'!B$2:M207,7,0))</f>
        <v>GNÇ A KIZ</v>
      </c>
      <c r="I115" s="286" t="str">
        <f>IFERROR(IFERROR(IFERROR(IFERROR(IFERROR(IFERROR(IFERROR(VLOOKUP(B115,FUTSAL!C$69:N12033,8,0),VLOOKUP(B115,VOLEYBOL!C$54:N2429,8,0)),VLOOKUP(B115,FUTBOL!C$31:N2517,8,0)),VLOOKUP(B115,BASKETBOL!C$42:N2531,8,0)),VLOOKUP(B115,HENTBOL!C$32:N2532,8,0)),VLOOKUP(B115,HOKEY!C$35:N1876,8,0)),VLOOKUP(B115,KRİKET!C$30:N2306,8,0)),VLOOKUP(B115,'FERDİ BRANŞLAR'!B$2:M207,8,0))</f>
        <v>Merzifon Şehit Dursun Özsaraç MTAL(çekildi)</v>
      </c>
      <c r="J115" s="287">
        <f>IFERROR(IFERROR(IFERROR(IFERROR(IFERROR(IFERROR(IFERROR(VLOOKUP(B115,FUTSAL!C$69:N12033,9,0),VLOOKUP(B115,VOLEYBOL!C$54:N2429,9,0)),VLOOKUP(B115,FUTBOL!C$31:N2517,9,0)),VLOOKUP(B115,BASKETBOL!C$42:N2531,9,0)),VLOOKUP(B115,HENTBOL!C$32:N2532,9,0)),VLOOKUP(B115,HOKEY!C$35:N1876,9,0)),VLOOKUP(B115,KRİKET!C$30:N2306,9,0)),VLOOKUP(B115,'FERDİ BRANŞLAR'!B$2:M207,9,0))</f>
        <v>0</v>
      </c>
      <c r="K115" s="287">
        <f>IFERROR(IFERROR(IFERROR(IFERROR(IFERROR(IFERROR(IFERROR(VLOOKUP(B115,FUTSAL!C$69:N12033,10,0),VLOOKUP(B115,VOLEYBOL!C$54:N2429,10,0)),VLOOKUP(B115,FUTBOL!C$31:N2517,10,0)),VLOOKUP(B115,BASKETBOL!C$42:N2531,10,0)),VLOOKUP(B115,HENTBOL!C$32:N2532,10,0)),VLOOKUP(B115,HOKEY!C$35:N1876,10,0)),VLOOKUP(B115,KRİKET!C$30:N2306,10,0)),VLOOKUP(B115,'FERDİ BRANŞLAR'!B$2:M207,10,0))</f>
        <v>0</v>
      </c>
      <c r="L115" s="278" t="str">
        <f>IFERROR(IFERROR(IFERROR(IFERROR(IFERROR(IFERROR(IFERROR(VLOOKUP(B115,FUTSAL!C$69:N12033,11,0),VLOOKUP(B115,VOLEYBOL!C$54:N2429,11,0)),VLOOKUP(B115,FUTBOL!C$31:N2517,11,0)),VLOOKUP(B115,BASKETBOL!C$42:N2531,11,0)),VLOOKUP(B115,HENTBOL!C$32:N2532,11,0)),VLOOKUP(B115,HOKEY!C$35:N1876,11,0)),VLOOKUP(B115,KRİKET!C$30:N2306,11,0)),VLOOKUP(B115,'FERDİ BRANŞLAR'!B$2:M207,11,0))</f>
        <v>Merzifon Şehit Ahmet Özsoy Kız AİHL</v>
      </c>
      <c r="M115" s="288" t="str">
        <f>IFERROR(IFERROR(IFERROR(IFERROR(IFERROR(IFERROR(IFERROR(VLOOKUP(B115,FUTSAL!C$69:N12033,12,0),VLOOKUP(B115,VOLEYBOL!C$54:N2429,12,0)),VLOOKUP(B115,FUTBOL!C$31:N2517,12,0)),VLOOKUP(B115,BASKETBOL!C$42:N2531,12,0)),VLOOKUP(B115,HENTBOL!C$32:N2532,12,0)),VLOOKUP(B115,HOKEY!C$35:N1876,11,0)),VLOOKUP(B115,KRİKET!C$30:N2306,12,0)),VLOOKUP(B115,'FERDİ BRANŞLAR'!B$2:M207,12,0))</f>
        <v>Mezifon Şehit Dursun Özsaraç MTAL ÇEKİLDİ 28.11.2025</v>
      </c>
    </row>
    <row r="116" spans="2:13" ht="12" x14ac:dyDescent="0.2">
      <c r="B116" s="357" t="s">
        <v>144</v>
      </c>
      <c r="C116" s="185">
        <f>IFERROR(IFERROR(IFERROR(IFERROR(IFERROR(IFERROR(IFERROR(VLOOKUP(B116,FUTSAL!C$69:N11984,2,0),VLOOKUP(B116,VOLEYBOL!C$54:N2380,2,0)),VLOOKUP(B116,FUTBOL!C$31:N2468,2,0)),VLOOKUP(B116,BASKETBOL!C$42:N2482,2,0)),VLOOKUP(B116,HENTBOL!C$32:N2483,2,0)),VLOOKUP(B116,HOKEY!C$35:N1827,2,0)),VLOOKUP(B116,KRİKET!C$30:N2257,2,0)),VLOOKUP(B116,'FERDİ BRANŞLAR'!B$2:M603,2,0))</f>
        <v>45992</v>
      </c>
      <c r="D116" s="186">
        <f>IFERROR(IFERROR(IFERROR(IFERROR(IFERROR(IFERROR(IFERROR(VLOOKUP(B116,FUTSAL!C$69:N11984,3,0),VLOOKUP(B116,VOLEYBOL!C$54:N2380,3,0)),VLOOKUP(B116,FUTBOL!C$31:N2468,3,0)),VLOOKUP(B116,BASKETBOL!C$42:N2482,3,0)),VLOOKUP(B116,HENTBOL!C$32:N2483,3,0)),VLOOKUP(B116,HOKEY!C$35:N1827,3,0)),VLOOKUP(B116,KRİKET!C$30:N2257,3,0)),VLOOKUP(B116,'FERDİ BRANŞLAR'!B$2:M603,3,0))</f>
        <v>0.41666666666666702</v>
      </c>
      <c r="E116" s="185" t="str">
        <f>IFERROR(IFERROR(IFERROR(IFERROR(IFERROR(IFERROR(IFERROR(VLOOKUP(B116,FUTSAL!C$69:N11984,4,0),VLOOKUP(B116,VOLEYBOL!C$54:N2380,4,0)),VLOOKUP(B116,FUTBOL!C$31:N2468,4,0)),VLOOKUP(B116,BASKETBOL!C$42:N2482,4,0)),VLOOKUP(B116,HENTBOL!C$32:N2483,4,0)),VLOOKUP(B116,HOKEY!C$35:N1827,4,0)),VLOOKUP(B116,KRİKET!C$30:N2257,4,0)),VLOOKUP(B116,'FERDİ BRANŞLAR'!B$2:M603,4,0))</f>
        <v>22 HAZİRAN S.S</v>
      </c>
      <c r="F116" s="185" t="str">
        <f>IFERROR(IFERROR(IFERROR(IFERROR(IFERROR(IFERROR(IFERROR(VLOOKUP(B116,FUTSAL!C$69:N11984,5,0),VLOOKUP(B116,VOLEYBOL!C$54:N2380,5,0)),VLOOKUP(B116,FUTBOL!C$31:N2468,5,0)),VLOOKUP(B116,BASKETBOL!C$42:N2482,5,0)),VLOOKUP(B116,HENTBOL!C$32:N2483,5,0)),VLOOKUP(B116,HOKEY!C$35:N1827,5,0)),VLOOKUP(B116,KRİKET!C$30:N2257,5,0)),VLOOKUP(B116,'FERDİ BRANŞLAR'!B$2:M603,5,0))</f>
        <v>BİLEK GÜREŞİ</v>
      </c>
      <c r="G116" s="185" t="str">
        <f>IFERROR(IFERROR(IFERROR(IFERROR(IFERROR(IFERROR(IFERROR(VLOOKUP(B116,FUTSAL!C$69:N12429,6,0),VLOOKUP(B116,VOLEYBOL!C$54:N2825,6,0)),VLOOKUP(B116,FUTBOL!C$31:N2913,6,0)),VLOOKUP(B116,BASKETBOL!C$42:N2927,6,0)),VLOOKUP(B116,HENTBOL!C$32:N2928,6,0)),VLOOKUP(B116,HOKEY!C$35:N2272,6,0)),VLOOKUP(B116,KRİKET!C$30:N2702,6,0)),VLOOKUP(B116,'FERDİ BRANŞLAR'!B$2:M603,6,0))</f>
        <v>…</v>
      </c>
      <c r="H116" s="185" t="str">
        <f>IFERROR(IFERROR(IFERROR(IFERROR(IFERROR(IFERROR(IFERROR(VLOOKUP(B116,FUTSAL!C$69:N12429,7,0),VLOOKUP(B116,VOLEYBOL!C$54:N2825,7,0)),VLOOKUP(B116,FUTBOL!C$31:N2913,7,0)),VLOOKUP(B116,BASKETBOL!C$42:N2927,7,0)),VLOOKUP(B116,HENTBOL!C$32:N2928,7,0)),VLOOKUP(B116,HOKEY!C$35:N2272,7,0)),VLOOKUP(B116,KRİKET!C$30:N2702,7,0)),VLOOKUP(B116,'FERDİ BRANŞLAR'!B$2:M603,7,0))</f>
        <v>GENÇLER A</v>
      </c>
      <c r="I116" s="187" t="str">
        <f>IFERROR(IFERROR(IFERROR(IFERROR(IFERROR(IFERROR(IFERROR(VLOOKUP(B116,FUTSAL!C$69:N12429,8,0),VLOOKUP(B116,VOLEYBOL!C$54:N2825,8,0)),VLOOKUP(B116,FUTBOL!C$31:N2913,8,0)),VLOOKUP(B116,BASKETBOL!C$42:N2927,8,0)),VLOOKUP(B116,HENTBOL!C$32:N2928,8,0)),VLOOKUP(B116,HOKEY!C$35:N2272,8,0)),VLOOKUP(B116,KRİKET!C$30:N2702,8,0)),VLOOKUP(B116,'FERDİ BRANŞLAR'!B$2:M603,8,0))</f>
        <v>……….</v>
      </c>
      <c r="J116" s="183" t="str">
        <f>IFERROR(IFERROR(IFERROR(IFERROR(IFERROR(IFERROR(IFERROR(VLOOKUP(B116,FUTSAL!C$69:N12429,9,0),VLOOKUP(B116,VOLEYBOL!C$54:N2825,9,0)),VLOOKUP(B116,FUTBOL!C$31:N2913,9,0)),VLOOKUP(B116,BASKETBOL!C$42:N2927,9,0)),VLOOKUP(B116,HENTBOL!C$32:N2928,9,0)),VLOOKUP(B116,HOKEY!C$35:N2272,9,0)),VLOOKUP(B116,KRİKET!C$30:N2702,9,0)),VLOOKUP(B116,'FERDİ BRANŞLAR'!B$2:M603,9,0))</f>
        <v>…</v>
      </c>
      <c r="K116" s="183" t="str">
        <f>IFERROR(IFERROR(IFERROR(IFERROR(IFERROR(IFERROR(IFERROR(VLOOKUP(B116,FUTSAL!C$69:N12429,10,0),VLOOKUP(B116,VOLEYBOL!C$54:N2825,10,0)),VLOOKUP(B116,FUTBOL!C$31:N2913,10,0)),VLOOKUP(B116,BASKETBOL!C$42:N2927,10,0)),VLOOKUP(B116,HENTBOL!C$32:N2928,10,0)),VLOOKUP(B116,HOKEY!C$35:N2272,10,0)),VLOOKUP(B116,KRİKET!C$30:N2702,10,0)),VLOOKUP(B116,'FERDİ BRANŞLAR'!B$2:M603,10,0))</f>
        <v>…</v>
      </c>
      <c r="L116" s="331" t="str">
        <f>IFERROR(IFERROR(IFERROR(IFERROR(IFERROR(IFERROR(IFERROR(VLOOKUP(B116,FUTSAL!C$69:N12429,11,0),VLOOKUP(B116,VOLEYBOL!C$54:N2825,11,0)),VLOOKUP(B116,FUTBOL!C$31:N2913,11,0)),VLOOKUP(B116,BASKETBOL!C$42:N2927,11,0)),VLOOKUP(B116,HENTBOL!C$32:N2928,11,0)),VLOOKUP(B116,HOKEY!C$35:N2272,11,0)),VLOOKUP(B116,KRİKET!C$30:N2702,11,0)),VLOOKUP(B116,'FERDİ BRANŞLAR'!B$2:M603,11,0))</f>
        <v>……….</v>
      </c>
      <c r="M116" s="79" t="str">
        <f>IFERROR(IFERROR(IFERROR(IFERROR(IFERROR(IFERROR(IFERROR(VLOOKUP(B116,FUTSAL!C$69:N12429,12,0),VLOOKUP(B116,VOLEYBOL!C$54:N2825,12,0)),VLOOKUP(B116,FUTBOL!C$31:N2913,12,0)),VLOOKUP(B116,BASKETBOL!C$42:N2927,12,0)),VLOOKUP(B116,HENTBOL!C$32:N2928,12,0)),VLOOKUP(B116,HOKEY!C$35:N2272,11,0)),VLOOKUP(B116,KRİKET!C$30:N2702,12,0)),VLOOKUP(B116,'FERDİ BRANŞLAR'!B$2:M603,12,0))</f>
        <v xml:space="preserve">KUPA TÖRENİ </v>
      </c>
    </row>
    <row r="117" spans="2:13" ht="12" x14ac:dyDescent="0.2">
      <c r="B117" s="358">
        <v>275</v>
      </c>
      <c r="C117" s="185">
        <f>IFERROR(IFERROR(IFERROR(IFERROR(IFERROR(IFERROR(IFERROR(VLOOKUP(B117,FUTSAL!C$69:N11644,2,0),VLOOKUP(B117,VOLEYBOL!C$54:N2040,2,0)),VLOOKUP(B117,FUTBOL!C$31:N2128,2,0)),VLOOKUP(B117,BASKETBOL!C$42:N2142,2,0)),VLOOKUP(B117,HENTBOL!C$32:N2143,2,0)),VLOOKUP(B117,HOKEY!C$35:N1487,2,0)),VLOOKUP(B117,KRİKET!C$30:N1917,2,0)),VLOOKUP(B117,'FERDİ BRANŞLAR'!B$2:M263,2,0))</f>
        <v>45992</v>
      </c>
      <c r="D117" s="186">
        <f>IFERROR(IFERROR(IFERROR(IFERROR(IFERROR(IFERROR(IFERROR(VLOOKUP(B117,FUTSAL!C$69:N11644,3,0),VLOOKUP(B117,VOLEYBOL!C$54:N2040,3,0)),VLOOKUP(B117,FUTBOL!C$31:N2128,3,0)),VLOOKUP(B117,BASKETBOL!C$42:N2142,3,0)),VLOOKUP(B117,HENTBOL!C$32:N2143,3,0)),VLOOKUP(B117,HOKEY!C$35:N1487,3,0)),VLOOKUP(B117,KRİKET!C$30:N1917,3,0)),VLOOKUP(B117,'FERDİ BRANŞLAR'!B$2:M263,3,0))</f>
        <v>0.45833333333333331</v>
      </c>
      <c r="E117" s="185" t="str">
        <f>IFERROR(IFERROR(IFERROR(IFERROR(IFERROR(IFERROR(IFERROR(VLOOKUP(B117,FUTSAL!C$69:N11644,4,0),VLOOKUP(B117,VOLEYBOL!C$54:N2040,4,0)),VLOOKUP(B117,FUTBOL!C$31:N2128,4,0)),VLOOKUP(B117,BASKETBOL!C$42:N2142,4,0)),VLOOKUP(B117,HENTBOL!C$32:N2143,4,0)),VLOOKUP(B117,HOKEY!C$35:N1487,4,0)),VLOOKUP(B117,KRİKET!C$30:N1917,4,0)),VLOOKUP(B117,'FERDİ BRANŞLAR'!B$2:M263,4,0))</f>
        <v>HAMİT KAPLAN S.S</v>
      </c>
      <c r="F117" s="185" t="str">
        <f>IFERROR(IFERROR(IFERROR(IFERROR(IFERROR(IFERROR(IFERROR(VLOOKUP(B117,FUTSAL!C$69:N11644,5,0),VLOOKUP(B117,VOLEYBOL!C$54:N2040,5,0)),VLOOKUP(B117,FUTBOL!C$31:N2128,5,0)),VLOOKUP(B117,BASKETBOL!C$42:N2142,5,0)),VLOOKUP(B117,HENTBOL!C$32:N2143,5,0)),VLOOKUP(B117,HOKEY!C$35:N1487,5,0)),VLOOKUP(B117,KRİKET!C$30:N1917,5,0)),VLOOKUP(B117,'FERDİ BRANŞLAR'!B$2:M263,5,0))</f>
        <v>VOLEYBOL</v>
      </c>
      <c r="G117" s="185" t="str">
        <f>IFERROR(IFERROR(IFERROR(IFERROR(IFERROR(IFERROR(IFERROR(VLOOKUP(B117,FUTSAL!C$69:N12089,6,0),VLOOKUP(B117,VOLEYBOL!C$54:N2485,6,0)),VLOOKUP(B117,FUTBOL!C$31:N2573,6,0)),VLOOKUP(B117,BASKETBOL!C$42:N2587,6,0)),VLOOKUP(B117,HENTBOL!C$32:N2588,6,0)),VLOOKUP(B117,HOKEY!C$35:N1932,6,0)),VLOOKUP(B117,KRİKET!C$30:N2362,6,0)),VLOOKUP(B117,'FERDİ BRANŞLAR'!B$2:M263,6,0))</f>
        <v>D GRB</v>
      </c>
      <c r="H117" s="185" t="str">
        <f>IFERROR(IFERROR(IFERROR(IFERROR(IFERROR(IFERROR(IFERROR(VLOOKUP(B117,FUTSAL!C$69:N12089,7,0),VLOOKUP(B117,VOLEYBOL!C$54:N2485,7,0)),VLOOKUP(B117,FUTBOL!C$31:N2573,7,0)),VLOOKUP(B117,BASKETBOL!C$42:N2587,7,0)),VLOOKUP(B117,HENTBOL!C$32:N2588,7,0)),VLOOKUP(B117,HOKEY!C$35:N1932,7,0)),VLOOKUP(B117,KRİKET!C$30:N2362,7,0)),VLOOKUP(B117,'FERDİ BRANŞLAR'!B$2:M263,7,0))</f>
        <v>GNÇ A KIZ</v>
      </c>
      <c r="I117" s="187" t="str">
        <f>IFERROR(IFERROR(IFERROR(IFERROR(IFERROR(IFERROR(IFERROR(VLOOKUP(B117,FUTSAL!C$69:N12089,8,0),VLOOKUP(B117,VOLEYBOL!C$54:N2485,8,0)),VLOOKUP(B117,FUTBOL!C$31:N2573,8,0)),VLOOKUP(B117,BASKETBOL!C$42:N2587,8,0)),VLOOKUP(B117,HENTBOL!C$32:N2588,8,0)),VLOOKUP(B117,HOKEY!C$35:N1932,8,0)),VLOOKUP(B117,KRİKET!C$30:N2362,8,0)),VLOOKUP(B117,'FERDİ BRANŞLAR'!B$2:M263,8,0))</f>
        <v>Amasya Atatürk Anadolu Lisesi</v>
      </c>
      <c r="J117" s="253" t="str">
        <f>IFERROR(IFERROR(IFERROR(IFERROR(IFERROR(IFERROR(IFERROR(VLOOKUP(B117,FUTSAL!C$69:N12089,9,0),VLOOKUP(B117,VOLEYBOL!C$54:N2485,9,0)),VLOOKUP(B117,FUTBOL!C$31:N2573,9,0)),VLOOKUP(B117,BASKETBOL!C$42:N2587,9,0)),VLOOKUP(B117,HENTBOL!C$32:N2588,9,0)),VLOOKUP(B117,HOKEY!C$35:N1932,9,0)),VLOOKUP(B117,KRİKET!C$30:N2362,9,0)),VLOOKUP(B117,'FERDİ BRANŞLAR'!B$2:M263,9,0))</f>
        <v>1</v>
      </c>
      <c r="K117" s="253" t="str">
        <f>IFERROR(IFERROR(IFERROR(IFERROR(IFERROR(IFERROR(IFERROR(VLOOKUP(B117,FUTSAL!C$69:N12089,10,0),VLOOKUP(B117,VOLEYBOL!C$54:N2485,10,0)),VLOOKUP(B117,FUTBOL!C$31:N2573,10,0)),VLOOKUP(B117,BASKETBOL!C$42:N2587,10,0)),VLOOKUP(B117,HENTBOL!C$32:N2588,10,0)),VLOOKUP(B117,HOKEY!C$35:N1932,10,0)),VLOOKUP(B117,KRİKET!C$30:N2362,10,0)),VLOOKUP(B117,'FERDİ BRANŞLAR'!B$2:M263,10,0))</f>
        <v>3</v>
      </c>
      <c r="L117" s="59" t="str">
        <f>IFERROR(IFERROR(IFERROR(IFERROR(IFERROR(IFERROR(IFERROR(VLOOKUP(B117,FUTSAL!C$69:N12089,11,0),VLOOKUP(B117,VOLEYBOL!C$54:N2485,11,0)),VLOOKUP(B117,FUTBOL!C$31:N2573,11,0)),VLOOKUP(B117,BASKETBOL!C$42:N2587,11,0)),VLOOKUP(B117,HENTBOL!C$32:N2588,11,0)),VLOOKUP(B117,HOKEY!C$35:N1932,11,0)),VLOOKUP(B117,KRİKET!C$30:N2362,11,0)),VLOOKUP(B117,'FERDİ BRANŞLAR'!B$2:M263,11,0))</f>
        <v>Suluova Şehit Metehan Atmaca AL</v>
      </c>
      <c r="M117" s="79">
        <f>IFERROR(IFERROR(IFERROR(IFERROR(IFERROR(IFERROR(IFERROR(VLOOKUP(B117,FUTSAL!C$69:N12089,12,0),VLOOKUP(B117,VOLEYBOL!C$54:N2485,12,0)),VLOOKUP(B117,FUTBOL!C$31:N2573,12,0)),VLOOKUP(B117,BASKETBOL!C$42:N2587,12,0)),VLOOKUP(B117,HENTBOL!C$32:N2588,12,0)),VLOOKUP(B117,HOKEY!C$35:N1932,11,0)),VLOOKUP(B117,KRİKET!C$30:N2362,12,0)),VLOOKUP(B117,'FERDİ BRANŞLAR'!B$2:M263,12,0))</f>
        <v>0</v>
      </c>
    </row>
    <row r="118" spans="2:13" ht="12" x14ac:dyDescent="0.2">
      <c r="B118" s="358">
        <v>279</v>
      </c>
      <c r="C118" s="185">
        <f>IFERROR(IFERROR(IFERROR(IFERROR(IFERROR(IFERROR(IFERROR(VLOOKUP(B118,FUTSAL!C$69:N11557,2,0),VLOOKUP(B118,VOLEYBOL!C$54:N1953,2,0)),VLOOKUP(B118,FUTBOL!C$31:N2041,2,0)),VLOOKUP(B118,BASKETBOL!C$42:N2055,2,0)),VLOOKUP(B118,HENTBOL!C$32:N2056,2,0)),VLOOKUP(B118,HOKEY!C$35:N1400,2,0)),VLOOKUP(B118,KRİKET!C$30:N1830,2,0)),VLOOKUP(B118,'FERDİ BRANŞLAR'!B$2:M176,2,0))</f>
        <v>45992</v>
      </c>
      <c r="D118" s="186">
        <f>IFERROR(IFERROR(IFERROR(IFERROR(IFERROR(IFERROR(IFERROR(VLOOKUP(B118,FUTSAL!C$69:N11557,3,0),VLOOKUP(B118,VOLEYBOL!C$54:N1953,3,0)),VLOOKUP(B118,FUTBOL!C$31:N2041,3,0)),VLOOKUP(B118,BASKETBOL!C$42:N2055,3,0)),VLOOKUP(B118,HENTBOL!C$32:N2056,3,0)),VLOOKUP(B118,HOKEY!C$35:N1400,3,0)),VLOOKUP(B118,KRİKET!C$30:N1830,3,0)),VLOOKUP(B118,'FERDİ BRANŞLAR'!B$2:M176,3,0))</f>
        <v>0.45833333333333331</v>
      </c>
      <c r="E118" s="185" t="str">
        <f>IFERROR(IFERROR(IFERROR(IFERROR(IFERROR(IFERROR(IFERROR(VLOOKUP(B118,FUTSAL!C$69:N11557,4,0),VLOOKUP(B118,VOLEYBOL!C$54:N1953,4,0)),VLOOKUP(B118,FUTBOL!C$31:N2041,4,0)),VLOOKUP(B118,BASKETBOL!C$42:N2055,4,0)),VLOOKUP(B118,HENTBOL!C$32:N2056,4,0)),VLOOKUP(B118,HOKEY!C$35:N1400,4,0)),VLOOKUP(B118,KRİKET!C$30:N1830,4,0)),VLOOKUP(B118,'FERDİ BRANŞLAR'!B$2:M176,4,0))</f>
        <v>GÜMÜŞHACIKÖY S.S</v>
      </c>
      <c r="F118" s="185" t="str">
        <f>IFERROR(IFERROR(IFERROR(IFERROR(IFERROR(IFERROR(IFERROR(VLOOKUP(B118,FUTSAL!C$69:N11557,5,0),VLOOKUP(B118,VOLEYBOL!C$54:N1953,5,0)),VLOOKUP(B118,FUTBOL!C$31:N2041,5,0)),VLOOKUP(B118,BASKETBOL!C$42:N2055,5,0)),VLOOKUP(B118,HENTBOL!C$32:N2056,5,0)),VLOOKUP(B118,HOKEY!C$35:N1400,5,0)),VLOOKUP(B118,KRİKET!C$30:N1830,5,0)),VLOOKUP(B118,'FERDİ BRANŞLAR'!B$2:M176,5,0))</f>
        <v>VOLEYBOL</v>
      </c>
      <c r="G118" s="185" t="str">
        <f>IFERROR(IFERROR(IFERROR(IFERROR(IFERROR(IFERROR(IFERROR(VLOOKUP(B118,FUTSAL!C$69:N12002,6,0),VLOOKUP(B118,VOLEYBOL!C$54:N2398,6,0)),VLOOKUP(B118,FUTBOL!C$31:N2486,6,0)),VLOOKUP(B118,BASKETBOL!C$42:N2500,6,0)),VLOOKUP(B118,HENTBOL!C$32:N2501,6,0)),VLOOKUP(B118,HOKEY!C$35:N1845,6,0)),VLOOKUP(B118,KRİKET!C$30:N2275,6,0)),VLOOKUP(B118,'FERDİ BRANŞLAR'!B$2:M176,6,0))</f>
        <v>F GRB</v>
      </c>
      <c r="H118" s="185" t="str">
        <f>IFERROR(IFERROR(IFERROR(IFERROR(IFERROR(IFERROR(IFERROR(VLOOKUP(B118,FUTSAL!C$69:N12002,7,0),VLOOKUP(B118,VOLEYBOL!C$54:N2398,7,0)),VLOOKUP(B118,FUTBOL!C$31:N2486,7,0)),VLOOKUP(B118,BASKETBOL!C$42:N2500,7,0)),VLOOKUP(B118,HENTBOL!C$32:N2501,7,0)),VLOOKUP(B118,HOKEY!C$35:N1845,7,0)),VLOOKUP(B118,KRİKET!C$30:N2275,7,0)),VLOOKUP(B118,'FERDİ BRANŞLAR'!B$2:M176,7,0))</f>
        <v>GNÇ A KIZ</v>
      </c>
      <c r="I118" s="187" t="str">
        <f>IFERROR(IFERROR(IFERROR(IFERROR(IFERROR(IFERROR(IFERROR(VLOOKUP(B118,FUTSAL!C$69:N12002,8,0),VLOOKUP(B118,VOLEYBOL!C$54:N2398,8,0)),VLOOKUP(B118,FUTBOL!C$31:N2486,8,0)),VLOOKUP(B118,BASKETBOL!C$42:N2500,8,0)),VLOOKUP(B118,HENTBOL!C$32:N2501,8,0)),VLOOKUP(B118,HOKEY!C$35:N1845,8,0)),VLOOKUP(B118,KRİKET!C$30:N2275,8,0)),VLOOKUP(B118,'FERDİ BRANŞLAR'!B$2:M176,8,0))</f>
        <v>Merzifon İrfanlı Anadolu Lisesi</v>
      </c>
      <c r="J118" s="253" t="str">
        <f>IFERROR(IFERROR(IFERROR(IFERROR(IFERROR(IFERROR(IFERROR(VLOOKUP(B118,FUTSAL!C$69:N12002,9,0),VLOOKUP(B118,VOLEYBOL!C$54:N2398,9,0)),VLOOKUP(B118,FUTBOL!C$31:N2486,9,0)),VLOOKUP(B118,BASKETBOL!C$42:N2500,9,0)),VLOOKUP(B118,HENTBOL!C$32:N2501,9,0)),VLOOKUP(B118,HOKEY!C$35:N1845,9,0)),VLOOKUP(B118,KRİKET!C$30:N2275,9,0)),VLOOKUP(B118,'FERDİ BRANŞLAR'!B$2:M176,9,0))</f>
        <v>0</v>
      </c>
      <c r="K118" s="253" t="str">
        <f>IFERROR(IFERROR(IFERROR(IFERROR(IFERROR(IFERROR(IFERROR(VLOOKUP(B118,FUTSAL!C$69:N12002,10,0),VLOOKUP(B118,VOLEYBOL!C$54:N2398,10,0)),VLOOKUP(B118,FUTBOL!C$31:N2486,10,0)),VLOOKUP(B118,BASKETBOL!C$42:N2500,10,0)),VLOOKUP(B118,HENTBOL!C$32:N2501,10,0)),VLOOKUP(B118,HOKEY!C$35:N1845,10,0)),VLOOKUP(B118,KRİKET!C$30:N2275,10,0)),VLOOKUP(B118,'FERDİ BRANŞLAR'!B$2:M176,10,0))</f>
        <v>3</v>
      </c>
      <c r="L118" s="348" t="str">
        <f>IFERROR(IFERROR(IFERROR(IFERROR(IFERROR(IFERROR(IFERROR(VLOOKUP(B118,FUTSAL!C$69:N12002,11,0),VLOOKUP(B118,VOLEYBOL!C$54:N2398,11,0)),VLOOKUP(B118,FUTBOL!C$31:N2486,11,0)),VLOOKUP(B118,BASKETBOL!C$42:N2500,11,0)),VLOOKUP(B118,HENTBOL!C$32:N2501,11,0)),VLOOKUP(B118,HOKEY!C$35:N1845,11,0)),VLOOKUP(B118,KRİKET!C$30:N2275,11,0)),VLOOKUP(B118,'FERDİ BRANŞLAR'!B$2:M176,11,0))</f>
        <v>Hamamözü Adil Candemir Anadolu Lisesi</v>
      </c>
      <c r="M118" s="79" t="str">
        <f>IFERROR(IFERROR(IFERROR(IFERROR(IFERROR(IFERROR(IFERROR(VLOOKUP(B118,FUTSAL!C$69:N12002,12,0),VLOOKUP(B118,VOLEYBOL!C$54:N2398,12,0)),VLOOKUP(B118,FUTBOL!C$31:N2486,12,0)),VLOOKUP(B118,BASKETBOL!C$42:N2500,12,0)),VLOOKUP(B118,HENTBOL!C$32:N2501,12,0)),VLOOKUP(B118,HOKEY!C$35:N1845,11,0)),VLOOKUP(B118,KRİKET!C$30:N2275,12,0)),VLOOKUP(B118,'FERDİ BRANŞLAR'!B$2:M176,12,0))</f>
        <v>YER DEĞİŞİKLİĞİ</v>
      </c>
    </row>
    <row r="119" spans="2:13" ht="12" x14ac:dyDescent="0.2">
      <c r="B119" s="358">
        <v>469</v>
      </c>
      <c r="C119" s="312">
        <f>IFERROR(IFERROR(IFERROR(IFERROR(IFERROR(IFERROR(IFERROR(VLOOKUP(B119,FUTSAL!C$69:N11868,2,0),VLOOKUP(B119,VOLEYBOL!C$54:N2264,2,0)),VLOOKUP(B119,FUTBOL!C$31:N2352,2,0)),VLOOKUP(B119,BASKETBOL!C$42:N2366,2,0)),VLOOKUP(B119,HENTBOL!C$32:N2367,2,0)),VLOOKUP(B119,HOKEY!C$35:N1711,2,0)),VLOOKUP(B119,KRİKET!C$30:N2141,2,0)),VLOOKUP(B119,'FERDİ BRANŞLAR'!B$2:M487,2,0))</f>
        <v>45992</v>
      </c>
      <c r="D119" s="313">
        <f>IFERROR(IFERROR(IFERROR(IFERROR(IFERROR(IFERROR(IFERROR(VLOOKUP(B119,FUTSAL!C$69:N11868,3,0),VLOOKUP(B119,VOLEYBOL!C$54:N2264,3,0)),VLOOKUP(B119,FUTBOL!C$31:N2352,3,0)),VLOOKUP(B119,BASKETBOL!C$42:N2366,3,0)),VLOOKUP(B119,HENTBOL!C$32:N2367,3,0)),VLOOKUP(B119,HOKEY!C$35:N1711,3,0)),VLOOKUP(B119,KRİKET!C$30:N2141,3,0)),VLOOKUP(B119,'FERDİ BRANŞLAR'!B$2:M487,3,0))</f>
        <v>0.5</v>
      </c>
      <c r="E119" s="312" t="str">
        <f>IFERROR(IFERROR(IFERROR(IFERROR(IFERROR(IFERROR(IFERROR(VLOOKUP(B119,FUTSAL!C$69:N11868,4,0),VLOOKUP(B119,VOLEYBOL!C$54:N2264,4,0)),VLOOKUP(B119,FUTBOL!C$31:N2352,4,0)),VLOOKUP(B119,BASKETBOL!C$42:N2366,4,0)),VLOOKUP(B119,HENTBOL!C$32:N2367,4,0)),VLOOKUP(B119,HOKEY!C$35:N1711,4,0)),VLOOKUP(B119,KRİKET!C$30:N2141,4,0)),VLOOKUP(B119,'FERDİ BRANŞLAR'!B$2:M487,4,0))</f>
        <v>AMASYA S.S</v>
      </c>
      <c r="F119" s="312" t="str">
        <f>IFERROR(IFERROR(IFERROR(IFERROR(IFERROR(IFERROR(IFERROR(VLOOKUP(B119,FUTSAL!C$69:N11868,5,0),VLOOKUP(B119,VOLEYBOL!C$54:N2264,5,0)),VLOOKUP(B119,FUTBOL!C$31:N2352,5,0)),VLOOKUP(B119,BASKETBOL!C$42:N2366,5,0)),VLOOKUP(B119,HENTBOL!C$32:N2367,5,0)),VLOOKUP(B119,HOKEY!C$35:N1711,5,0)),VLOOKUP(B119,KRİKET!C$30:N2141,5,0)),VLOOKUP(B119,'FERDİ BRANŞLAR'!B$2:M487,5,0))</f>
        <v>HENTBOL</v>
      </c>
      <c r="G119" s="312" t="str">
        <f>IFERROR(IFERROR(IFERROR(IFERROR(IFERROR(IFERROR(IFERROR(VLOOKUP(B119,FUTSAL!C$69:N12313,6,0),VLOOKUP(B119,VOLEYBOL!C$54:N2709,6,0)),VLOOKUP(B119,FUTBOL!C$31:N2797,6,0)),VLOOKUP(B119,BASKETBOL!C$42:N2811,6,0)),VLOOKUP(B119,HENTBOL!C$32:N2812,6,0)),VLOOKUP(B119,HOKEY!C$35:N2156,6,0)),VLOOKUP(B119,KRİKET!C$30:N2586,6,0)),VLOOKUP(B119,'FERDİ BRANŞLAR'!B$2:M487,6,0))</f>
        <v>A GRB</v>
      </c>
      <c r="H119" s="312" t="str">
        <f>IFERROR(IFERROR(IFERROR(IFERROR(IFERROR(IFERROR(IFERROR(VLOOKUP(B119,FUTSAL!C$69:N12313,7,0),VLOOKUP(B119,VOLEYBOL!C$54:N2709,7,0)),VLOOKUP(B119,FUTBOL!C$31:N2797,7,0)),VLOOKUP(B119,BASKETBOL!C$42:N2811,7,0)),VLOOKUP(B119,HENTBOL!C$32:N2812,7,0)),VLOOKUP(B119,HOKEY!C$35:N2156,7,0)),VLOOKUP(B119,KRİKET!C$30:N2586,7,0)),VLOOKUP(B119,'FERDİ BRANŞLAR'!B$2:M487,7,0))</f>
        <v>GENÇ KIZ</v>
      </c>
      <c r="I119" s="314" t="str">
        <f>IFERROR(IFERROR(IFERROR(IFERROR(IFERROR(IFERROR(IFERROR(VLOOKUP(B119,FUTSAL!C$69:N12313,8,0),VLOOKUP(B119,VOLEYBOL!C$54:N2709,8,0)),VLOOKUP(B119,FUTBOL!C$31:N2797,8,0)),VLOOKUP(B119,BASKETBOL!C$42:N2811,8,0)),VLOOKUP(B119,HENTBOL!C$32:N2812,8,0)),VLOOKUP(B119,HOKEY!C$35:N2156,8,0)),VLOOKUP(B119,KRİKET!C$30:N2586,8,0)),VLOOKUP(B119,'FERDİ BRANŞLAR'!B$2:M487,8,0))</f>
        <v>AMASYA ŞEHİT FERHAT ERDİN SPOR LİSESİ</v>
      </c>
      <c r="J119" s="315">
        <f>IFERROR(IFERROR(IFERROR(IFERROR(IFERROR(IFERROR(IFERROR(VLOOKUP(B119,FUTSAL!C$69:N12313,9,0),VLOOKUP(B119,VOLEYBOL!C$54:N2709,9,0)),VLOOKUP(B119,FUTBOL!C$31:N2797,9,0)),VLOOKUP(B119,BASKETBOL!C$42:N2811,9,0)),VLOOKUP(B119,HENTBOL!C$32:N2812,9,0)),VLOOKUP(B119,HOKEY!C$35:N2156,9,0)),VLOOKUP(B119,KRİKET!C$30:N2586,9,0)),VLOOKUP(B119,'FERDİ BRANŞLAR'!B$2:M487,9,0))</f>
        <v>0</v>
      </c>
      <c r="K119" s="315">
        <f>IFERROR(IFERROR(IFERROR(IFERROR(IFERROR(IFERROR(IFERROR(VLOOKUP(B119,FUTSAL!C$69:N12313,10,0),VLOOKUP(B119,VOLEYBOL!C$54:N2709,10,0)),VLOOKUP(B119,FUTBOL!C$31:N2797,10,0)),VLOOKUP(B119,BASKETBOL!C$42:N2811,10,0)),VLOOKUP(B119,HENTBOL!C$32:N2812,10,0)),VLOOKUP(B119,HOKEY!C$35:N2156,10,0)),VLOOKUP(B119,KRİKET!C$30:N2586,10,0)),VLOOKUP(B119,'FERDİ BRANŞLAR'!B$2:M487,10,0))</f>
        <v>0</v>
      </c>
      <c r="L119" s="281" t="str">
        <f>IFERROR(IFERROR(IFERROR(IFERROR(IFERROR(IFERROR(IFERROR(VLOOKUP(B119,FUTSAL!C$69:N12313,11,0),VLOOKUP(B119,VOLEYBOL!C$54:N2709,11,0)),VLOOKUP(B119,FUTBOL!C$31:N2797,11,0)),VLOOKUP(B119,BASKETBOL!C$42:N2811,11,0)),VLOOKUP(B119,HENTBOL!C$32:N2812,11,0)),VLOOKUP(B119,HOKEY!C$35:N2156,11,0)),VLOOKUP(B119,KRİKET!C$30:N2586,11,0)),VLOOKUP(B119,'FERDİ BRANŞLAR'!B$2:M487,11,0))</f>
        <v>AMASYA LİSESİ</v>
      </c>
      <c r="M119" s="283" t="str">
        <f>IFERROR(IFERROR(IFERROR(IFERROR(IFERROR(IFERROR(IFERROR(VLOOKUP(B119,FUTSAL!C$69:N12313,12,0),VLOOKUP(B119,VOLEYBOL!C$54:N2709,12,0)),VLOOKUP(B119,FUTBOL!C$31:N2797,12,0)),VLOOKUP(B119,BASKETBOL!C$42:N2811,12,0)),VLOOKUP(B119,HENTBOL!C$32:N2812,12,0)),VLOOKUP(B119,HOKEY!C$35:N2156,11,0)),VLOOKUP(B119,KRİKET!C$30:N2586,12,0)),VLOOKUP(B119,'FERDİ BRANŞLAR'!B$2:M487,12,0))</f>
        <v>ŞEHİT FERHAT ERDİN SPOR LİSESİ ÇEKİLDİ</v>
      </c>
    </row>
    <row r="120" spans="2:13" ht="12" x14ac:dyDescent="0.2">
      <c r="B120" s="358">
        <v>264</v>
      </c>
      <c r="C120" s="185">
        <f>IFERROR(IFERROR(IFERROR(IFERROR(IFERROR(IFERROR(IFERROR(VLOOKUP(B120,FUTSAL!C$69:N11781,2,0),VLOOKUP(B120,VOLEYBOL!C$54:N2177,2,0)),VLOOKUP(B120,FUTBOL!C$31:N2265,2,0)),VLOOKUP(B120,BASKETBOL!C$42:N2279,2,0)),VLOOKUP(B120,HENTBOL!C$32:N2280,2,0)),VLOOKUP(B120,HOKEY!C$35:N1624,2,0)),VLOOKUP(B120,KRİKET!C$30:N2054,2,0)),VLOOKUP(B120,'FERDİ BRANŞLAR'!B$2:M400,2,0))</f>
        <v>45992</v>
      </c>
      <c r="D120" s="186">
        <f>IFERROR(IFERROR(IFERROR(IFERROR(IFERROR(IFERROR(IFERROR(VLOOKUP(B120,FUTSAL!C$69:N11781,3,0),VLOOKUP(B120,VOLEYBOL!C$54:N2177,3,0)),VLOOKUP(B120,FUTBOL!C$31:N2265,3,0)),VLOOKUP(B120,BASKETBOL!C$42:N2279,3,0)),VLOOKUP(B120,HENTBOL!C$32:N2280,3,0)),VLOOKUP(B120,HOKEY!C$35:N1624,3,0)),VLOOKUP(B120,KRİKET!C$30:N2054,3,0)),VLOOKUP(B120,'FERDİ BRANŞLAR'!B$2:M400,3,0))</f>
        <v>0.54166666666666663</v>
      </c>
      <c r="E120" s="185" t="str">
        <f>IFERROR(IFERROR(IFERROR(IFERROR(IFERROR(IFERROR(IFERROR(VLOOKUP(B120,FUTSAL!C$69:N11781,4,0),VLOOKUP(B120,VOLEYBOL!C$54:N2177,4,0)),VLOOKUP(B120,FUTBOL!C$31:N2265,4,0)),VLOOKUP(B120,BASKETBOL!C$42:N2279,4,0)),VLOOKUP(B120,HENTBOL!C$32:N2280,4,0)),VLOOKUP(B120,HOKEY!C$35:N1624,4,0)),VLOOKUP(B120,KRİKET!C$30:N2054,4,0)),VLOOKUP(B120,'FERDİ BRANŞLAR'!B$2:M400,4,0))</f>
        <v>HAMİT KAPLAN S.S</v>
      </c>
      <c r="F120" s="185" t="str">
        <f>IFERROR(IFERROR(IFERROR(IFERROR(IFERROR(IFERROR(IFERROR(VLOOKUP(B120,FUTSAL!C$69:N11781,5,0),VLOOKUP(B120,VOLEYBOL!C$54:N2177,5,0)),VLOOKUP(B120,FUTBOL!C$31:N2265,5,0)),VLOOKUP(B120,BASKETBOL!C$42:N2279,5,0)),VLOOKUP(B120,HENTBOL!C$32:N2280,5,0)),VLOOKUP(B120,HOKEY!C$35:N1624,5,0)),VLOOKUP(B120,KRİKET!C$30:N2054,5,0)),VLOOKUP(B120,'FERDİ BRANŞLAR'!B$2:M400,5,0))</f>
        <v>VOLEYBOL</v>
      </c>
      <c r="G120" s="185" t="str">
        <f>IFERROR(IFERROR(IFERROR(IFERROR(IFERROR(IFERROR(IFERROR(VLOOKUP(B120,FUTSAL!C$69:N12226,6,0),VLOOKUP(B120,VOLEYBOL!C$54:N2622,6,0)),VLOOKUP(B120,FUTBOL!C$31:N2710,6,0)),VLOOKUP(B120,BASKETBOL!C$42:N2724,6,0)),VLOOKUP(B120,HENTBOL!C$32:N2725,6,0)),VLOOKUP(B120,HOKEY!C$35:N2069,6,0)),VLOOKUP(B120,KRİKET!C$30:N2499,6,0)),VLOOKUP(B120,'FERDİ BRANŞLAR'!B$2:M400,6,0))</f>
        <v>A GRB</v>
      </c>
      <c r="H120" s="185" t="str">
        <f>IFERROR(IFERROR(IFERROR(IFERROR(IFERROR(IFERROR(IFERROR(VLOOKUP(B120,FUTSAL!C$69:N12226,7,0),VLOOKUP(B120,VOLEYBOL!C$54:N2622,7,0)),VLOOKUP(B120,FUTBOL!C$31:N2710,7,0)),VLOOKUP(B120,BASKETBOL!C$42:N2724,7,0)),VLOOKUP(B120,HENTBOL!C$32:N2725,7,0)),VLOOKUP(B120,HOKEY!C$35:N2069,7,0)),VLOOKUP(B120,KRİKET!C$30:N2499,7,0)),VLOOKUP(B120,'FERDİ BRANŞLAR'!B$2:M400,7,0))</f>
        <v>GNÇ A KIZ</v>
      </c>
      <c r="I120" s="187" t="str">
        <f>IFERROR(IFERROR(IFERROR(IFERROR(IFERROR(IFERROR(IFERROR(VLOOKUP(B120,FUTSAL!C$69:N12226,8,0),VLOOKUP(B120,VOLEYBOL!C$54:N2622,8,0)),VLOOKUP(B120,FUTBOL!C$31:N2710,8,0)),VLOOKUP(B120,BASKETBOL!C$42:N2724,8,0)),VLOOKUP(B120,HENTBOL!C$32:N2725,8,0)),VLOOKUP(B120,HOKEY!C$35:N2069,8,0)),VLOOKUP(B120,KRİKET!C$30:N2499,8,0)),VLOOKUP(B120,'FERDİ BRANŞLAR'!B$2:M400,8,0))</f>
        <v>Amasya Lisesi</v>
      </c>
      <c r="J120" s="253" t="str">
        <f>IFERROR(IFERROR(IFERROR(IFERROR(IFERROR(IFERROR(IFERROR(VLOOKUP(B120,FUTSAL!C$69:N12226,9,0),VLOOKUP(B120,VOLEYBOL!C$54:N2622,9,0)),VLOOKUP(B120,FUTBOL!C$31:N2710,9,0)),VLOOKUP(B120,BASKETBOL!C$42:N2724,9,0)),VLOOKUP(B120,HENTBOL!C$32:N2725,9,0)),VLOOKUP(B120,HOKEY!C$35:N2069,9,0)),VLOOKUP(B120,KRİKET!C$30:N2499,9,0)),VLOOKUP(B120,'FERDİ BRANŞLAR'!B$2:M400,9,0))</f>
        <v>0</v>
      </c>
      <c r="K120" s="253" t="str">
        <f>IFERROR(IFERROR(IFERROR(IFERROR(IFERROR(IFERROR(IFERROR(VLOOKUP(B120,FUTSAL!C$69:N12226,10,0),VLOOKUP(B120,VOLEYBOL!C$54:N2622,10,0)),VLOOKUP(B120,FUTBOL!C$31:N2710,10,0)),VLOOKUP(B120,BASKETBOL!C$42:N2724,10,0)),VLOOKUP(B120,HENTBOL!C$32:N2725,10,0)),VLOOKUP(B120,HOKEY!C$35:N2069,10,0)),VLOOKUP(B120,KRİKET!C$30:N2499,10,0)),VLOOKUP(B120,'FERDİ BRANŞLAR'!B$2:M400,10,0))</f>
        <v>3</v>
      </c>
      <c r="L120" s="340" t="str">
        <f>IFERROR(IFERROR(IFERROR(IFERROR(IFERROR(IFERROR(IFERROR(VLOOKUP(B120,FUTSAL!C$69:N12226,11,0),VLOOKUP(B120,VOLEYBOL!C$54:N2622,11,0)),VLOOKUP(B120,FUTBOL!C$31:N2710,11,0)),VLOOKUP(B120,BASKETBOL!C$42:N2724,11,0)),VLOOKUP(B120,HENTBOL!C$32:N2725,11,0)),VLOOKUP(B120,HOKEY!C$35:N2069,11,0)),VLOOKUP(B120,KRİKET!C$30:N2499,11,0)),VLOOKUP(B120,'FERDİ BRANŞLAR'!B$2:M400,11,0))</f>
        <v>Suluova Şehit Hüseyin Kavaklı Fen Lisesi(A)</v>
      </c>
      <c r="M120" s="79">
        <f>IFERROR(IFERROR(IFERROR(IFERROR(IFERROR(IFERROR(IFERROR(VLOOKUP(B120,FUTSAL!C$69:N12226,12,0),VLOOKUP(B120,VOLEYBOL!C$54:N2622,12,0)),VLOOKUP(B120,FUTBOL!C$31:N2710,12,0)),VLOOKUP(B120,BASKETBOL!C$42:N2724,12,0)),VLOOKUP(B120,HENTBOL!C$32:N2725,12,0)),VLOOKUP(B120,HOKEY!C$35:N2069,11,0)),VLOOKUP(B120,KRİKET!C$30:N2499,12,0)),VLOOKUP(B120,'FERDİ BRANŞLAR'!B$2:M400,12,0))</f>
        <v>0</v>
      </c>
    </row>
    <row r="121" spans="2:13" ht="12" x14ac:dyDescent="0.2">
      <c r="B121" s="358">
        <v>442</v>
      </c>
      <c r="C121" s="185">
        <f>IFERROR(IFERROR(IFERROR(IFERROR(IFERROR(IFERROR(IFERROR(VLOOKUP(B121,FUTSAL!C$69:N11832,2,0),VLOOKUP(B121,VOLEYBOL!C$54:N2228,2,0)),VLOOKUP(B121,FUTBOL!C$31:N2316,2,0)),VLOOKUP(B121,BASKETBOL!C$42:N2330,2,0)),VLOOKUP(B121,HENTBOL!C$32:N2331,2,0)),VLOOKUP(B121,HOKEY!C$35:N1675,2,0)),VLOOKUP(B121,KRİKET!C$30:N2105,2,0)),VLOOKUP(B121,'FERDİ BRANŞLAR'!B$2:M451,2,0))</f>
        <v>45992</v>
      </c>
      <c r="D121" s="276">
        <f>IFERROR(IFERROR(IFERROR(IFERROR(IFERROR(IFERROR(IFERROR(VLOOKUP(B121,FUTSAL!C$69:N11832,3,0),VLOOKUP(B121,VOLEYBOL!C$54:N2228,3,0)),VLOOKUP(B121,FUTBOL!C$31:N2316,3,0)),VLOOKUP(B121,BASKETBOL!C$42:N2330,3,0)),VLOOKUP(B121,HENTBOL!C$32:N2331,3,0)),VLOOKUP(B121,HOKEY!C$35:N1675,3,0)),VLOOKUP(B121,KRİKET!C$30:N2105,3,0)),VLOOKUP(B121,'FERDİ BRANŞLAR'!B$2:M451,3,0))</f>
        <v>0.54166666666666663</v>
      </c>
      <c r="E121" s="185" t="str">
        <f>IFERROR(IFERROR(IFERROR(IFERROR(IFERROR(IFERROR(IFERROR(VLOOKUP(B121,FUTSAL!C$69:N11832,4,0),VLOOKUP(B121,VOLEYBOL!C$54:N2228,4,0)),VLOOKUP(B121,FUTBOL!C$31:N2316,4,0)),VLOOKUP(B121,BASKETBOL!C$42:N2330,4,0)),VLOOKUP(B121,HENTBOL!C$32:N2331,4,0)),VLOOKUP(B121,HOKEY!C$35:N1675,4,0)),VLOOKUP(B121,KRİKET!C$30:N2105,4,0)),VLOOKUP(B121,'FERDİ BRANŞLAR'!B$2:M451,4,0))</f>
        <v>AMASYA S.S</v>
      </c>
      <c r="F121" s="185" t="str">
        <f>IFERROR(IFERROR(IFERROR(IFERROR(IFERROR(IFERROR(IFERROR(VLOOKUP(B121,FUTSAL!C$69:N11832,5,0),VLOOKUP(B121,VOLEYBOL!C$54:N2228,5,0)),VLOOKUP(B121,FUTBOL!C$31:N2316,5,0)),VLOOKUP(B121,BASKETBOL!C$42:N2330,5,0)),VLOOKUP(B121,HENTBOL!C$32:N2331,5,0)),VLOOKUP(B121,HOKEY!C$35:N1675,5,0)),VLOOKUP(B121,KRİKET!C$30:N2105,5,0)),VLOOKUP(B121,'FERDİ BRANŞLAR'!B$2:M451,5,0))</f>
        <v>HENTBOL</v>
      </c>
      <c r="G121" s="185" t="str">
        <f>IFERROR(IFERROR(IFERROR(IFERROR(IFERROR(IFERROR(IFERROR(VLOOKUP(B121,FUTSAL!C$69:N12277,6,0),VLOOKUP(B121,VOLEYBOL!C$54:N2673,6,0)),VLOOKUP(B121,FUTBOL!C$31:N2761,6,0)),VLOOKUP(B121,BASKETBOL!C$42:N2775,6,0)),VLOOKUP(B121,HENTBOL!C$32:N2776,6,0)),VLOOKUP(B121,HOKEY!C$35:N2120,6,0)),VLOOKUP(B121,KRİKET!C$30:N2550,6,0)),VLOOKUP(B121,'FERDİ BRANŞLAR'!B$2:M451,6,0))</f>
        <v>..</v>
      </c>
      <c r="H121" s="185" t="str">
        <f>IFERROR(IFERROR(IFERROR(IFERROR(IFERROR(IFERROR(IFERROR(VLOOKUP(B121,FUTSAL!C$69:N12277,7,0),VLOOKUP(B121,VOLEYBOL!C$54:N2673,7,0)),VLOOKUP(B121,FUTBOL!C$31:N2761,7,0)),VLOOKUP(B121,BASKETBOL!C$42:N2775,7,0)),VLOOKUP(B121,HENTBOL!C$32:N2776,7,0)),VLOOKUP(B121,HOKEY!C$35:N2120,7,0)),VLOOKUP(B121,KRİKET!C$30:N2550,7,0)),VLOOKUP(B121,'FERDİ BRANŞLAR'!B$2:M451,7,0))</f>
        <v>GNÇ A ERK</v>
      </c>
      <c r="I121" s="187" t="str">
        <f>IFERROR(IFERROR(IFERROR(IFERROR(IFERROR(IFERROR(IFERROR(VLOOKUP(B121,FUTSAL!C$69:N12277,8,0),VLOOKUP(B121,VOLEYBOL!C$54:N2673,8,0)),VLOOKUP(B121,FUTBOL!C$31:N2761,8,0)),VLOOKUP(B121,BASKETBOL!C$42:N2775,8,0)),VLOOKUP(B121,HENTBOL!C$32:N2776,8,0)),VLOOKUP(B121,HOKEY!C$35:N2120,8,0)),VLOOKUP(B121,KRİKET!C$30:N2550,8,0)),VLOOKUP(B121,'FERDİ BRANŞLAR'!B$2:M451,8,0))</f>
        <v>SULUOVA ŞEHİT OSMAN KARAKUŞ AİHL</v>
      </c>
      <c r="J121" s="253" t="str">
        <f>IFERROR(IFERROR(IFERROR(IFERROR(IFERROR(IFERROR(IFERROR(VLOOKUP(B121,FUTSAL!C$69:N12277,9,0),VLOOKUP(B121,VOLEYBOL!C$54:N2673,9,0)),VLOOKUP(B121,FUTBOL!C$31:N2761,9,0)),VLOOKUP(B121,BASKETBOL!C$42:N2775,9,0)),VLOOKUP(B121,HENTBOL!C$32:N2776,9,0)),VLOOKUP(B121,HOKEY!C$35:N2120,9,0)),VLOOKUP(B121,KRİKET!C$30:N2550,9,0)),VLOOKUP(B121,'FERDİ BRANŞLAR'!B$2:M451,9,0))</f>
        <v>10</v>
      </c>
      <c r="K121" s="253" t="str">
        <f>IFERROR(IFERROR(IFERROR(IFERROR(IFERROR(IFERROR(IFERROR(VLOOKUP(B121,FUTSAL!C$69:N12277,10,0),VLOOKUP(B121,VOLEYBOL!C$54:N2673,10,0)),VLOOKUP(B121,FUTBOL!C$31:N2761,10,0)),VLOOKUP(B121,BASKETBOL!C$42:N2775,10,0)),VLOOKUP(B121,HENTBOL!C$32:N2776,10,0)),VLOOKUP(B121,HOKEY!C$35:N2120,10,0)),VLOOKUP(B121,KRİKET!C$30:N2550,10,0)),VLOOKUP(B121,'FERDİ BRANŞLAR'!B$2:M451,10,0))</f>
        <v>25</v>
      </c>
      <c r="L121" s="351" t="str">
        <f>IFERROR(IFERROR(IFERROR(IFERROR(IFERROR(IFERROR(IFERROR(VLOOKUP(B121,FUTSAL!C$69:N12277,11,0),VLOOKUP(B121,VOLEYBOL!C$54:N2673,11,0)),VLOOKUP(B121,FUTBOL!C$31:N2761,11,0)),VLOOKUP(B121,BASKETBOL!C$42:N2775,11,0)),VLOOKUP(B121,HENTBOL!C$32:N2776,11,0)),VLOOKUP(B121,HOKEY!C$35:N2120,11,0)),VLOOKUP(B121,KRİKET!C$30:N2550,11,0)),VLOOKUP(B121,'FERDİ BRANŞLAR'!B$2:M451,11,0))</f>
        <v>TAŞOVA ŞEHİT POLİS AHMET YAŞAR MTAL</v>
      </c>
      <c r="M121" s="61" t="str">
        <f>IFERROR(IFERROR(IFERROR(IFERROR(IFERROR(IFERROR(IFERROR(VLOOKUP(B121,FUTSAL!C$69:N12277,12,0),VLOOKUP(B121,VOLEYBOL!C$54:N2673,12,0)),VLOOKUP(B121,FUTBOL!C$31:N2761,12,0)),VLOOKUP(B121,BASKETBOL!C$42:N2775,12,0)),VLOOKUP(B121,HENTBOL!C$32:N2776,12,0)),VLOOKUP(B121,HOKEY!C$35:N2120,11,0)),VLOOKUP(B121,KRİKET!C$30:N2550,12,0)),VLOOKUP(B121,'FERDİ BRANŞLAR'!B$2:M451,12,0))</f>
        <v>saat değişikliği</v>
      </c>
    </row>
    <row r="122" spans="2:13" ht="12" x14ac:dyDescent="0.2">
      <c r="B122" s="358">
        <v>470</v>
      </c>
      <c r="C122" s="312">
        <f>IFERROR(IFERROR(IFERROR(IFERROR(IFERROR(IFERROR(IFERROR(VLOOKUP(B122,FUTSAL!C$69:N11848,2,0),VLOOKUP(B122,VOLEYBOL!C$54:N2244,2,0)),VLOOKUP(B122,FUTBOL!C$31:N2332,2,0)),VLOOKUP(B122,BASKETBOL!C$42:N2346,2,0)),VLOOKUP(B122,HENTBOL!C$32:N2347,2,0)),VLOOKUP(B122,HOKEY!C$35:N1691,2,0)),VLOOKUP(B122,KRİKET!C$30:N2121,2,0)),VLOOKUP(B122,'FERDİ BRANŞLAR'!B$2:M467,2,0))</f>
        <v>45992</v>
      </c>
      <c r="D122" s="313">
        <f>IFERROR(IFERROR(IFERROR(IFERROR(IFERROR(IFERROR(IFERROR(VLOOKUP(B122,FUTSAL!C$69:N11848,3,0),VLOOKUP(B122,VOLEYBOL!C$54:N2244,3,0)),VLOOKUP(B122,FUTBOL!C$31:N2332,3,0)),VLOOKUP(B122,BASKETBOL!C$42:N2346,3,0)),VLOOKUP(B122,HENTBOL!C$32:N2347,3,0)),VLOOKUP(B122,HOKEY!C$35:N1691,3,0)),VLOOKUP(B122,KRİKET!C$30:N2121,3,0)),VLOOKUP(B122,'FERDİ BRANŞLAR'!B$2:M467,3,0))</f>
        <v>0.5625</v>
      </c>
      <c r="E122" s="312" t="str">
        <f>IFERROR(IFERROR(IFERROR(IFERROR(IFERROR(IFERROR(IFERROR(VLOOKUP(B122,FUTSAL!C$69:N11848,4,0),VLOOKUP(B122,VOLEYBOL!C$54:N2244,4,0)),VLOOKUP(B122,FUTBOL!C$31:N2332,4,0)),VLOOKUP(B122,BASKETBOL!C$42:N2346,4,0)),VLOOKUP(B122,HENTBOL!C$32:N2347,4,0)),VLOOKUP(B122,HOKEY!C$35:N1691,4,0)),VLOOKUP(B122,KRİKET!C$30:N2121,4,0)),VLOOKUP(B122,'FERDİ BRANŞLAR'!B$2:M467,4,0))</f>
        <v>AMASYA S.S</v>
      </c>
      <c r="F122" s="312" t="str">
        <f>IFERROR(IFERROR(IFERROR(IFERROR(IFERROR(IFERROR(IFERROR(VLOOKUP(B122,FUTSAL!C$69:N11848,5,0),VLOOKUP(B122,VOLEYBOL!C$54:N2244,5,0)),VLOOKUP(B122,FUTBOL!C$31:N2332,5,0)),VLOOKUP(B122,BASKETBOL!C$42:N2346,5,0)),VLOOKUP(B122,HENTBOL!C$32:N2347,5,0)),VLOOKUP(B122,HOKEY!C$35:N1691,5,0)),VLOOKUP(B122,KRİKET!C$30:N2121,5,0)),VLOOKUP(B122,'FERDİ BRANŞLAR'!B$2:M467,5,0))</f>
        <v>HENTBOL</v>
      </c>
      <c r="G122" s="312" t="str">
        <f>IFERROR(IFERROR(IFERROR(IFERROR(IFERROR(IFERROR(IFERROR(VLOOKUP(B122,FUTSAL!C$69:N12293,6,0),VLOOKUP(B122,VOLEYBOL!C$54:N2689,6,0)),VLOOKUP(B122,FUTBOL!C$31:N2777,6,0)),VLOOKUP(B122,BASKETBOL!C$42:N2791,6,0)),VLOOKUP(B122,HENTBOL!C$32:N2792,6,0)),VLOOKUP(B122,HOKEY!C$35:N2136,6,0)),VLOOKUP(B122,KRİKET!C$30:N2566,6,0)),VLOOKUP(B122,'FERDİ BRANŞLAR'!B$2:M467,6,0))</f>
        <v>A GRB</v>
      </c>
      <c r="H122" s="312" t="str">
        <f>IFERROR(IFERROR(IFERROR(IFERROR(IFERROR(IFERROR(IFERROR(VLOOKUP(B122,FUTSAL!C$69:N12293,7,0),VLOOKUP(B122,VOLEYBOL!C$54:N2689,7,0)),VLOOKUP(B122,FUTBOL!C$31:N2777,7,0)),VLOOKUP(B122,BASKETBOL!C$42:N2791,7,0)),VLOOKUP(B122,HENTBOL!C$32:N2792,7,0)),VLOOKUP(B122,HOKEY!C$35:N2136,7,0)),VLOOKUP(B122,KRİKET!C$30:N2566,7,0)),VLOOKUP(B122,'FERDİ BRANŞLAR'!B$2:M467,7,0))</f>
        <v>GENÇ KIZ</v>
      </c>
      <c r="I122" s="314" t="str">
        <f>IFERROR(IFERROR(IFERROR(IFERROR(IFERROR(IFERROR(IFERROR(VLOOKUP(B122,FUTSAL!C$69:N12293,8,0),VLOOKUP(B122,VOLEYBOL!C$54:N2689,8,0)),VLOOKUP(B122,FUTBOL!C$31:N2777,8,0)),VLOOKUP(B122,BASKETBOL!C$42:N2791,8,0)),VLOOKUP(B122,HENTBOL!C$32:N2792,8,0)),VLOOKUP(B122,HOKEY!C$35:N2136,8,0)),VLOOKUP(B122,KRİKET!C$30:N2566,8,0)),VLOOKUP(B122,'FERDİ BRANŞLAR'!B$2:M467,8,0))</f>
        <v>AMASYA ALPTEKİN ANADOLUN LİSEİSİ</v>
      </c>
      <c r="J122" s="315">
        <f>IFERROR(IFERROR(IFERROR(IFERROR(IFERROR(IFERROR(IFERROR(VLOOKUP(B122,FUTSAL!C$69:N12293,9,0),VLOOKUP(B122,VOLEYBOL!C$54:N2689,9,0)),VLOOKUP(B122,FUTBOL!C$31:N2777,9,0)),VLOOKUP(B122,BASKETBOL!C$42:N2791,9,0)),VLOOKUP(B122,HENTBOL!C$32:N2792,9,0)),VLOOKUP(B122,HOKEY!C$35:N2136,9,0)),VLOOKUP(B122,KRİKET!C$30:N2566,9,0)),VLOOKUP(B122,'FERDİ BRANŞLAR'!B$2:M467,9,0))</f>
        <v>0</v>
      </c>
      <c r="K122" s="315">
        <f>IFERROR(IFERROR(IFERROR(IFERROR(IFERROR(IFERROR(IFERROR(VLOOKUP(B122,FUTSAL!C$69:N12293,10,0),VLOOKUP(B122,VOLEYBOL!C$54:N2689,10,0)),VLOOKUP(B122,FUTBOL!C$31:N2777,10,0)),VLOOKUP(B122,BASKETBOL!C$42:N2791,10,0)),VLOOKUP(B122,HENTBOL!C$32:N2792,10,0)),VLOOKUP(B122,HOKEY!C$35:N2136,10,0)),VLOOKUP(B122,KRİKET!C$30:N2566,10,0)),VLOOKUP(B122,'FERDİ BRANŞLAR'!B$2:M467,10,0))</f>
        <v>0</v>
      </c>
      <c r="L122" s="281" t="str">
        <f>IFERROR(IFERROR(IFERROR(IFERROR(IFERROR(IFERROR(IFERROR(VLOOKUP(B122,FUTSAL!C$69:N12293,11,0),VLOOKUP(B122,VOLEYBOL!C$54:N2689,11,0)),VLOOKUP(B122,FUTBOL!C$31:N2777,11,0)),VLOOKUP(B122,BASKETBOL!C$42:N2791,11,0)),VLOOKUP(B122,HENTBOL!C$32:N2792,11,0)),VLOOKUP(B122,HOKEY!C$35:N2136,11,0)),VLOOKUP(B122,KRİKET!C$30:N2566,11,0)),VLOOKUP(B122,'FERDİ BRANŞLAR'!B$2:M467,11,0))</f>
        <v>AMASYA ATATÜRK ANADOLU LİSESİ</v>
      </c>
      <c r="M122" s="283" t="str">
        <f>IFERROR(IFERROR(IFERROR(IFERROR(IFERROR(IFERROR(IFERROR(VLOOKUP(B122,FUTSAL!C$69:N12293,12,0),VLOOKUP(B122,VOLEYBOL!C$54:N2689,12,0)),VLOOKUP(B122,FUTBOL!C$31:N2777,12,0)),VLOOKUP(B122,BASKETBOL!C$42:N2791,12,0)),VLOOKUP(B122,HENTBOL!C$32:N2792,12,0)),VLOOKUP(B122,HOKEY!C$35:N2136,11,0)),VLOOKUP(B122,KRİKET!C$30:N2566,12,0)),VLOOKUP(B122,'FERDİ BRANŞLAR'!B$2:M467,12,0))</f>
        <v>AMASYA ALPTEKİN A.L ÇEKİLDİ</v>
      </c>
    </row>
    <row r="123" spans="2:13" ht="12" x14ac:dyDescent="0.2">
      <c r="B123" s="358">
        <v>265</v>
      </c>
      <c r="C123" s="284">
        <f>IFERROR(IFERROR(IFERROR(IFERROR(IFERROR(IFERROR(IFERROR(VLOOKUP(B123,FUTSAL!C$69:N11782,2,0),VLOOKUP(B123,VOLEYBOL!C$54:N2178,2,0)),VLOOKUP(B123,FUTBOL!C$31:N2266,2,0)),VLOOKUP(B123,BASKETBOL!C$42:N2280,2,0)),VLOOKUP(B123,HENTBOL!C$32:N2281,2,0)),VLOOKUP(B123,HOKEY!C$35:N1625,2,0)),VLOOKUP(B123,KRİKET!C$30:N2055,2,0)),VLOOKUP(B123,'FERDİ BRANŞLAR'!B$2:M401,2,0))</f>
        <v>45992</v>
      </c>
      <c r="D123" s="285">
        <f>IFERROR(IFERROR(IFERROR(IFERROR(IFERROR(IFERROR(IFERROR(VLOOKUP(B123,FUTSAL!C$69:N11782,3,0),VLOOKUP(B123,VOLEYBOL!C$54:N2178,3,0)),VLOOKUP(B123,FUTBOL!C$31:N2266,3,0)),VLOOKUP(B123,BASKETBOL!C$42:N2280,3,0)),VLOOKUP(B123,HENTBOL!C$32:N2281,3,0)),VLOOKUP(B123,HOKEY!C$35:N1625,3,0)),VLOOKUP(B123,KRİKET!C$30:N2055,3,0)),VLOOKUP(B123,'FERDİ BRANŞLAR'!B$2:M401,3,0))</f>
        <v>0.60416666666666663</v>
      </c>
      <c r="E123" s="284" t="str">
        <f>IFERROR(IFERROR(IFERROR(IFERROR(IFERROR(IFERROR(IFERROR(VLOOKUP(B123,FUTSAL!C$69:N11782,4,0),VLOOKUP(B123,VOLEYBOL!C$54:N2178,4,0)),VLOOKUP(B123,FUTBOL!C$31:N2266,4,0)),VLOOKUP(B123,BASKETBOL!C$42:N2280,4,0)),VLOOKUP(B123,HENTBOL!C$32:N2281,4,0)),VLOOKUP(B123,HOKEY!C$35:N1625,4,0)),VLOOKUP(B123,KRİKET!C$30:N2055,4,0)),VLOOKUP(B123,'FERDİ BRANŞLAR'!B$2:M401,4,0))</f>
        <v>HAMİT KAPLAN S.S</v>
      </c>
      <c r="F123" s="284" t="str">
        <f>IFERROR(IFERROR(IFERROR(IFERROR(IFERROR(IFERROR(IFERROR(VLOOKUP(B123,FUTSAL!C$69:N11782,5,0),VLOOKUP(B123,VOLEYBOL!C$54:N2178,5,0)),VLOOKUP(B123,FUTBOL!C$31:N2266,5,0)),VLOOKUP(B123,BASKETBOL!C$42:N2280,5,0)),VLOOKUP(B123,HENTBOL!C$32:N2281,5,0)),VLOOKUP(B123,HOKEY!C$35:N1625,5,0)),VLOOKUP(B123,KRİKET!C$30:N2055,5,0)),VLOOKUP(B123,'FERDİ BRANŞLAR'!B$2:M401,5,0))</f>
        <v>VOLEYBOL</v>
      </c>
      <c r="G123" s="284" t="str">
        <f>IFERROR(IFERROR(IFERROR(IFERROR(IFERROR(IFERROR(IFERROR(VLOOKUP(B123,FUTSAL!C$69:N12227,6,0),VLOOKUP(B123,VOLEYBOL!C$54:N2623,6,0)),VLOOKUP(B123,FUTBOL!C$31:N2711,6,0)),VLOOKUP(B123,BASKETBOL!C$42:N2725,6,0)),VLOOKUP(B123,HENTBOL!C$32:N2726,6,0)),VLOOKUP(B123,HOKEY!C$35:N2070,6,0)),VLOOKUP(B123,KRİKET!C$30:N2500,6,0)),VLOOKUP(B123,'FERDİ BRANŞLAR'!B$2:M401,6,0))</f>
        <v>A GRB</v>
      </c>
      <c r="H123" s="284" t="str">
        <f>IFERROR(IFERROR(IFERROR(IFERROR(IFERROR(IFERROR(IFERROR(VLOOKUP(B123,FUTSAL!C$69:N12227,7,0),VLOOKUP(B123,VOLEYBOL!C$54:N2623,7,0)),VLOOKUP(B123,FUTBOL!C$31:N2711,7,0)),VLOOKUP(B123,BASKETBOL!C$42:N2725,7,0)),VLOOKUP(B123,HENTBOL!C$32:N2726,7,0)),VLOOKUP(B123,HOKEY!C$35:N2070,7,0)),VLOOKUP(B123,KRİKET!C$30:N2500,7,0)),VLOOKUP(B123,'FERDİ BRANŞLAR'!B$2:M401,7,0))</f>
        <v>GNÇ A KIZ</v>
      </c>
      <c r="I123" s="286" t="str">
        <f>IFERROR(IFERROR(IFERROR(IFERROR(IFERROR(IFERROR(IFERROR(VLOOKUP(B123,FUTSAL!C$69:N12227,8,0),VLOOKUP(B123,VOLEYBOL!C$54:N2623,8,0)),VLOOKUP(B123,FUTBOL!C$31:N2711,8,0)),VLOOKUP(B123,BASKETBOL!C$42:N2725,8,0)),VLOOKUP(B123,HENTBOL!C$32:N2726,8,0)),VLOOKUP(B123,HOKEY!C$35:N2070,8,0)),VLOOKUP(B123,KRİKET!C$30:N2500,8,0)),VLOOKUP(B123,'FERDİ BRANŞLAR'!B$2:M401,8,0))</f>
        <v xml:space="preserve"> AMASYA Özel AÇI ANADOLU LİSESİ (çekildi)</v>
      </c>
      <c r="J123" s="287" t="str">
        <f>IFERROR(IFERROR(IFERROR(IFERROR(IFERROR(IFERROR(IFERROR(VLOOKUP(B123,FUTSAL!C$69:N12227,9,0),VLOOKUP(B123,VOLEYBOL!C$54:N2623,9,0)),VLOOKUP(B123,FUTBOL!C$31:N2711,9,0)),VLOOKUP(B123,BASKETBOL!C$42:N2725,9,0)),VLOOKUP(B123,HENTBOL!C$32:N2726,9,0)),VLOOKUP(B123,HOKEY!C$35:N2070,9,0)),VLOOKUP(B123,KRİKET!C$30:N2500,9,0)),VLOOKUP(B123,'FERDİ BRANŞLAR'!B$2:M401,9,0))</f>
        <v>0</v>
      </c>
      <c r="K123" s="287" t="str">
        <f>IFERROR(IFERROR(IFERROR(IFERROR(IFERROR(IFERROR(IFERROR(VLOOKUP(B123,FUTSAL!C$69:N12227,10,0),VLOOKUP(B123,VOLEYBOL!C$54:N2623,10,0)),VLOOKUP(B123,FUTBOL!C$31:N2711,10,0)),VLOOKUP(B123,BASKETBOL!C$42:N2725,10,0)),VLOOKUP(B123,HENTBOL!C$32:N2726,10,0)),VLOOKUP(B123,HOKEY!C$35:N2070,10,0)),VLOOKUP(B123,KRİKET!C$30:N2500,10,0)),VLOOKUP(B123,'FERDİ BRANŞLAR'!B$2:M401,10,0))</f>
        <v>3</v>
      </c>
      <c r="L123" s="278" t="str">
        <f>IFERROR(IFERROR(IFERROR(IFERROR(IFERROR(IFERROR(IFERROR(VLOOKUP(B123,FUTSAL!C$69:N12227,11,0),VLOOKUP(B123,VOLEYBOL!C$54:N2623,11,0)),VLOOKUP(B123,FUTBOL!C$31:N2711,11,0)),VLOOKUP(B123,BASKETBOL!C$42:N2725,11,0)),VLOOKUP(B123,HENTBOL!C$32:N2726,11,0)),VLOOKUP(B123,HOKEY!C$35:N2070,11,0)),VLOOKUP(B123,KRİKET!C$30:N2500,11,0)),VLOOKUP(B123,'FERDİ BRANŞLAR'!B$2:M401,11,0))</f>
        <v>Amasya Sabuncuoğlu Şerefeddin MTAL</v>
      </c>
      <c r="M123" s="288" t="str">
        <f>IFERROR(IFERROR(IFERROR(IFERROR(IFERROR(IFERROR(IFERROR(VLOOKUP(B123,FUTSAL!C$69:N12227,12,0),VLOOKUP(B123,VOLEYBOL!C$54:N2623,12,0)),VLOOKUP(B123,FUTBOL!C$31:N2711,12,0)),VLOOKUP(B123,BASKETBOL!C$42:N2725,12,0)),VLOOKUP(B123,HENTBOL!C$32:N2726,12,0)),VLOOKUP(B123,HOKEY!C$35:N2070,11,0)),VLOOKUP(B123,KRİKET!C$30:N2500,12,0)),VLOOKUP(B123,'FERDİ BRANŞLAR'!B$2:M401,12,0))</f>
        <v>AMASYA  ÖZEL AÇI AND LİSESİ ÇEKİLDİ 27.11.2025 (HÜKMEN)</v>
      </c>
    </row>
    <row r="124" spans="2:13" ht="12" x14ac:dyDescent="0.2">
      <c r="B124" s="358">
        <v>330</v>
      </c>
      <c r="C124" s="185">
        <f>IFERROR(IFERROR(IFERROR(IFERROR(IFERROR(IFERROR(IFERROR(VLOOKUP(B124,FUTSAL!C$69:N11775,2,0),VLOOKUP(B124,VOLEYBOL!C$54:N2171,2,0)),VLOOKUP(B124,FUTBOL!C$31:N2259,2,0)),VLOOKUP(B124,BASKETBOL!C$42:N2273,2,0)),VLOOKUP(B124,HENTBOL!C$32:N2274,2,0)),VLOOKUP(B124,HOKEY!C$35:N1618,2,0)),VLOOKUP(B124,KRİKET!C$30:N2048,2,0)),VLOOKUP(B124,'FERDİ BRANŞLAR'!B$2:M394,2,0))</f>
        <v>45993</v>
      </c>
      <c r="D124" s="186">
        <f>IFERROR(IFERROR(IFERROR(IFERROR(IFERROR(IFERROR(IFERROR(VLOOKUP(B124,FUTSAL!C$69:N11775,3,0),VLOOKUP(B124,VOLEYBOL!C$54:N2171,3,0)),VLOOKUP(B124,FUTBOL!C$31:N2259,3,0)),VLOOKUP(B124,BASKETBOL!C$42:N2273,3,0)),VLOOKUP(B124,HENTBOL!C$32:N2274,3,0)),VLOOKUP(B124,HOKEY!C$35:N1618,3,0)),VLOOKUP(B124,KRİKET!C$30:N2048,3,0)),VLOOKUP(B124,'FERDİ BRANŞLAR'!B$2:M394,3,0))</f>
        <v>0.39583333333333331</v>
      </c>
      <c r="E124" s="185" t="str">
        <f>IFERROR(IFERROR(IFERROR(IFERROR(IFERROR(IFERROR(IFERROR(VLOOKUP(B124,FUTSAL!C$69:N11775,4,0),VLOOKUP(B124,VOLEYBOL!C$54:N2171,4,0)),VLOOKUP(B124,FUTBOL!C$31:N2259,4,0)),VLOOKUP(B124,BASKETBOL!C$42:N2273,4,0)),VLOOKUP(B124,HENTBOL!C$32:N2274,4,0)),VLOOKUP(B124,HOKEY!C$35:N1618,4,0)),VLOOKUP(B124,KRİKET!C$30:N2048,4,0)),VLOOKUP(B124,'FERDİ BRANŞLAR'!B$2:M394,4,0))</f>
        <v>HAMİT KAPLAN S.S</v>
      </c>
      <c r="F124" s="185" t="str">
        <f>IFERROR(IFERROR(IFERROR(IFERROR(IFERROR(IFERROR(IFERROR(VLOOKUP(B124,FUTSAL!C$69:N11775,5,0),VLOOKUP(B124,VOLEYBOL!C$54:N2171,5,0)),VLOOKUP(B124,FUTBOL!C$31:N2259,5,0)),VLOOKUP(B124,BASKETBOL!C$42:N2273,5,0)),VLOOKUP(B124,HENTBOL!C$32:N2274,5,0)),VLOOKUP(B124,HOKEY!C$35:N1618,5,0)),VLOOKUP(B124,KRİKET!C$30:N2048,5,0)),VLOOKUP(B124,'FERDİ BRANŞLAR'!B$2:M394,5,0))</f>
        <v>VOLEYBOL</v>
      </c>
      <c r="G124" s="185" t="str">
        <f>IFERROR(IFERROR(IFERROR(IFERROR(IFERROR(IFERROR(IFERROR(VLOOKUP(B124,FUTSAL!C$69:N12220,6,0),VLOOKUP(B124,VOLEYBOL!C$54:N2616,6,0)),VLOOKUP(B124,FUTBOL!C$31:N2704,6,0)),VLOOKUP(B124,BASKETBOL!C$42:N2718,6,0)),VLOOKUP(B124,HENTBOL!C$32:N2719,6,0)),VLOOKUP(B124,HOKEY!C$35:N2063,6,0)),VLOOKUP(B124,KRİKET!C$30:N2493,6,0)),VLOOKUP(B124,'FERDİ BRANŞLAR'!B$2:M394,6,0))</f>
        <v>Ç.F</v>
      </c>
      <c r="H124" s="185" t="str">
        <f>IFERROR(IFERROR(IFERROR(IFERROR(IFERROR(IFERROR(IFERROR(VLOOKUP(B124,FUTSAL!C$69:N12220,7,0),VLOOKUP(B124,VOLEYBOL!C$54:N2616,7,0)),VLOOKUP(B124,FUTBOL!C$31:N2704,7,0)),VLOOKUP(B124,BASKETBOL!C$42:N2718,7,0)),VLOOKUP(B124,HENTBOL!C$32:N2719,7,0)),VLOOKUP(B124,HOKEY!C$35:N2063,7,0)),VLOOKUP(B124,KRİKET!C$30:N2493,7,0)),VLOOKUP(B124,'FERDİ BRANŞLAR'!B$2:M394,7,0))</f>
        <v>YILDIZ KIZ</v>
      </c>
      <c r="I124" s="187" t="str">
        <f>IFERROR(IFERROR(IFERROR(IFERROR(IFERROR(IFERROR(IFERROR(VLOOKUP(B124,FUTSAL!C$69:N12220,8,0),VLOOKUP(B124,VOLEYBOL!C$54:N2616,8,0)),VLOOKUP(B124,FUTBOL!C$31:N2704,8,0)),VLOOKUP(B124,BASKETBOL!C$42:N2718,8,0)),VLOOKUP(B124,HENTBOL!C$32:N2719,8,0)),VLOOKUP(B124,HOKEY!C$35:N2063,8,0)),VLOOKUP(B124,KRİKET!C$30:N2493,8,0)),VLOOKUP(B124,'FERDİ BRANŞLAR'!B$2:M394,8,0))</f>
        <v>Amasya Serdar Zeren Ortaokulu</v>
      </c>
      <c r="J124" s="253" t="str">
        <f>IFERROR(IFERROR(IFERROR(IFERROR(IFERROR(IFERROR(IFERROR(VLOOKUP(B124,FUTSAL!C$69:N12220,9,0),VLOOKUP(B124,VOLEYBOL!C$54:N2616,9,0)),VLOOKUP(B124,FUTBOL!C$31:N2704,9,0)),VLOOKUP(B124,BASKETBOL!C$42:N2718,9,0)),VLOOKUP(B124,HENTBOL!C$32:N2719,9,0)),VLOOKUP(B124,HOKEY!C$35:N2063,9,0)),VLOOKUP(B124,KRİKET!C$30:N2493,9,0)),VLOOKUP(B124,'FERDİ BRANŞLAR'!B$2:M394,9,0))</f>
        <v>1</v>
      </c>
      <c r="K124" s="253" t="str">
        <f>IFERROR(IFERROR(IFERROR(IFERROR(IFERROR(IFERROR(IFERROR(VLOOKUP(B124,FUTSAL!C$69:N12220,10,0),VLOOKUP(B124,VOLEYBOL!C$54:N2616,10,0)),VLOOKUP(B124,FUTBOL!C$31:N2704,10,0)),VLOOKUP(B124,BASKETBOL!C$42:N2718,10,0)),VLOOKUP(B124,HENTBOL!C$32:N2719,10,0)),VLOOKUP(B124,HOKEY!C$35:N2063,10,0)),VLOOKUP(B124,KRİKET!C$30:N2493,10,0)),VLOOKUP(B124,'FERDİ BRANŞLAR'!B$2:M394,10,0))</f>
        <v>3</v>
      </c>
      <c r="L124" s="59" t="str">
        <f>IFERROR(IFERROR(IFERROR(IFERROR(IFERROR(IFERROR(IFERROR(VLOOKUP(B124,FUTSAL!C$69:N12220,11,0),VLOOKUP(B124,VOLEYBOL!C$54:N2616,11,0)),VLOOKUP(B124,FUTBOL!C$31:N2704,11,0)),VLOOKUP(B124,BASKETBOL!C$42:N2718,11,0)),VLOOKUP(B124,HENTBOL!C$32:N2719,11,0)),VLOOKUP(B124,HOKEY!C$35:N2063,11,0)),VLOOKUP(B124,KRİKET!C$30:N2493,11,0)),VLOOKUP(B124,'FERDİ BRANŞLAR'!B$2:M394,11,0))</f>
        <v>Merzifon Namık Kemal Ortaokulu</v>
      </c>
      <c r="M124" s="79" t="str">
        <f>IFERROR(IFERROR(IFERROR(IFERROR(IFERROR(IFERROR(IFERROR(VLOOKUP(B124,FUTSAL!C$69:N12220,12,0),VLOOKUP(B124,VOLEYBOL!C$54:N2616,12,0)),VLOOKUP(B124,FUTBOL!C$31:N2704,12,0)),VLOOKUP(B124,BASKETBOL!C$42:N2718,12,0)),VLOOKUP(B124,HENTBOL!C$32:N2719,12,0)),VLOOKUP(B124,HOKEY!C$35:N2063,11,0)),VLOOKUP(B124,KRİKET!C$30:N2493,12,0)),VLOOKUP(B124,'FERDİ BRANŞLAR'!B$2:M394,12,0))</f>
        <v>……….</v>
      </c>
    </row>
    <row r="125" spans="2:13" ht="12" x14ac:dyDescent="0.2">
      <c r="B125" s="358">
        <v>39</v>
      </c>
      <c r="C125" s="263">
        <f>IFERROR(IFERROR(IFERROR(IFERROR(IFERROR(IFERROR(IFERROR(VLOOKUP(B125,FUTSAL!C$69:N11694,2,0),VLOOKUP(B125,VOLEYBOL!C$54:N2090,2,0)),VLOOKUP(B125,FUTBOL!C$31:N2178,2,0)),VLOOKUP(B125,BASKETBOL!C$42:N2192,2,0)),VLOOKUP(B125,HENTBOL!C$32:N2193,2,0)),VLOOKUP(B125,HOKEY!C$35:N1537,2,0)),VLOOKUP(B125,KRİKET!C$30:N1967,2,0)),VLOOKUP(B125,'FERDİ BRANŞLAR'!B$2:M313,2,0))</f>
        <v>45993</v>
      </c>
      <c r="D125" s="186">
        <f>IFERROR(IFERROR(IFERROR(IFERROR(IFERROR(IFERROR(IFERROR(VLOOKUP(B125,FUTSAL!C$69:N11694,3,0),VLOOKUP(B125,VOLEYBOL!C$54:N2090,3,0)),VLOOKUP(B125,FUTBOL!C$31:N2178,3,0)),VLOOKUP(B125,BASKETBOL!C$42:N2192,3,0)),VLOOKUP(B125,HENTBOL!C$32:N2193,3,0)),VLOOKUP(B125,HOKEY!C$35:N1537,3,0)),VLOOKUP(B125,KRİKET!C$30:N1967,3,0)),VLOOKUP(B125,'FERDİ BRANŞLAR'!B$2:M313,3,0))</f>
        <v>0.41666666666666669</v>
      </c>
      <c r="E125" s="185" t="str">
        <f>IFERROR(IFERROR(IFERROR(IFERROR(IFERROR(IFERROR(IFERROR(VLOOKUP(B125,FUTSAL!C$69:N11694,4,0),VLOOKUP(B125,VOLEYBOL!C$54:N2090,4,0)),VLOOKUP(B125,FUTBOL!C$31:N2178,4,0)),VLOOKUP(B125,BASKETBOL!C$42:N2192,4,0)),VLOOKUP(B125,HENTBOL!C$32:N2193,4,0)),VLOOKUP(B125,HOKEY!C$35:N1537,4,0)),VLOOKUP(B125,KRİKET!C$30:N1967,4,0)),VLOOKUP(B125,'FERDİ BRANŞLAR'!B$2:M313,4,0))</f>
        <v>G.HACIKÖY SS</v>
      </c>
      <c r="F125" s="185" t="str">
        <f>IFERROR(IFERROR(IFERROR(IFERROR(IFERROR(IFERROR(IFERROR(VLOOKUP(B125,FUTSAL!C$69:N11694,5,0),VLOOKUP(B125,VOLEYBOL!C$54:N2090,5,0)),VLOOKUP(B125,FUTBOL!C$31:N2178,5,0)),VLOOKUP(B125,BASKETBOL!C$42:N2192,5,0)),VLOOKUP(B125,HENTBOL!C$32:N2193,5,0)),VLOOKUP(B125,HOKEY!C$35:N1537,5,0)),VLOOKUP(B125,KRİKET!C$30:N1967,5,0)),VLOOKUP(B125,'FERDİ BRANŞLAR'!B$2:M313,5,0))</f>
        <v>FUTSAL</v>
      </c>
      <c r="G125" s="185" t="str">
        <f>IFERROR(IFERROR(IFERROR(IFERROR(IFERROR(IFERROR(IFERROR(VLOOKUP(B125,FUTSAL!C$69:N12139,6,0),VLOOKUP(B125,VOLEYBOL!C$54:N2535,6,0)),VLOOKUP(B125,FUTBOL!C$31:N2623,6,0)),VLOOKUP(B125,BASKETBOL!C$42:N2637,6,0)),VLOOKUP(B125,HENTBOL!C$32:N2638,6,0)),VLOOKUP(B125,HOKEY!C$35:N1982,6,0)),VLOOKUP(B125,KRİKET!C$30:N2412,6,0)),VLOOKUP(B125,'FERDİ BRANŞLAR'!B$2:M313,6,0))</f>
        <v>E GRB</v>
      </c>
      <c r="H125" s="185" t="str">
        <f>IFERROR(IFERROR(IFERROR(IFERROR(IFERROR(IFERROR(IFERROR(VLOOKUP(B125,FUTSAL!C$69:N12139,7,0),VLOOKUP(B125,VOLEYBOL!C$54:N2535,7,0)),VLOOKUP(B125,FUTBOL!C$31:N2623,7,0)),VLOOKUP(B125,BASKETBOL!C$42:N2637,7,0)),VLOOKUP(B125,HENTBOL!C$32:N2638,7,0)),VLOOKUP(B125,HOKEY!C$35:N1982,7,0)),VLOOKUP(B125,KRİKET!C$30:N2412,7,0)),VLOOKUP(B125,'FERDİ BRANŞLAR'!B$2:M313,7,0))</f>
        <v>GENÇ A ERKEK</v>
      </c>
      <c r="I125" s="187" t="str">
        <f>IFERROR(IFERROR(IFERROR(IFERROR(IFERROR(IFERROR(IFERROR(VLOOKUP(B125,FUTSAL!C$69:N12139,8,0),VLOOKUP(B125,VOLEYBOL!C$54:N2535,8,0)),VLOOKUP(B125,FUTBOL!C$31:N2623,8,0)),VLOOKUP(B125,BASKETBOL!C$42:N2637,8,0)),VLOOKUP(B125,HENTBOL!C$32:N2638,8,0)),VLOOKUP(B125,HOKEY!C$35:N1982,8,0)),VLOOKUP(B125,KRİKET!C$30:N2412,8,0)),VLOOKUP(B125,'FERDİ BRANŞLAR'!B$2:M313,8,0))</f>
        <v>MERZİFON ANADOLU LİSESİ</v>
      </c>
      <c r="J125" s="253" t="str">
        <f>IFERROR(IFERROR(IFERROR(IFERROR(IFERROR(IFERROR(IFERROR(VLOOKUP(B125,FUTSAL!C$69:N12139,9,0),VLOOKUP(B125,VOLEYBOL!C$54:N2535,9,0)),VLOOKUP(B125,FUTBOL!C$31:N2623,9,0)),VLOOKUP(B125,BASKETBOL!C$42:N2637,9,0)),VLOOKUP(B125,HENTBOL!C$32:N2638,9,0)),VLOOKUP(B125,HOKEY!C$35:N1982,9,0)),VLOOKUP(B125,KRİKET!C$30:N2412,9,0)),VLOOKUP(B125,'FERDİ BRANŞLAR'!B$2:M313,9,0))</f>
        <v>2</v>
      </c>
      <c r="K125" s="253" t="str">
        <f>IFERROR(IFERROR(IFERROR(IFERROR(IFERROR(IFERROR(IFERROR(VLOOKUP(B125,FUTSAL!C$69:N12139,10,0),VLOOKUP(B125,VOLEYBOL!C$54:N2535,10,0)),VLOOKUP(B125,FUTBOL!C$31:N2623,10,0)),VLOOKUP(B125,BASKETBOL!C$42:N2637,10,0)),VLOOKUP(B125,HENTBOL!C$32:N2638,10,0)),VLOOKUP(B125,HOKEY!C$35:N1982,10,0)),VLOOKUP(B125,KRİKET!C$30:N2412,10,0)),VLOOKUP(B125,'FERDİ BRANŞLAR'!B$2:M313,10,0))</f>
        <v>1</v>
      </c>
      <c r="L125" s="379" t="str">
        <f>IFERROR(IFERROR(IFERROR(IFERROR(IFERROR(IFERROR(IFERROR(VLOOKUP(B125,FUTSAL!C$69:N12139,11,0),VLOOKUP(B125,VOLEYBOL!C$54:N2535,11,0)),VLOOKUP(B125,FUTBOL!C$31:N2623,11,0)),VLOOKUP(B125,BASKETBOL!C$42:N2637,11,0)),VLOOKUP(B125,HENTBOL!C$32:N2638,11,0)),VLOOKUP(B125,HOKEY!C$35:N1982,11,0)),VLOOKUP(B125,KRİKET!C$30:N2412,11,0)),VLOOKUP(B125,'FERDİ BRANŞLAR'!B$2:M313,11,0))</f>
        <v>SULUOVA ŞEHİT HÜSEYİN KAVAKLI FEN LİSESİ</v>
      </c>
      <c r="M125" s="79" t="str">
        <f>IFERROR(IFERROR(IFERROR(IFERROR(IFERROR(IFERROR(IFERROR(VLOOKUP(B125,FUTSAL!C$69:N12139,12,0),VLOOKUP(B125,VOLEYBOL!C$54:N2535,12,0)),VLOOKUP(B125,FUTBOL!C$31:N2623,12,0)),VLOOKUP(B125,BASKETBOL!C$42:N2637,12,0)),VLOOKUP(B125,HENTBOL!C$32:N2638,12,0)),VLOOKUP(B125,HOKEY!C$35:N1982,11,0)),VLOOKUP(B125,KRİKET!C$30:N2412,12,0)),VLOOKUP(B125,'FERDİ BRANŞLAR'!B$2:M313,12,0))</f>
        <v>TARİH DEĞİŞİKLİĞİ, YER DEĞİŞİKLİĞİ</v>
      </c>
    </row>
    <row r="126" spans="2:13" ht="12" x14ac:dyDescent="0.2">
      <c r="B126" s="357" t="s">
        <v>145</v>
      </c>
      <c r="C126" s="185">
        <f>IFERROR(IFERROR(IFERROR(IFERROR(IFERROR(IFERROR(IFERROR(VLOOKUP(B126,FUTSAL!C$69:N11985,2,0),VLOOKUP(B126,VOLEYBOL!C$54:N2381,2,0)),VLOOKUP(B126,FUTBOL!C$31:N2469,2,0)),VLOOKUP(B126,BASKETBOL!C$42:N2483,2,0)),VLOOKUP(B126,HENTBOL!C$32:N2484,2,0)),VLOOKUP(B126,HOKEY!C$35:N1828,2,0)),VLOOKUP(B126,KRİKET!C$30:N2258,2,0)),VLOOKUP(B126,'FERDİ BRANŞLAR'!B$2:M604,2,0))</f>
        <v>45993</v>
      </c>
      <c r="D126" s="186">
        <f>IFERROR(IFERROR(IFERROR(IFERROR(IFERROR(IFERROR(IFERROR(VLOOKUP(B126,FUTSAL!C$69:N11985,3,0),VLOOKUP(B126,VOLEYBOL!C$54:N2381,3,0)),VLOOKUP(B126,FUTBOL!C$31:N2469,3,0)),VLOOKUP(B126,BASKETBOL!C$42:N2483,3,0)),VLOOKUP(B126,HENTBOL!C$32:N2484,3,0)),VLOOKUP(B126,HOKEY!C$35:N1828,3,0)),VLOOKUP(B126,KRİKET!C$30:N2258,3,0)),VLOOKUP(B126,'FERDİ BRANŞLAR'!B$2:M604,3,0))</f>
        <v>0.41666666666666702</v>
      </c>
      <c r="E126" s="185" t="str">
        <f>IFERROR(IFERROR(IFERROR(IFERROR(IFERROR(IFERROR(IFERROR(VLOOKUP(B126,FUTSAL!C$69:N11985,4,0),VLOOKUP(B126,VOLEYBOL!C$54:N2381,4,0)),VLOOKUP(B126,FUTBOL!C$31:N2469,4,0)),VLOOKUP(B126,BASKETBOL!C$42:N2483,4,0)),VLOOKUP(B126,HENTBOL!C$32:N2484,4,0)),VLOOKUP(B126,HOKEY!C$35:N1828,4,0)),VLOOKUP(B126,KRİKET!C$30:N2258,4,0)),VLOOKUP(B126,'FERDİ BRANŞLAR'!B$2:M604,4,0))</f>
        <v>22 HAZİRAN S.S</v>
      </c>
      <c r="F126" s="185" t="str">
        <f>IFERROR(IFERROR(IFERROR(IFERROR(IFERROR(IFERROR(IFERROR(VLOOKUP(B126,FUTSAL!C$69:N11985,5,0),VLOOKUP(B126,VOLEYBOL!C$54:N2381,5,0)),VLOOKUP(B126,FUTBOL!C$31:N2469,5,0)),VLOOKUP(B126,BASKETBOL!C$42:N2483,5,0)),VLOOKUP(B126,HENTBOL!C$32:N2484,5,0)),VLOOKUP(B126,HOKEY!C$35:N1828,5,0)),VLOOKUP(B126,KRİKET!C$30:N2258,5,0)),VLOOKUP(B126,'FERDİ BRANŞLAR'!B$2:M604,5,0))</f>
        <v>BİLEK GÜREŞİ</v>
      </c>
      <c r="G126" s="185" t="str">
        <f>IFERROR(IFERROR(IFERROR(IFERROR(IFERROR(IFERROR(IFERROR(VLOOKUP(B126,FUTSAL!C$69:N12430,6,0),VLOOKUP(B126,VOLEYBOL!C$54:N2826,6,0)),VLOOKUP(B126,FUTBOL!C$31:N2914,6,0)),VLOOKUP(B126,BASKETBOL!C$42:N2928,6,0)),VLOOKUP(B126,HENTBOL!C$32:N2929,6,0)),VLOOKUP(B126,HOKEY!C$35:N2273,6,0)),VLOOKUP(B126,KRİKET!C$30:N2703,6,0)),VLOOKUP(B126,'FERDİ BRANŞLAR'!B$2:M604,6,0))</f>
        <v>…</v>
      </c>
      <c r="H126" s="185" t="str">
        <f>IFERROR(IFERROR(IFERROR(IFERROR(IFERROR(IFERROR(IFERROR(VLOOKUP(B126,FUTSAL!C$69:N12430,7,0),VLOOKUP(B126,VOLEYBOL!C$54:N2826,7,0)),VLOOKUP(B126,FUTBOL!C$31:N2914,7,0)),VLOOKUP(B126,BASKETBOL!C$42:N2928,7,0)),VLOOKUP(B126,HENTBOL!C$32:N2929,7,0)),VLOOKUP(B126,HOKEY!C$35:N2273,7,0)),VLOOKUP(B126,KRİKET!C$30:N2703,7,0)),VLOOKUP(B126,'FERDİ BRANŞLAR'!B$2:M604,7,0))</f>
        <v>GENÇLER B</v>
      </c>
      <c r="I126" s="187" t="str">
        <f>IFERROR(IFERROR(IFERROR(IFERROR(IFERROR(IFERROR(IFERROR(VLOOKUP(B126,FUTSAL!C$69:N12430,8,0),VLOOKUP(B126,VOLEYBOL!C$54:N2826,8,0)),VLOOKUP(B126,FUTBOL!C$31:N2914,8,0)),VLOOKUP(B126,BASKETBOL!C$42:N2928,8,0)),VLOOKUP(B126,HENTBOL!C$32:N2929,8,0)),VLOOKUP(B126,HOKEY!C$35:N2273,8,0)),VLOOKUP(B126,KRİKET!C$30:N2703,8,0)),VLOOKUP(B126,'FERDİ BRANŞLAR'!B$2:M604,8,0))</f>
        <v>……….</v>
      </c>
      <c r="J126" s="253" t="str">
        <f>IFERROR(IFERROR(IFERROR(IFERROR(IFERROR(IFERROR(IFERROR(VLOOKUP(B126,FUTSAL!C$69:N12430,9,0),VLOOKUP(B126,VOLEYBOL!C$54:N2826,9,0)),VLOOKUP(B126,FUTBOL!C$31:N2914,9,0)),VLOOKUP(B126,BASKETBOL!C$42:N2928,9,0)),VLOOKUP(B126,HENTBOL!C$32:N2929,9,0)),VLOOKUP(B126,HOKEY!C$35:N2273,9,0)),VLOOKUP(B126,KRİKET!C$30:N2703,9,0)),VLOOKUP(B126,'FERDİ BRANŞLAR'!B$2:M604,9,0))</f>
        <v>…</v>
      </c>
      <c r="K126" s="253" t="str">
        <f>IFERROR(IFERROR(IFERROR(IFERROR(IFERROR(IFERROR(IFERROR(VLOOKUP(B126,FUTSAL!C$69:N12430,10,0),VLOOKUP(B126,VOLEYBOL!C$54:N2826,10,0)),VLOOKUP(B126,FUTBOL!C$31:N2914,10,0)),VLOOKUP(B126,BASKETBOL!C$42:N2928,10,0)),VLOOKUP(B126,HENTBOL!C$32:N2929,10,0)),VLOOKUP(B126,HOKEY!C$35:N2273,10,0)),VLOOKUP(B126,KRİKET!C$30:N2703,10,0)),VLOOKUP(B126,'FERDİ BRANŞLAR'!B$2:M604,10,0))</f>
        <v>…</v>
      </c>
      <c r="L126" s="59" t="str">
        <f>IFERROR(IFERROR(IFERROR(IFERROR(IFERROR(IFERROR(IFERROR(VLOOKUP(B126,FUTSAL!C$69:N12430,11,0),VLOOKUP(B126,VOLEYBOL!C$54:N2826,11,0)),VLOOKUP(B126,FUTBOL!C$31:N2914,11,0)),VLOOKUP(B126,BASKETBOL!C$42:N2928,11,0)),VLOOKUP(B126,HENTBOL!C$32:N2929,11,0)),VLOOKUP(B126,HOKEY!C$35:N2273,11,0)),VLOOKUP(B126,KRİKET!C$30:N2703,11,0)),VLOOKUP(B126,'FERDİ BRANŞLAR'!B$2:M604,11,0))</f>
        <v>……….</v>
      </c>
      <c r="M126" s="79" t="str">
        <f>IFERROR(IFERROR(IFERROR(IFERROR(IFERROR(IFERROR(IFERROR(VLOOKUP(B126,FUTSAL!C$69:N12430,12,0),VLOOKUP(B126,VOLEYBOL!C$54:N2826,12,0)),VLOOKUP(B126,FUTBOL!C$31:N2914,12,0)),VLOOKUP(B126,BASKETBOL!C$42:N2928,12,0)),VLOOKUP(B126,HENTBOL!C$32:N2929,12,0)),VLOOKUP(B126,HOKEY!C$35:N2273,11,0)),VLOOKUP(B126,KRİKET!C$30:N2703,12,0)),VLOOKUP(B126,'FERDİ BRANŞLAR'!B$2:M604,12,0))</f>
        <v xml:space="preserve">KUPA TÖRENİ </v>
      </c>
    </row>
    <row r="127" spans="2:13" ht="12" x14ac:dyDescent="0.2">
      <c r="B127" s="358">
        <v>23</v>
      </c>
      <c r="C127" s="185">
        <f>IFERROR(IFERROR(IFERROR(IFERROR(IFERROR(IFERROR(IFERROR(VLOOKUP(B127,FUTSAL!C$69:N11745,2,0),VLOOKUP(B127,VOLEYBOL!C$54:N2141,2,0)),VLOOKUP(B127,FUTBOL!C$31:N2229,2,0)),VLOOKUP(B127,BASKETBOL!C$42:N2243,2,0)),VLOOKUP(B127,HENTBOL!C$32:N2244,2,0)),VLOOKUP(B127,HOKEY!C$35:N1588,2,0)),VLOOKUP(B127,KRİKET!C$30:N2018,2,0)),VLOOKUP(B127,'FERDİ BRANŞLAR'!B$2:M364,2,0))</f>
        <v>45993</v>
      </c>
      <c r="D127" s="186">
        <f>IFERROR(IFERROR(IFERROR(IFERROR(IFERROR(IFERROR(IFERROR(VLOOKUP(B127,FUTSAL!C$69:N11745,3,0),VLOOKUP(B127,VOLEYBOL!C$54:N2141,3,0)),VLOOKUP(B127,FUTBOL!C$31:N2229,3,0)),VLOOKUP(B127,BASKETBOL!C$42:N2243,3,0)),VLOOKUP(B127,HENTBOL!C$32:N2244,3,0)),VLOOKUP(B127,HOKEY!C$35:N1588,3,0)),VLOOKUP(B127,KRİKET!C$30:N2018,3,0)),VLOOKUP(B127,'FERDİ BRANŞLAR'!B$2:M364,3,0))</f>
        <v>0.45833333333333331</v>
      </c>
      <c r="E127" s="185" t="str">
        <f>IFERROR(IFERROR(IFERROR(IFERROR(IFERROR(IFERROR(IFERROR(VLOOKUP(B127,FUTSAL!C$69:N11745,4,0),VLOOKUP(B127,VOLEYBOL!C$54:N2141,4,0)),VLOOKUP(B127,FUTBOL!C$31:N2229,4,0)),VLOOKUP(B127,BASKETBOL!C$42:N2243,4,0)),VLOOKUP(B127,HENTBOL!C$32:N2244,4,0)),VLOOKUP(B127,HOKEY!C$35:N1588,4,0)),VLOOKUP(B127,KRİKET!C$30:N2018,4,0)),VLOOKUP(B127,'FERDİ BRANŞLAR'!B$2:M364,4,0))</f>
        <v>AMASYA S.S</v>
      </c>
      <c r="F127" s="185" t="str">
        <f>IFERROR(IFERROR(IFERROR(IFERROR(IFERROR(IFERROR(IFERROR(VLOOKUP(B127,FUTSAL!C$69:N11745,5,0),VLOOKUP(B127,VOLEYBOL!C$54:N2141,5,0)),VLOOKUP(B127,FUTBOL!C$31:N2229,5,0)),VLOOKUP(B127,BASKETBOL!C$42:N2243,5,0)),VLOOKUP(B127,HENTBOL!C$32:N2244,5,0)),VLOOKUP(B127,HOKEY!C$35:N1588,5,0)),VLOOKUP(B127,KRİKET!C$30:N2018,5,0)),VLOOKUP(B127,'FERDİ BRANŞLAR'!B$2:M364,5,0))</f>
        <v>FUTSAL</v>
      </c>
      <c r="G127" s="185" t="str">
        <f>IFERROR(IFERROR(IFERROR(IFERROR(IFERROR(IFERROR(IFERROR(VLOOKUP(B127,FUTSAL!C$69:N12190,6,0),VLOOKUP(B127,VOLEYBOL!C$54:N2586,6,0)),VLOOKUP(B127,FUTBOL!C$31:N2674,6,0)),VLOOKUP(B127,BASKETBOL!C$42:N2688,6,0)),VLOOKUP(B127,HENTBOL!C$32:N2689,6,0)),VLOOKUP(B127,HOKEY!C$35:N2033,6,0)),VLOOKUP(B127,KRİKET!C$30:N2463,6,0)),VLOOKUP(B127,'FERDİ BRANŞLAR'!B$2:M364,6,0))</f>
        <v>C GRB</v>
      </c>
      <c r="H127" s="185" t="str">
        <f>IFERROR(IFERROR(IFERROR(IFERROR(IFERROR(IFERROR(IFERROR(VLOOKUP(B127,FUTSAL!C$69:N12190,7,0),VLOOKUP(B127,VOLEYBOL!C$54:N2586,7,0)),VLOOKUP(B127,FUTBOL!C$31:N2674,7,0)),VLOOKUP(B127,BASKETBOL!C$42:N2688,7,0)),VLOOKUP(B127,HENTBOL!C$32:N2689,7,0)),VLOOKUP(B127,HOKEY!C$35:N2033,7,0)),VLOOKUP(B127,KRİKET!C$30:N2463,7,0)),VLOOKUP(B127,'FERDİ BRANŞLAR'!B$2:M364,7,0))</f>
        <v>GNÇ A ERK</v>
      </c>
      <c r="I127" s="187" t="str">
        <f>IFERROR(IFERROR(IFERROR(IFERROR(IFERROR(IFERROR(IFERROR(VLOOKUP(B127,FUTSAL!C$69:N12190,8,0),VLOOKUP(B127,VOLEYBOL!C$54:N2586,8,0)),VLOOKUP(B127,FUTBOL!C$31:N2674,8,0)),VLOOKUP(B127,BASKETBOL!C$42:N2688,8,0)),VLOOKUP(B127,HENTBOL!C$32:N2689,8,0)),VLOOKUP(B127,HOKEY!C$35:N2033,8,0)),VLOOKUP(B127,KRİKET!C$30:N2463,8,0)),VLOOKUP(B127,'FERDİ BRANŞLAR'!B$2:M364,8,0))</f>
        <v>AMASYA ANADOLU LİSESİ</v>
      </c>
      <c r="J127" s="253" t="str">
        <f>IFERROR(IFERROR(IFERROR(IFERROR(IFERROR(IFERROR(IFERROR(VLOOKUP(B127,FUTSAL!C$69:N12190,9,0),VLOOKUP(B127,VOLEYBOL!C$54:N2586,9,0)),VLOOKUP(B127,FUTBOL!C$31:N2674,9,0)),VLOOKUP(B127,BASKETBOL!C$42:N2688,9,0)),VLOOKUP(B127,HENTBOL!C$32:N2689,9,0)),VLOOKUP(B127,HOKEY!C$35:N2033,9,0)),VLOOKUP(B127,KRİKET!C$30:N2463,9,0)),VLOOKUP(B127,'FERDİ BRANŞLAR'!B$2:M364,9,0))</f>
        <v>1</v>
      </c>
      <c r="K127" s="253" t="str">
        <f>IFERROR(IFERROR(IFERROR(IFERROR(IFERROR(IFERROR(IFERROR(VLOOKUP(B127,FUTSAL!C$69:N12190,10,0),VLOOKUP(B127,VOLEYBOL!C$54:N2586,10,0)),VLOOKUP(B127,FUTBOL!C$31:N2674,10,0)),VLOOKUP(B127,BASKETBOL!C$42:N2688,10,0)),VLOOKUP(B127,HENTBOL!C$32:N2689,10,0)),VLOOKUP(B127,HOKEY!C$35:N2033,10,0)),VLOOKUP(B127,KRİKET!C$30:N2463,10,0)),VLOOKUP(B127,'FERDİ BRANŞLAR'!B$2:M364,10,0))</f>
        <v>3</v>
      </c>
      <c r="L127" s="351" t="str">
        <f>IFERROR(IFERROR(IFERROR(IFERROR(IFERROR(IFERROR(IFERROR(VLOOKUP(B127,FUTSAL!C$69:N12190,11,0),VLOOKUP(B127,VOLEYBOL!C$54:N2586,11,0)),VLOOKUP(B127,FUTBOL!C$31:N2674,11,0)),VLOOKUP(B127,BASKETBOL!C$42:N2688,11,0)),VLOOKUP(B127,HENTBOL!C$32:N2689,11,0)),VLOOKUP(B127,HOKEY!C$35:N2033,11,0)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2688,12,0)),VLOOKUP(B127,HENTBOL!C$32:N2689,12,0)),VLOOKUP(B127,HOKEY!C$35:N2033,11,0)),VLOOKUP(B127,KRİKET!C$30:N2463,12,0)),VLOOKUP(B127,'FERDİ BRANŞLAR'!B$2:M364,12,0))</f>
        <v>0</v>
      </c>
    </row>
    <row r="128" spans="2:13" ht="12" x14ac:dyDescent="0.2">
      <c r="B128" s="358">
        <v>40</v>
      </c>
      <c r="C128" s="263">
        <f>IFERROR(IFERROR(IFERROR(IFERROR(IFERROR(IFERROR(IFERROR(VLOOKUP(B128,FUTSAL!C$69:N11627,2,0),VLOOKUP(B128,VOLEYBOL!C$54:N2023,2,0)),VLOOKUP(B128,FUTBOL!C$31:N2111,2,0)),VLOOKUP(B128,BASKETBOL!C$42:N2125,2,0)),VLOOKUP(B128,HENTBOL!C$32:N2126,2,0)),VLOOKUP(B128,HOKEY!C$35:N1470,2,0)),VLOOKUP(B128,KRİKET!C$30:N1900,2,0)),VLOOKUP(B128,'FERDİ BRANŞLAR'!B$2:M246,2,0))</f>
        <v>45993</v>
      </c>
      <c r="D128" s="186">
        <f>IFERROR(IFERROR(IFERROR(IFERROR(IFERROR(IFERROR(IFERROR(VLOOKUP(B128,FUTSAL!C$69:N11627,3,0),VLOOKUP(B128,VOLEYBOL!C$54:N2023,3,0)),VLOOKUP(B128,FUTBOL!C$31:N2111,3,0)),VLOOKUP(B128,BASKETBOL!C$42:N2125,3,0)),VLOOKUP(B128,HENTBOL!C$32:N2126,3,0)),VLOOKUP(B128,HOKEY!C$35:N1470,3,0)),VLOOKUP(B128,KRİKET!C$30:N1900,3,0)),VLOOKUP(B128,'FERDİ BRANŞLAR'!B$2:M246,3,0))</f>
        <v>0.45833333333333331</v>
      </c>
      <c r="E128" s="185" t="str">
        <f>IFERROR(IFERROR(IFERROR(IFERROR(IFERROR(IFERROR(IFERROR(VLOOKUP(B128,FUTSAL!C$69:N11627,4,0),VLOOKUP(B128,VOLEYBOL!C$54:N2023,4,0)),VLOOKUP(B128,FUTBOL!C$31:N2111,4,0)),VLOOKUP(B128,BASKETBOL!C$42:N2125,4,0)),VLOOKUP(B128,HENTBOL!C$32:N2126,4,0)),VLOOKUP(B128,HOKEY!C$35:N1470,4,0)),VLOOKUP(B128,KRİKET!C$30:N1900,4,0)),VLOOKUP(B128,'FERDİ BRANŞLAR'!B$2:M246,4,0))</f>
        <v>G.HACIKÖY SS</v>
      </c>
      <c r="F128" s="185" t="str">
        <f>IFERROR(IFERROR(IFERROR(IFERROR(IFERROR(IFERROR(IFERROR(VLOOKUP(B128,FUTSAL!C$69:N11627,5,0),VLOOKUP(B128,VOLEYBOL!C$54:N2023,5,0)),VLOOKUP(B128,FUTBOL!C$31:N2111,5,0)),VLOOKUP(B128,BASKETBOL!C$42:N2125,5,0)),VLOOKUP(B128,HENTBOL!C$32:N2126,5,0)),VLOOKUP(B128,HOKEY!C$35:N1470,5,0)),VLOOKUP(B128,KRİKET!C$30:N1900,5,0)),VLOOKUP(B128,'FERDİ BRANŞLAR'!B$2:M246,5,0))</f>
        <v>FUTSAL</v>
      </c>
      <c r="G128" s="185" t="str">
        <f>IFERROR(IFERROR(IFERROR(IFERROR(IFERROR(IFERROR(IFERROR(VLOOKUP(B128,FUTSAL!C$69:N12072,6,0),VLOOKUP(B128,VOLEYBOL!C$54:N2468,6,0)),VLOOKUP(B128,FUTBOL!C$31:N2556,6,0)),VLOOKUP(B128,BASKETBOL!C$42:N2570,6,0)),VLOOKUP(B128,HENTBOL!C$32:N2571,6,0)),VLOOKUP(B128,HOKEY!C$35:N1915,6,0)),VLOOKUP(B128,KRİKET!C$30:N2345,6,0)),VLOOKUP(B128,'FERDİ BRANŞLAR'!B$2:M246,6,0))</f>
        <v>E GRB</v>
      </c>
      <c r="H128" s="185" t="str">
        <f>IFERROR(IFERROR(IFERROR(IFERROR(IFERROR(IFERROR(IFERROR(VLOOKUP(B128,FUTSAL!C$69:N12072,7,0),VLOOKUP(B128,VOLEYBOL!C$54:N2468,7,0)),VLOOKUP(B128,FUTBOL!C$31:N2556,7,0)),VLOOKUP(B128,BASKETBOL!C$42:N2570,7,0)),VLOOKUP(B128,HENTBOL!C$32:N2571,7,0)),VLOOKUP(B128,HOKEY!C$35:N1915,7,0)),VLOOKUP(B128,KRİKET!C$30:N2345,7,0)),VLOOKUP(B128,'FERDİ BRANŞLAR'!B$2:M246,7,0))</f>
        <v>GENÇ A ERKEK</v>
      </c>
      <c r="I128" s="187" t="str">
        <f>IFERROR(IFERROR(IFERROR(IFERROR(IFERROR(IFERROR(IFERROR(VLOOKUP(B128,FUTSAL!C$69:N12072,8,0),VLOOKUP(B128,VOLEYBOL!C$54:N2468,8,0)),VLOOKUP(B128,FUTBOL!C$31:N2556,8,0)),VLOOKUP(B128,BASKETBOL!C$42:N2570,8,0)),VLOOKUP(B128,HENTBOL!C$32:N2571,8,0)),VLOOKUP(B128,HOKEY!C$35:N1915,8,0)),VLOOKUP(B128,KRİKET!C$30:N2345,8,0)),VLOOKUP(B128,'FERDİ BRANŞLAR'!B$2:M246,8,0))</f>
        <v>SULUOVA ŞEHİT OSMAN KARAKUŞ AİHL</v>
      </c>
      <c r="J128" s="253" t="str">
        <f>IFERROR(IFERROR(IFERROR(IFERROR(IFERROR(IFERROR(IFERROR(VLOOKUP(B128,FUTSAL!C$69:N12072,9,0),VLOOKUP(B128,VOLEYBOL!C$54:N2468,9,0)),VLOOKUP(B128,FUTBOL!C$31:N2556,9,0)),VLOOKUP(B128,BASKETBOL!C$42:N2570,9,0)),VLOOKUP(B128,HENTBOL!C$32:N2571,9,0)),VLOOKUP(B128,HOKEY!C$35:N1915,9,0)),VLOOKUP(B128,KRİKET!C$30:N2345,9,0)),VLOOKUP(B128,'FERDİ BRANŞLAR'!B$2:M246,9,0))</f>
        <v>5</v>
      </c>
      <c r="K128" s="253" t="str">
        <f>IFERROR(IFERROR(IFERROR(IFERROR(IFERROR(IFERROR(IFERROR(VLOOKUP(B128,FUTSAL!C$69:N12072,10,0),VLOOKUP(B128,VOLEYBOL!C$54:N2468,10,0)),VLOOKUP(B128,FUTBOL!C$31:N2556,10,0)),VLOOKUP(B128,BASKETBOL!C$42:N2570,10,0)),VLOOKUP(B128,HENTBOL!C$32:N2571,10,0)),VLOOKUP(B128,HOKEY!C$35:N1915,10,0)),VLOOKUP(B128,KRİKET!C$30:N2345,10,0)),VLOOKUP(B128,'FERDİ BRANŞLAR'!B$2:M246,10,0))</f>
        <v>2</v>
      </c>
      <c r="L128" s="363" t="str">
        <f>IFERROR(IFERROR(IFERROR(IFERROR(IFERROR(IFERROR(IFERROR(VLOOKUP(B128,FUTSAL!C$69:N12072,11,0),VLOOKUP(B128,VOLEYBOL!C$54:N2468,11,0)),VLOOKUP(B128,FUTBOL!C$31:N2556,11,0)),VLOOKUP(B128,BASKETBOL!C$42:N2570,11,0)),VLOOKUP(B128,HENTBOL!C$32:N2571,11,0)),VLOOKUP(B128,HOKEY!C$35:N1915,11,0)),VLOOKUP(B128,KRİKET!C$30:N2345,11,0)),VLOOKUP(B128,'FERDİ BRANŞLAR'!B$2:M246,11,0))</f>
        <v>MERİFON İRFANLI ANADOLU LİSESİ</v>
      </c>
      <c r="M128" s="79" t="str">
        <f>IFERROR(IFERROR(IFERROR(IFERROR(IFERROR(IFERROR(IFERROR(VLOOKUP(B128,FUTSAL!C$69:N12072,12,0),VLOOKUP(B128,VOLEYBOL!C$54:N2468,12,0)),VLOOKUP(B128,FUTBOL!C$31:N2556,12,0)),VLOOKUP(B128,BASKETBOL!C$42:N2570,12,0)),VLOOKUP(B128,HENTBOL!C$32:N2571,12,0)),VLOOKUP(B128,HOKEY!C$35:N1915,11,0)),VLOOKUP(B128,KRİKET!C$30:N2345,12,0)),VLOOKUP(B128,'FERDİ BRANŞLAR'!B$2:M246,12,0))</f>
        <v>TARİH DEĞİŞİKLİĞİ, YER DEĞİŞİKLİĞİ</v>
      </c>
    </row>
    <row r="129" spans="2:13" ht="12" x14ac:dyDescent="0.2">
      <c r="B129" s="358">
        <v>331</v>
      </c>
      <c r="C129" s="185">
        <f>IFERROR(IFERROR(IFERROR(IFERROR(IFERROR(IFERROR(IFERROR(VLOOKUP(B129,FUTSAL!C$69:N11776,2,0),VLOOKUP(B129,VOLEYBOL!C$54:N2172,2,0)),VLOOKUP(B129,FUTBOL!C$31:N2260,2,0)),VLOOKUP(B129,BASKETBOL!C$42:N2274,2,0)),VLOOKUP(B129,HENTBOL!C$32:N2275,2,0)),VLOOKUP(B129,HOKEY!C$35:N1619,2,0)),VLOOKUP(B129,KRİKET!C$30:N2049,2,0)),VLOOKUP(B129,'FERDİ BRANŞLAR'!B$2:M395,2,0))</f>
        <v>45993</v>
      </c>
      <c r="D129" s="186">
        <f>IFERROR(IFERROR(IFERROR(IFERROR(IFERROR(IFERROR(IFERROR(VLOOKUP(B129,FUTSAL!C$69:N11776,3,0),VLOOKUP(B129,VOLEYBOL!C$54:N2172,3,0)),VLOOKUP(B129,FUTBOL!C$31:N2260,3,0)),VLOOKUP(B129,BASKETBOL!C$42:N2274,3,0)),VLOOKUP(B129,HENTBOL!C$32:N2275,3,0)),VLOOKUP(B129,HOKEY!C$35:N1619,3,0)),VLOOKUP(B129,KRİKET!C$30:N2049,3,0)),VLOOKUP(B129,'FERDİ BRANŞLAR'!B$2:M395,3,0))</f>
        <v>0.45833333333333331</v>
      </c>
      <c r="E129" s="185" t="str">
        <f>IFERROR(IFERROR(IFERROR(IFERROR(IFERROR(IFERROR(IFERROR(VLOOKUP(B129,FUTSAL!C$69:N11776,4,0),VLOOKUP(B129,VOLEYBOL!C$54:N2172,4,0)),VLOOKUP(B129,FUTBOL!C$31:N2260,4,0)),VLOOKUP(B129,BASKETBOL!C$42:N2274,4,0)),VLOOKUP(B129,HENTBOL!C$32:N2275,4,0)),VLOOKUP(B129,HOKEY!C$35:N1619,4,0)),VLOOKUP(B129,KRİKET!C$30:N2049,4,0)),VLOOKUP(B129,'FERDİ BRANŞLAR'!B$2:M395,4,0))</f>
        <v>HAMİT KAPLAN S.S</v>
      </c>
      <c r="F129" s="185" t="str">
        <f>IFERROR(IFERROR(IFERROR(IFERROR(IFERROR(IFERROR(IFERROR(VLOOKUP(B129,FUTSAL!C$69:N11776,5,0),VLOOKUP(B129,VOLEYBOL!C$54:N2172,5,0)),VLOOKUP(B129,FUTBOL!C$31:N2260,5,0)),VLOOKUP(B129,BASKETBOL!C$42:N2274,5,0)),VLOOKUP(B129,HENTBOL!C$32:N2275,5,0)),VLOOKUP(B129,HOKEY!C$35:N1619,5,0)),VLOOKUP(B129,KRİKET!C$30:N2049,5,0)),VLOOKUP(B129,'FERDİ BRANŞLAR'!B$2:M395,5,0))</f>
        <v>VOLEYBOL</v>
      </c>
      <c r="G129" s="185" t="str">
        <f>IFERROR(IFERROR(IFERROR(IFERROR(IFERROR(IFERROR(IFERROR(VLOOKUP(B129,FUTSAL!C$69:N12221,6,0),VLOOKUP(B129,VOLEYBOL!C$54:N2617,6,0)),VLOOKUP(B129,FUTBOL!C$31:N2705,6,0)),VLOOKUP(B129,BASKETBOL!C$42:N2719,6,0)),VLOOKUP(B129,HENTBOL!C$32:N2720,6,0)),VLOOKUP(B129,HOKEY!C$35:N2064,6,0)),VLOOKUP(B129,KRİKET!C$30:N2494,6,0)),VLOOKUP(B129,'FERDİ BRANŞLAR'!B$2:M395,6,0))</f>
        <v>Ç.F</v>
      </c>
      <c r="H129" s="185" t="str">
        <f>IFERROR(IFERROR(IFERROR(IFERROR(IFERROR(IFERROR(IFERROR(VLOOKUP(B129,FUTSAL!C$69:N12221,7,0),VLOOKUP(B129,VOLEYBOL!C$54:N2617,7,0)),VLOOKUP(B129,FUTBOL!C$31:N2705,7,0)),VLOOKUP(B129,BASKETBOL!C$42:N2719,7,0)),VLOOKUP(B129,HENTBOL!C$32:N2720,7,0)),VLOOKUP(B129,HOKEY!C$35:N2064,7,0)),VLOOKUP(B129,KRİKET!C$30:N2494,7,0)),VLOOKUP(B129,'FERDİ BRANŞLAR'!B$2:M395,7,0))</f>
        <v>YILDIZ KIZ</v>
      </c>
      <c r="I129" s="187" t="str">
        <f>IFERROR(IFERROR(IFERROR(IFERROR(IFERROR(IFERROR(IFERROR(VLOOKUP(B129,FUTSAL!C$69:N12221,8,0),VLOOKUP(B129,VOLEYBOL!C$54:N2617,8,0)),VLOOKUP(B129,FUTBOL!C$31:N2705,8,0)),VLOOKUP(B129,BASKETBOL!C$42:N2719,8,0)),VLOOKUP(B129,HENTBOL!C$32:N2720,8,0)),VLOOKUP(B129,HOKEY!C$35:N2064,8,0)),VLOOKUP(B129,KRİKET!C$30:N2494,8,0)),VLOOKUP(B129,'FERDİ BRANŞLAR'!B$2:M395,8,0))</f>
        <v>Özel Amasya Kutlubey Koleji Ortaokulu</v>
      </c>
      <c r="J129" s="253" t="str">
        <f>IFERROR(IFERROR(IFERROR(IFERROR(IFERROR(IFERROR(IFERROR(VLOOKUP(B129,FUTSAL!C$69:N12221,9,0),VLOOKUP(B129,VOLEYBOL!C$54:N2617,9,0)),VLOOKUP(B129,FUTBOL!C$31:N2705,9,0)),VLOOKUP(B129,BASKETBOL!C$42:N2719,9,0)),VLOOKUP(B129,HENTBOL!C$32:N2720,9,0)),VLOOKUP(B129,HOKEY!C$35:N2064,9,0)),VLOOKUP(B129,KRİKET!C$30:N2494,9,0)),VLOOKUP(B129,'FERDİ BRANŞLAR'!B$2:M395,9,0))</f>
        <v>1</v>
      </c>
      <c r="K129" s="253" t="str">
        <f>IFERROR(IFERROR(IFERROR(IFERROR(IFERROR(IFERROR(IFERROR(VLOOKUP(B129,FUTSAL!C$69:N12221,10,0),VLOOKUP(B129,VOLEYBOL!C$54:N2617,10,0)),VLOOKUP(B129,FUTBOL!C$31:N2705,10,0)),VLOOKUP(B129,BASKETBOL!C$42:N2719,10,0)),VLOOKUP(B129,HENTBOL!C$32:N2720,10,0)),VLOOKUP(B129,HOKEY!C$35:N2064,10,0)),VLOOKUP(B129,KRİKET!C$30:N2494,10,0)),VLOOKUP(B129,'FERDİ BRANŞLAR'!B$2:M395,10,0))</f>
        <v>3</v>
      </c>
      <c r="L129" s="356" t="str">
        <f>IFERROR(IFERROR(IFERROR(IFERROR(IFERROR(IFERROR(IFERROR(VLOOKUP(B129,FUTSAL!C$69:N12221,11,0),VLOOKUP(B129,VOLEYBOL!C$54:N2617,11,0)),VLOOKUP(B129,FUTBOL!C$31:N2705,11,0)),VLOOKUP(B129,BASKETBOL!C$42:N2719,11,0)),VLOOKUP(B129,HENTBOL!C$32:N2720,11,0)),VLOOKUP(B129,HOKEY!C$35:N2064,11,0)),VLOOKUP(B129,KRİKET!C$30:N2494,11,0)),VLOOKUP(B129,'FERDİ BRANŞLAR'!B$2:M395,11,0))</f>
        <v>Merzifon TOKİ Kara Mustafa Paşa Ortaokulu</v>
      </c>
      <c r="M129" s="79" t="str">
        <f>IFERROR(IFERROR(IFERROR(IFERROR(IFERROR(IFERROR(IFERROR(VLOOKUP(B129,FUTSAL!C$69:N12221,12,0),VLOOKUP(B129,VOLEYBOL!C$54:N2617,12,0)),VLOOKUP(B129,FUTBOL!C$31:N2705,12,0)),VLOOKUP(B129,BASKETBOL!C$42:N2719,12,0)),VLOOKUP(B129,HENTBOL!C$32:N2720,12,0)),VLOOKUP(B129,HOKEY!C$35:N2064,11,0)),VLOOKUP(B129,KRİKET!C$30:N2494,12,0)),VLOOKUP(B129,'FERDİ BRANŞLAR'!B$2:M395,12,0))</f>
        <v>……….</v>
      </c>
    </row>
    <row r="130" spans="2:13" ht="12" x14ac:dyDescent="0.2">
      <c r="B130" s="358">
        <v>8</v>
      </c>
      <c r="C130" s="185">
        <f>IFERROR(IFERROR(IFERROR(IFERROR(IFERROR(IFERROR(IFERROR(VLOOKUP(B130,FUTSAL!C$69:N11661,2,0),VLOOKUP(B130,VOLEYBOL!C$54:N2057,2,0)),VLOOKUP(B130,FUTBOL!C$31:N2145,2,0)),VLOOKUP(B130,BASKETBOL!C$42:N2159,2,0)),VLOOKUP(B130,HENTBOL!C$32:N2160,2,0)),VLOOKUP(B130,HOKEY!C$35:N1504,2,0)),VLOOKUP(B130,KRİKET!C$30:N1934,2,0)),VLOOKUP(B130,'FERDİ BRANŞLAR'!B$2:M280,2,0))</f>
        <v>45993</v>
      </c>
      <c r="D130" s="186">
        <f>IFERROR(IFERROR(IFERROR(IFERROR(IFERROR(IFERROR(IFERROR(VLOOKUP(B130,FUTSAL!C$69:N11661,3,0),VLOOKUP(B130,VOLEYBOL!C$54:N2057,3,0)),VLOOKUP(B130,FUTBOL!C$31:N2145,3,0)),VLOOKUP(B130,BASKETBOL!C$42:N2159,3,0)),VLOOKUP(B130,HENTBOL!C$32:N2160,3,0)),VLOOKUP(B130,HOKEY!C$35:N1504,3,0)),VLOOKUP(B130,KRİKET!C$30:N1934,3,0)),VLOOKUP(B130,'FERDİ BRANŞLAR'!B$2:M280,3,0))</f>
        <v>0.54166666666666663</v>
      </c>
      <c r="E130" s="185" t="str">
        <f>IFERROR(IFERROR(IFERROR(IFERROR(IFERROR(IFERROR(IFERROR(VLOOKUP(B130,FUTSAL!C$69:N11661,4,0),VLOOKUP(B130,VOLEYBOL!C$54:N2057,4,0)),VLOOKUP(B130,FUTBOL!C$31:N2145,4,0)),VLOOKUP(B130,BASKETBOL!C$42:N2159,4,0)),VLOOKUP(B130,HENTBOL!C$32:N2160,4,0)),VLOOKUP(B130,HOKEY!C$35:N1504,4,0)),VLOOKUP(B130,KRİKET!C$30:N1934,4,0)),VLOOKUP(B130,'FERDİ BRANŞLAR'!B$2:M280,4,0))</f>
        <v>AMASYA S.S</v>
      </c>
      <c r="F130" s="185" t="str">
        <f>IFERROR(IFERROR(IFERROR(IFERROR(IFERROR(IFERROR(IFERROR(VLOOKUP(B130,FUTSAL!C$69:N11661,5,0),VLOOKUP(B130,VOLEYBOL!C$54:N2057,5,0)),VLOOKUP(B130,FUTBOL!C$31:N2145,5,0)),VLOOKUP(B130,BASKETBOL!C$42:N2159,5,0)),VLOOKUP(B130,HENTBOL!C$32:N2160,5,0)),VLOOKUP(B130,HOKEY!C$35:N1504,5,0)),VLOOKUP(B130,KRİKET!C$30:N1934,5,0)),VLOOKUP(B130,'FERDİ BRANŞLAR'!B$2:M280,5,0))</f>
        <v>FUTSAL</v>
      </c>
      <c r="G130" s="185" t="str">
        <f>IFERROR(IFERROR(IFERROR(IFERROR(IFERROR(IFERROR(IFERROR(VLOOKUP(B130,FUTSAL!C$69:N12106,6,0),VLOOKUP(B130,VOLEYBOL!C$54:N2502,6,0)),VLOOKUP(B130,FUTBOL!C$31:N2590,6,0)),VLOOKUP(B130,BASKETBOL!C$42:N2604,6,0)),VLOOKUP(B130,HENTBOL!C$32:N2605,6,0)),VLOOKUP(B130,HOKEY!C$35:N1949,6,0)),VLOOKUP(B130,KRİKET!C$30:N2379,6,0)),VLOOKUP(B130,'FERDİ BRANŞLAR'!B$2:M280,6,0))</f>
        <v>A GRB</v>
      </c>
      <c r="H130" s="185" t="str">
        <f>IFERROR(IFERROR(IFERROR(IFERROR(IFERROR(IFERROR(IFERROR(VLOOKUP(B130,FUTSAL!C$69:N12106,7,0),VLOOKUP(B130,VOLEYBOL!C$54:N2502,7,0)),VLOOKUP(B130,FUTBOL!C$31:N2590,7,0)),VLOOKUP(B130,BASKETBOL!C$42:N2604,7,0)),VLOOKUP(B130,HENTBOL!C$32:N2605,7,0)),VLOOKUP(B130,HOKEY!C$35:N1949,7,0)),VLOOKUP(B130,KRİKET!C$30:N2379,7,0)),VLOOKUP(B130,'FERDİ BRANŞLAR'!B$2:M280,7,0))</f>
        <v>GENÇ A ERK</v>
      </c>
      <c r="I130" s="187" t="str">
        <f>IFERROR(IFERROR(IFERROR(IFERROR(IFERROR(IFERROR(IFERROR(VLOOKUP(B130,FUTSAL!C$69:N12106,8,0),VLOOKUP(B130,VOLEYBOL!C$54:N2502,8,0)),VLOOKUP(B130,FUTBOL!C$31:N2590,8,0)),VLOOKUP(B130,BASKETBOL!C$42:N2604,8,0)),VLOOKUP(B130,HENTBOL!C$32:N2605,8,0)),VLOOKUP(B130,HOKEY!C$35:N1949,8,0)),VLOOKUP(B130,KRİKET!C$30:N2379,8,0)),VLOOKUP(B130,'FERDİ BRANŞLAR'!B$2:M280,8,0))</f>
        <v>AMASYA TORUNTAY TİCARET MTAL</v>
      </c>
      <c r="J130" s="253" t="str">
        <f>IFERROR(IFERROR(IFERROR(IFERROR(IFERROR(IFERROR(IFERROR(VLOOKUP(B130,FUTSAL!C$69:N12106,9,0),VLOOKUP(B130,VOLEYBOL!C$54:N2502,9,0)),VLOOKUP(B130,FUTBOL!C$31:N2590,9,0)),VLOOKUP(B130,BASKETBOL!C$42:N2604,9,0)),VLOOKUP(B130,HENTBOL!C$32:N2605,9,0)),VLOOKUP(B130,HOKEY!C$35:N1949,9,0)),VLOOKUP(B130,KRİKET!C$30:N2379,9,0)),VLOOKUP(B130,'FERDİ BRANŞLAR'!B$2:M280,9,0))</f>
        <v>3</v>
      </c>
      <c r="K130" s="253" t="str">
        <f>IFERROR(IFERROR(IFERROR(IFERROR(IFERROR(IFERROR(IFERROR(VLOOKUP(B130,FUTSAL!C$69:N12106,10,0),VLOOKUP(B130,VOLEYBOL!C$54:N2502,10,0)),VLOOKUP(B130,FUTBOL!C$31:N2590,10,0)),VLOOKUP(B130,BASKETBOL!C$42:N2604,10,0)),VLOOKUP(B130,HENTBOL!C$32:N2605,10,0)),VLOOKUP(B130,HOKEY!C$35:N1949,10,0)),VLOOKUP(B130,KRİKET!C$30:N2379,10,0)),VLOOKUP(B130,'FERDİ BRANŞLAR'!B$2:M280,10,0))</f>
        <v>7</v>
      </c>
      <c r="L130" s="351" t="str">
        <f>IFERROR(IFERROR(IFERROR(IFERROR(IFERROR(IFERROR(IFERROR(VLOOKUP(B130,FUTSAL!C$69:N12106,11,0),VLOOKUP(B130,VOLEYBOL!C$54:N2502,11,0)),VLOOKUP(B130,FUTBOL!C$31:N2590,11,0)),VLOOKUP(B130,BASKETBOL!C$42:N2604,11,0)),VLOOKUP(B130,HENTBOL!C$32:N2605,11,0)),VLOOKUP(B130,HOKEY!C$35:N1949,11,0)),VLOOKUP(B130,KRİKET!C$30:N2379,11,0)),VLOOKUP(B130,'FERDİ BRANŞLAR'!B$2:M280,11,0))</f>
        <v>AMASYA ŞEHİT GÜLTEKİN TIRPAN MTAL</v>
      </c>
      <c r="M130" s="79">
        <f>IFERROR(IFERROR(IFERROR(IFERROR(IFERROR(IFERROR(IFERROR(VLOOKUP(B130,FUTSAL!C$69:N12106,12,0),VLOOKUP(B130,VOLEYBOL!C$54:N2502,12,0)),VLOOKUP(B130,FUTBOL!C$31:N2590,12,0)),VLOOKUP(B130,BASKETBOL!C$42:N2604,12,0)),VLOOKUP(B130,HENTBOL!C$32:N2605,12,0)),VLOOKUP(B130,HOKEY!C$35:N1949,11,0)),VLOOKUP(B130,KRİKET!C$30:N2379,12,0)),VLOOKUP(B130,'FERDİ BRANŞLAR'!B$2:M280,12,0))</f>
        <v>0</v>
      </c>
    </row>
    <row r="131" spans="2:13" ht="12" x14ac:dyDescent="0.2">
      <c r="B131" s="358">
        <v>332</v>
      </c>
      <c r="C131" s="185">
        <f>IFERROR(IFERROR(IFERROR(IFERROR(IFERROR(IFERROR(IFERROR(VLOOKUP(B131,FUTSAL!C$69:N11750,2,0),VLOOKUP(B131,VOLEYBOL!C$54:N2146,2,0)),VLOOKUP(B131,FUTBOL!C$31:N2234,2,0)),VLOOKUP(B131,BASKETBOL!C$42:N2248,2,0)),VLOOKUP(B131,HENTBOL!C$32:N2249,2,0)),VLOOKUP(B131,HOKEY!C$35:N1593,2,0)),VLOOKUP(B131,KRİKET!C$30:N2023,2,0)),VLOOKUP(B131,'FERDİ BRANŞLAR'!B$2:M369,2,0))</f>
        <v>45993</v>
      </c>
      <c r="D131" s="186">
        <f>IFERROR(IFERROR(IFERROR(IFERROR(IFERROR(IFERROR(IFERROR(VLOOKUP(B131,FUTSAL!C$69:N11750,3,0),VLOOKUP(B131,VOLEYBOL!C$54:N2146,3,0)),VLOOKUP(B131,FUTBOL!C$31:N2234,3,0)),VLOOKUP(B131,BASKETBOL!C$42:N2248,3,0)),VLOOKUP(B131,HENTBOL!C$32:N2249,3,0)),VLOOKUP(B131,HOKEY!C$35:N1593,3,0)),VLOOKUP(B131,KRİKET!C$30:N2023,3,0)),VLOOKUP(B131,'FERDİ BRANŞLAR'!B$2:M369,3,0))</f>
        <v>0.54166666666666663</v>
      </c>
      <c r="E131" s="185" t="str">
        <f>IFERROR(IFERROR(IFERROR(IFERROR(IFERROR(IFERROR(IFERROR(VLOOKUP(B131,FUTSAL!C$69:N11750,4,0),VLOOKUP(B131,VOLEYBOL!C$54:N2146,4,0)),VLOOKUP(B131,FUTBOL!C$31:N2234,4,0)),VLOOKUP(B131,BASKETBOL!C$42:N2248,4,0)),VLOOKUP(B131,HENTBOL!C$32:N2249,4,0)),VLOOKUP(B131,HOKEY!C$35:N1593,4,0)),VLOOKUP(B131,KRİKET!C$30:N2023,4,0)),VLOOKUP(B131,'FERDİ BRANŞLAR'!B$2:M369,4,0))</f>
        <v>HAMİT KAPLAN S.S</v>
      </c>
      <c r="F131" s="185" t="str">
        <f>IFERROR(IFERROR(IFERROR(IFERROR(IFERROR(IFERROR(IFERROR(VLOOKUP(B131,FUTSAL!C$69:N11750,5,0),VLOOKUP(B131,VOLEYBOL!C$54:N2146,5,0)),VLOOKUP(B131,FUTBOL!C$31:N2234,5,0)),VLOOKUP(B131,BASKETBOL!C$42:N2248,5,0)),VLOOKUP(B131,HENTBOL!C$32:N2249,5,0)),VLOOKUP(B131,HOKEY!C$35:N1593,5,0)),VLOOKUP(B131,KRİKET!C$30:N2023,5,0)),VLOOKUP(B131,'FERDİ BRANŞLAR'!B$2:M369,5,0))</f>
        <v>VOLEYBOL</v>
      </c>
      <c r="G131" s="185" t="str">
        <f>IFERROR(IFERROR(IFERROR(IFERROR(IFERROR(IFERROR(IFERROR(VLOOKUP(B131,FUTSAL!C$69:N12195,6,0),VLOOKUP(B131,VOLEYBOL!C$54:N2591,6,0)),VLOOKUP(B131,FUTBOL!C$31:N2679,6,0)),VLOOKUP(B131,BASKETBOL!C$42:N2693,6,0)),VLOOKUP(B131,HENTBOL!C$32:N2694,6,0)),VLOOKUP(B131,HOKEY!C$35:N2038,6,0)),VLOOKUP(B131,KRİKET!C$30:N2468,6,0)),VLOOKUP(B131,'FERDİ BRANŞLAR'!B$2:M369,6,0))</f>
        <v>Ç.F</v>
      </c>
      <c r="H131" s="185" t="str">
        <f>IFERROR(IFERROR(IFERROR(IFERROR(IFERROR(IFERROR(IFERROR(VLOOKUP(B131,FUTSAL!C$69:N12195,7,0),VLOOKUP(B131,VOLEYBOL!C$54:N2591,7,0)),VLOOKUP(B131,FUTBOL!C$31:N2679,7,0)),VLOOKUP(B131,BASKETBOL!C$42:N2693,7,0)),VLOOKUP(B131,HENTBOL!C$32:N2694,7,0)),VLOOKUP(B131,HOKEY!C$35:N2038,7,0)),VLOOKUP(B131,KRİKET!C$30:N2468,7,0)),VLOOKUP(B131,'FERDİ BRANŞLAR'!B$2:M369,7,0))</f>
        <v>YILDIZ KIZ</v>
      </c>
      <c r="I131" s="187" t="str">
        <f>IFERROR(IFERROR(IFERROR(IFERROR(IFERROR(IFERROR(IFERROR(VLOOKUP(B131,FUTSAL!C$69:N12195,8,0),VLOOKUP(B131,VOLEYBOL!C$54:N2591,8,0)),VLOOKUP(B131,FUTBOL!C$31:N2679,8,0)),VLOOKUP(B131,BASKETBOL!C$42:N2693,8,0)),VLOOKUP(B131,HENTBOL!C$32:N2694,8,0)),VLOOKUP(B131,HOKEY!C$35:N2038,8,0)),VLOOKUP(B131,KRİKET!C$30:N2468,8,0)),VLOOKUP(B131,'FERDİ BRANŞLAR'!B$2:M369,8,0))</f>
        <v xml:space="preserve"> Hacıköy Ülkü Ortaokulu</v>
      </c>
      <c r="J131" s="253" t="str">
        <f>IFERROR(IFERROR(IFERROR(IFERROR(IFERROR(IFERROR(IFERROR(VLOOKUP(B131,FUTSAL!C$69:N12195,9,0),VLOOKUP(B131,VOLEYBOL!C$54:N2591,9,0)),VLOOKUP(B131,FUTBOL!C$31:N2679,9,0)),VLOOKUP(B131,BASKETBOL!C$42:N2693,9,0)),VLOOKUP(B131,HENTBOL!C$32:N2694,9,0)),VLOOKUP(B131,HOKEY!C$35:N2038,9,0)),VLOOKUP(B131,KRİKET!C$30:N2468,9,0)),VLOOKUP(B131,'FERDİ BRANŞLAR'!B$2:M369,9,0))</f>
        <v>3</v>
      </c>
      <c r="K131" s="253" t="str">
        <f>IFERROR(IFERROR(IFERROR(IFERROR(IFERROR(IFERROR(IFERROR(VLOOKUP(B131,FUTSAL!C$69:N12195,10,0),VLOOKUP(B131,VOLEYBOL!C$54:N2591,10,0)),VLOOKUP(B131,FUTBOL!C$31:N2679,10,0)),VLOOKUP(B131,BASKETBOL!C$42:N2693,10,0)),VLOOKUP(B131,HENTBOL!C$32:N2694,10,0)),VLOOKUP(B131,HOKEY!C$35:N2038,10,0)),VLOOKUP(B131,KRİKET!C$30:N2468,10,0)),VLOOKUP(B131,'FERDİ BRANŞLAR'!B$2:M369,10,0))</f>
        <v>0</v>
      </c>
      <c r="L131" s="59" t="str">
        <f>IFERROR(IFERROR(IFERROR(IFERROR(IFERROR(IFERROR(IFERROR(VLOOKUP(B131,FUTSAL!C$69:N12195,11,0),VLOOKUP(B131,VOLEYBOL!C$54:N2591,11,0)),VLOOKUP(B131,FUTBOL!C$31:N2679,11,0)),VLOOKUP(B131,BASKETBOL!C$42:N2693,11,0)),VLOOKUP(B131,HENTBOL!C$32:N2694,11,0)),VLOOKUP(B131,HOKEY!C$35:N2038,11,0)),VLOOKUP(B131,KRİKET!C$30:N2468,11,0)),VLOOKUP(B131,'FERDİ BRANŞLAR'!B$2:M369,11,0))</f>
        <v>Amasya Türk Telekom Anadolu İmam Hatip O.O</v>
      </c>
      <c r="M131" s="79">
        <f>IFERROR(IFERROR(IFERROR(IFERROR(IFERROR(IFERROR(IFERROR(VLOOKUP(B131,FUTSAL!C$69:N12195,12,0),VLOOKUP(B131,VOLEYBOL!C$54:N2591,12,0)),VLOOKUP(B131,FUTBOL!C$31:N2679,12,0)),VLOOKUP(B131,BASKETBOL!C$42:N2693,12,0)),VLOOKUP(B131,HENTBOL!C$32:N2694,12,0)),VLOOKUP(B131,HOKEY!C$35:N2038,11,0)),VLOOKUP(B131,KRİKET!C$30:N2468,12,0)),VLOOKUP(B131,'FERDİ BRANŞLAR'!B$2:M369,12,0))</f>
        <v>0</v>
      </c>
    </row>
    <row r="132" spans="2:13" ht="12" x14ac:dyDescent="0.2">
      <c r="B132" s="358">
        <v>7</v>
      </c>
      <c r="C132" s="284">
        <f>IFERROR(IFERROR(IFERROR(IFERROR(IFERROR(IFERROR(IFERROR(VLOOKUP(B132,FUTSAL!C$69:N11660,2,0),VLOOKUP(B132,VOLEYBOL!C$54:N2056,2,0)),VLOOKUP(B132,FUTBOL!C$31:N2144,2,0)),VLOOKUP(B132,BASKETBOL!C$42:N2158,2,0)),VLOOKUP(B132,HENTBOL!C$32:N2159,2,0)),VLOOKUP(B132,HOKEY!C$35:N1503,2,0)),VLOOKUP(B132,KRİKET!C$30:N1933,2,0)),VLOOKUP(B132,'FERDİ BRANŞLAR'!B$2:M279,2,0))</f>
        <v>45993</v>
      </c>
      <c r="D132" s="285">
        <f>IFERROR(IFERROR(IFERROR(IFERROR(IFERROR(IFERROR(IFERROR(VLOOKUP(B132,FUTSAL!C$69:N11660,3,0),VLOOKUP(B132,VOLEYBOL!C$54:N2056,3,0)),VLOOKUP(B132,FUTBOL!C$31:N2144,3,0)),VLOOKUP(B132,BASKETBOL!C$42:N2158,3,0)),VLOOKUP(B132,HENTBOL!C$32:N2159,3,0)),VLOOKUP(B132,HOKEY!C$35:N1503,3,0)),VLOOKUP(B132,KRİKET!C$30:N1933,3,0)),VLOOKUP(B132,'FERDİ BRANŞLAR'!B$2:M279,3,0))</f>
        <v>0.58333333333333337</v>
      </c>
      <c r="E132" s="284" t="str">
        <f>IFERROR(IFERROR(IFERROR(IFERROR(IFERROR(IFERROR(IFERROR(VLOOKUP(B132,FUTSAL!C$69:N11660,4,0),VLOOKUP(B132,VOLEYBOL!C$54:N2056,4,0)),VLOOKUP(B132,FUTBOL!C$31:N2144,4,0)),VLOOKUP(B132,BASKETBOL!C$42:N2158,4,0)),VLOOKUP(B132,HENTBOL!C$32:N2159,4,0)),VLOOKUP(B132,HOKEY!C$35:N1503,4,0)),VLOOKUP(B132,KRİKET!C$30:N1933,4,0)),VLOOKUP(B132,'FERDİ BRANŞLAR'!B$2:M279,4,0))</f>
        <v>AMASYA S.S</v>
      </c>
      <c r="F132" s="284" t="str">
        <f>IFERROR(IFERROR(IFERROR(IFERROR(IFERROR(IFERROR(IFERROR(VLOOKUP(B132,FUTSAL!C$69:N11660,5,0),VLOOKUP(B132,VOLEYBOL!C$54:N2056,5,0)),VLOOKUP(B132,FUTBOL!C$31:N2144,5,0)),VLOOKUP(B132,BASKETBOL!C$42:N2158,5,0)),VLOOKUP(B132,HENTBOL!C$32:N2159,5,0)),VLOOKUP(B132,HOKEY!C$35:N1503,5,0)),VLOOKUP(B132,KRİKET!C$30:N1933,5,0)),VLOOKUP(B132,'FERDİ BRANŞLAR'!B$2:M279,5,0))</f>
        <v>FUTSAL</v>
      </c>
      <c r="G132" s="284" t="str">
        <f>IFERROR(IFERROR(IFERROR(IFERROR(IFERROR(IFERROR(IFERROR(VLOOKUP(B132,FUTSAL!C$69:N12105,6,0),VLOOKUP(B132,VOLEYBOL!C$54:N2501,6,0)),VLOOKUP(B132,FUTBOL!C$31:N2589,6,0)),VLOOKUP(B132,BASKETBOL!C$42:N2603,6,0)),VLOOKUP(B132,HENTBOL!C$32:N2604,6,0)),VLOOKUP(B132,HOKEY!C$35:N1948,6,0)),VLOOKUP(B132,KRİKET!C$30:N2378,6,0)),VLOOKUP(B132,'FERDİ BRANŞLAR'!B$2:M279,6,0))</f>
        <v>A GRB</v>
      </c>
      <c r="H132" s="284" t="str">
        <f>IFERROR(IFERROR(IFERROR(IFERROR(IFERROR(IFERROR(IFERROR(VLOOKUP(B132,FUTSAL!C$69:N12105,7,0),VLOOKUP(B132,VOLEYBOL!C$54:N2501,7,0)),VLOOKUP(B132,FUTBOL!C$31:N2589,7,0)),VLOOKUP(B132,BASKETBOL!C$42:N2603,7,0)),VLOOKUP(B132,HENTBOL!C$32:N2604,7,0)),VLOOKUP(B132,HOKEY!C$35:N1948,7,0)),VLOOKUP(B132,KRİKET!C$30:N2378,7,0)),VLOOKUP(B132,'FERDİ BRANŞLAR'!B$2:M279,7,0))</f>
        <v>GENÇ A ERK</v>
      </c>
      <c r="I132" s="286" t="str">
        <f>IFERROR(IFERROR(IFERROR(IFERROR(IFERROR(IFERROR(IFERROR(VLOOKUP(B132,FUTSAL!C$69:N12105,8,0),VLOOKUP(B132,VOLEYBOL!C$54:N2501,8,0)),VLOOKUP(B132,FUTBOL!C$31:N2589,8,0)),VLOOKUP(B132,BASKETBOL!C$42:N2603,8,0)),VLOOKUP(B132,HENTBOL!C$32:N2604,8,0)),VLOOKUP(B132,HOKEY!C$35:N1948,8,0)),VLOOKUP(B132,KRİKET!C$30:N2378,8,0)),VLOOKUP(B132,'FERDİ BRANŞLAR'!B$2:M279,8,0))</f>
        <v>AMASYA SABUNCUOĞLU ŞEREFEDDİN MTAL</v>
      </c>
      <c r="J132" s="287" t="str">
        <f>IFERROR(IFERROR(IFERROR(IFERROR(IFERROR(IFERROR(IFERROR(VLOOKUP(B132,FUTSAL!C$69:N12105,9,0),VLOOKUP(B132,VOLEYBOL!C$54:N2501,9,0)),VLOOKUP(B132,FUTBOL!C$31:N2589,9,0)),VLOOKUP(B132,BASKETBOL!C$42:N2603,9,0)),VLOOKUP(B132,HENTBOL!C$32:N2604,9,0)),VLOOKUP(B132,HOKEY!C$35:N1948,9,0)),VLOOKUP(B132,KRİKET!C$30:N2378,9,0)),VLOOKUP(B132,'FERDİ BRANŞLAR'!B$2:M279,9,0))</f>
        <v>5</v>
      </c>
      <c r="K132" s="287" t="str">
        <f>IFERROR(IFERROR(IFERROR(IFERROR(IFERROR(IFERROR(IFERROR(VLOOKUP(B132,FUTSAL!C$69:N12105,10,0),VLOOKUP(B132,VOLEYBOL!C$54:N2501,10,0)),VLOOKUP(B132,FUTBOL!C$31:N2589,10,0)),VLOOKUP(B132,BASKETBOL!C$42:N2603,10,0)),VLOOKUP(B132,HENTBOL!C$32:N2604,10,0)),VLOOKUP(B132,HOKEY!C$35:N1948,10,0)),VLOOKUP(B132,KRİKET!C$30:N2378,10,0)),VLOOKUP(B132,'FERDİ BRANŞLAR'!B$2:M279,10,0))</f>
        <v>0</v>
      </c>
      <c r="L132" s="278" t="str">
        <f>IFERROR(IFERROR(IFERROR(IFERROR(IFERROR(IFERROR(IFERROR(VLOOKUP(B132,FUTSAL!C$69:N12105,11,0),VLOOKUP(B132,VOLEYBOL!C$54:N2501,11,0)),VLOOKUP(B132,FUTBOL!C$31:N2589,11,0)),VLOOKUP(B132,BASKETBOL!C$42:N2603,11,0)),VLOOKUP(B132,HENTBOL!C$32:N2604,11,0)),VLOOKUP(B132,HOKEY!C$35:N1948,11,0)),VLOOKUP(B132,KRİKET!C$30:N2378,11,0)),VLOOKUP(B132,'FERDİ BRANŞLAR'!B$2:M279,11,0))</f>
        <v>AMASYA ATATÜRK ANADOLU LİSESİ (Çekildi)</v>
      </c>
      <c r="M132" s="288" t="str">
        <f>IFERROR(IFERROR(IFERROR(IFERROR(IFERROR(IFERROR(IFERROR(VLOOKUP(B132,FUTSAL!C$69:N12105,12,0),VLOOKUP(B132,VOLEYBOL!C$54:N2501,12,0)),VLOOKUP(B132,FUTBOL!C$31:N2589,12,0)),VLOOKUP(B132,BASKETBOL!C$42:N2603,12,0)),VLOOKUP(B132,HENTBOL!C$32:N2604,12,0)),VLOOKUP(B132,HOKEY!C$35:N1948,11,0)),VLOOKUP(B132,KRİKET!C$30:N2378,12,0)),VLOOKUP(B132,'FERDİ BRANŞLAR'!B$2:M279,12,0))</f>
        <v>Amasya Atatürk Anadolu Lisesi Çekildi 01.12.2025(HÜKMEN)</v>
      </c>
    </row>
    <row r="133" spans="2:13" ht="12" x14ac:dyDescent="0.2">
      <c r="B133" s="358">
        <v>333</v>
      </c>
      <c r="C133" s="185">
        <f>IFERROR(IFERROR(IFERROR(IFERROR(IFERROR(IFERROR(IFERROR(VLOOKUP(B133,FUTSAL!C$69:N11751,2,0),VLOOKUP(B133,VOLEYBOL!C$54:N2147,2,0)),VLOOKUP(B133,FUTBOL!C$31:N2235,2,0)),VLOOKUP(B133,BASKETBOL!C$42:N2249,2,0)),VLOOKUP(B133,HENTBOL!C$32:N2250,2,0)),VLOOKUP(B133,HOKEY!C$35:N1594,2,0)),VLOOKUP(B133,KRİKET!C$30:N2024,2,0)),VLOOKUP(B133,'FERDİ BRANŞLAR'!B$2:M370,2,0))</f>
        <v>45993</v>
      </c>
      <c r="D133" s="186">
        <f>IFERROR(IFERROR(IFERROR(IFERROR(IFERROR(IFERROR(IFERROR(VLOOKUP(B133,FUTSAL!C$69:N11751,3,0),VLOOKUP(B133,VOLEYBOL!C$54:N2147,3,0)),VLOOKUP(B133,FUTBOL!C$31:N2235,3,0)),VLOOKUP(B133,BASKETBOL!C$42:N2249,3,0)),VLOOKUP(B133,HENTBOL!C$32:N2250,3,0)),VLOOKUP(B133,HOKEY!C$35:N1594,3,0)),VLOOKUP(B133,KRİKET!C$30:N2024,3,0)),VLOOKUP(B133,'FERDİ BRANŞLAR'!B$2:M370,3,0))</f>
        <v>0.60416666666666663</v>
      </c>
      <c r="E133" s="185" t="str">
        <f>IFERROR(IFERROR(IFERROR(IFERROR(IFERROR(IFERROR(IFERROR(VLOOKUP(B133,FUTSAL!C$69:N11751,4,0),VLOOKUP(B133,VOLEYBOL!C$54:N2147,4,0)),VLOOKUP(B133,FUTBOL!C$31:N2235,4,0)),VLOOKUP(B133,BASKETBOL!C$42:N2249,4,0)),VLOOKUP(B133,HENTBOL!C$32:N2250,4,0)),VLOOKUP(B133,HOKEY!C$35:N1594,4,0)),VLOOKUP(B133,KRİKET!C$30:N2024,4,0)),VLOOKUP(B133,'FERDİ BRANŞLAR'!B$2:M370,4,0))</f>
        <v>HAMİT KAPLAN S.S</v>
      </c>
      <c r="F133" s="185" t="str">
        <f>IFERROR(IFERROR(IFERROR(IFERROR(IFERROR(IFERROR(IFERROR(VLOOKUP(B133,FUTSAL!C$69:N11751,5,0),VLOOKUP(B133,VOLEYBOL!C$54:N2147,5,0)),VLOOKUP(B133,FUTBOL!C$31:N2235,5,0)),VLOOKUP(B133,BASKETBOL!C$42:N2249,5,0)),VLOOKUP(B133,HENTBOL!C$32:N2250,5,0)),VLOOKUP(B133,HOKEY!C$35:N1594,5,0)),VLOOKUP(B133,KRİKET!C$30:N2024,5,0)),VLOOKUP(B133,'FERDİ BRANŞLAR'!B$2:M370,5,0))</f>
        <v>VOLEYBOL</v>
      </c>
      <c r="G133" s="185" t="str">
        <f>IFERROR(IFERROR(IFERROR(IFERROR(IFERROR(IFERROR(IFERROR(VLOOKUP(B133,FUTSAL!C$69:N12196,6,0),VLOOKUP(B133,VOLEYBOL!C$54:N2592,6,0)),VLOOKUP(B133,FUTBOL!C$31:N2680,6,0)),VLOOKUP(B133,BASKETBOL!C$42:N2694,6,0)),VLOOKUP(B133,HENTBOL!C$32:N2695,6,0)),VLOOKUP(B133,HOKEY!C$35:N2039,6,0)),VLOOKUP(B133,KRİKET!C$30:N2469,6,0)),VLOOKUP(B133,'FERDİ BRANŞLAR'!B$2:M370,6,0))</f>
        <v>Ç.F</v>
      </c>
      <c r="H133" s="185" t="str">
        <f>IFERROR(IFERROR(IFERROR(IFERROR(IFERROR(IFERROR(IFERROR(VLOOKUP(B133,FUTSAL!C$69:N12196,7,0),VLOOKUP(B133,VOLEYBOL!C$54:N2592,7,0)),VLOOKUP(B133,FUTBOL!C$31:N2680,7,0)),VLOOKUP(B133,BASKETBOL!C$42:N2694,7,0)),VLOOKUP(B133,HENTBOL!C$32:N2695,7,0)),VLOOKUP(B133,HOKEY!C$35:N2039,7,0)),VLOOKUP(B133,KRİKET!C$30:N2469,7,0)),VLOOKUP(B133,'FERDİ BRANŞLAR'!B$2:M370,7,0))</f>
        <v>YILDIZ KIZ</v>
      </c>
      <c r="I133" s="187" t="str">
        <f>IFERROR(IFERROR(IFERROR(IFERROR(IFERROR(IFERROR(IFERROR(VLOOKUP(B133,FUTSAL!C$69:N12196,8,0),VLOOKUP(B133,VOLEYBOL!C$54:N2592,8,0)),VLOOKUP(B133,FUTBOL!C$31:N2680,8,0)),VLOOKUP(B133,BASKETBOL!C$42:N2694,8,0)),VLOOKUP(B133,HENTBOL!C$32:N2695,8,0)),VLOOKUP(B133,HOKEY!C$35:N2039,8,0)),VLOOKUP(B133,KRİKET!C$30:N2469,8,0)),VLOOKUP(B133,'FERDİ BRANŞLAR'!B$2:M370,8,0))</f>
        <v>Merzifon Vali Hüseyin Poroy Ortaokulu</v>
      </c>
      <c r="J133" s="253" t="str">
        <f>IFERROR(IFERROR(IFERROR(IFERROR(IFERROR(IFERROR(IFERROR(VLOOKUP(B133,FUTSAL!C$69:N12196,9,0),VLOOKUP(B133,VOLEYBOL!C$54:N2592,9,0)),VLOOKUP(B133,FUTBOL!C$31:N2680,9,0)),VLOOKUP(B133,BASKETBOL!C$42:N2694,9,0)),VLOOKUP(B133,HENTBOL!C$32:N2695,9,0)),VLOOKUP(B133,HOKEY!C$35:N2039,9,0)),VLOOKUP(B133,KRİKET!C$30:N2469,9,0)),VLOOKUP(B133,'FERDİ BRANŞLAR'!B$2:M370,9,0))</f>
        <v>0</v>
      </c>
      <c r="K133" s="253" t="str">
        <f>IFERROR(IFERROR(IFERROR(IFERROR(IFERROR(IFERROR(IFERROR(VLOOKUP(B133,FUTSAL!C$69:N12196,10,0),VLOOKUP(B133,VOLEYBOL!C$54:N2592,10,0)),VLOOKUP(B133,FUTBOL!C$31:N2680,10,0)),VLOOKUP(B133,BASKETBOL!C$42:N2694,10,0)),VLOOKUP(B133,HENTBOL!C$32:N2695,10,0)),VLOOKUP(B133,HOKEY!C$35:N2039,10,0)),VLOOKUP(B133,KRİKET!C$30:N2469,10,0)),VLOOKUP(B133,'FERDİ BRANŞLAR'!B$2:M370,10,0))</f>
        <v>3</v>
      </c>
      <c r="L133" s="59" t="str">
        <f>IFERROR(IFERROR(IFERROR(IFERROR(IFERROR(IFERROR(IFERROR(VLOOKUP(B133,FUTSAL!C$69:N12196,11,0),VLOOKUP(B133,VOLEYBOL!C$54:N2592,11,0)),VLOOKUP(B133,FUTBOL!C$31:N2680,11,0)),VLOOKUP(B133,BASKETBOL!C$42:N2694,11,0)),VLOOKUP(B133,HENTBOL!C$32:N2695,11,0)),VLOOKUP(B133,HOKEY!C$35:N2039,11,0)),VLOOKUP(B133,KRİKET!C$30:N2469,11,0)),VLOOKUP(B133,'FERDİ BRANŞLAR'!B$2:M370,11,0))</f>
        <v>Amasya Ziyapaşa Ortaokulu(</v>
      </c>
      <c r="M133" s="79" t="str">
        <f>IFERROR(IFERROR(IFERROR(IFERROR(IFERROR(IFERROR(IFERROR(VLOOKUP(B133,FUTSAL!C$69:N12196,12,0),VLOOKUP(B133,VOLEYBOL!C$54:N2592,12,0)),VLOOKUP(B133,FUTBOL!C$31:N2680,12,0)),VLOOKUP(B133,BASKETBOL!C$42:N2694,12,0)),VLOOKUP(B133,HENTBOL!C$32:N2695,12,0)),VLOOKUP(B133,HOKEY!C$35:N2039,11,0)),VLOOKUP(B133,KRİKET!C$30:N2469,12,0)),VLOOKUP(B133,'FERDİ BRANŞLAR'!B$2:M370,12,0))</f>
        <v>……….</v>
      </c>
    </row>
    <row r="134" spans="2:13" ht="12" x14ac:dyDescent="0.2">
      <c r="B134" s="358">
        <v>273</v>
      </c>
      <c r="C134" s="185">
        <f>IFERROR(IFERROR(IFERROR(IFERROR(IFERROR(IFERROR(IFERROR(VLOOKUP(B134,FUTSAL!C$69:N11608,2,0),VLOOKUP(B134,VOLEYBOL!C$54:N2004,2,0)),VLOOKUP(B134,FUTBOL!C$31:N2092,2,0)),VLOOKUP(B134,BASKETBOL!C$42:N2106,2,0)),VLOOKUP(B134,HENTBOL!C$32:N2107,2,0)),VLOOKUP(B134,HOKEY!C$35:N1451,2,0)),VLOOKUP(B134,KRİKET!C$30:N1881,2,0)),VLOOKUP(B134,'FERDİ BRANŞLAR'!B$2:M227,2,0))</f>
        <v>45994</v>
      </c>
      <c r="D134" s="186">
        <f>IFERROR(IFERROR(IFERROR(IFERROR(IFERROR(IFERROR(IFERROR(VLOOKUP(B134,FUTSAL!C$69:N11608,3,0),VLOOKUP(B134,VOLEYBOL!C$54:N2004,3,0)),VLOOKUP(B134,FUTBOL!C$31:N2092,3,0)),VLOOKUP(B134,BASKETBOL!C$42:N2106,3,0)),VLOOKUP(B134,HENTBOL!C$32:N2107,3,0)),VLOOKUP(B134,HOKEY!C$35:N1451,3,0)),VLOOKUP(B134,KRİKET!C$30:N1881,3,0)),VLOOKUP(B134,'FERDİ BRANŞLAR'!B$2:M227,3,0))</f>
        <v>0.39583333333333331</v>
      </c>
      <c r="E134" s="185" t="str">
        <f>IFERROR(IFERROR(IFERROR(IFERROR(IFERROR(IFERROR(IFERROR(VLOOKUP(B134,FUTSAL!C$69:N11608,4,0),VLOOKUP(B134,VOLEYBOL!C$54:N2004,4,0)),VLOOKUP(B134,FUTBOL!C$31:N2092,4,0)),VLOOKUP(B134,BASKETBOL!C$42:N2106,4,0)),VLOOKUP(B134,HENTBOL!C$32:N2107,4,0)),VLOOKUP(B134,HOKEY!C$35:N1451,4,0)),VLOOKUP(B134,KRİKET!C$30:N1881,4,0)),VLOOKUP(B134,'FERDİ BRANŞLAR'!B$2:M227,4,0))</f>
        <v>HAMİT KAPLAN S.S</v>
      </c>
      <c r="F134" s="185" t="str">
        <f>IFERROR(IFERROR(IFERROR(IFERROR(IFERROR(IFERROR(IFERROR(VLOOKUP(B134,FUTSAL!C$69:N11608,5,0),VLOOKUP(B134,VOLEYBOL!C$54:N2004,5,0)),VLOOKUP(B134,FUTBOL!C$31:N2092,5,0)),VLOOKUP(B134,BASKETBOL!C$42:N2106,5,0)),VLOOKUP(B134,HENTBOL!C$32:N2107,5,0)),VLOOKUP(B134,HOKEY!C$35:N1451,5,0)),VLOOKUP(B134,KRİKET!C$30:N1881,5,0)),VLOOKUP(B134,'FERDİ BRANŞLAR'!B$2:M227,5,0))</f>
        <v>VOLEYBOL</v>
      </c>
      <c r="G134" s="185" t="str">
        <f>IFERROR(IFERROR(IFERROR(IFERROR(IFERROR(IFERROR(IFERROR(VLOOKUP(B134,FUTSAL!C$69:N12053,6,0),VLOOKUP(B134,VOLEYBOL!C$54:N2449,6,0)),VLOOKUP(B134,FUTBOL!C$31:N2537,6,0)),VLOOKUP(B134,BASKETBOL!C$42:N2551,6,0)),VLOOKUP(B134,HENTBOL!C$32:N2552,6,0)),VLOOKUP(B134,HOKEY!C$35:N1896,6,0)),VLOOKUP(B134,KRİKET!C$30:N2326,6,0)),VLOOKUP(B134,'FERDİ BRANŞLAR'!B$2:M227,6,0))</f>
        <v>C GRB</v>
      </c>
      <c r="H134" s="185" t="str">
        <f>IFERROR(IFERROR(IFERROR(IFERROR(IFERROR(IFERROR(IFERROR(VLOOKUP(B134,FUTSAL!C$69:N12053,7,0),VLOOKUP(B134,VOLEYBOL!C$54:N2449,7,0)),VLOOKUP(B134,FUTBOL!C$31:N2537,7,0)),VLOOKUP(B134,BASKETBOL!C$42:N2551,7,0)),VLOOKUP(B134,HENTBOL!C$32:N2552,7,0)),VLOOKUP(B134,HOKEY!C$35:N1896,7,0)),VLOOKUP(B134,KRİKET!C$30:N2326,7,0)),VLOOKUP(B134,'FERDİ BRANŞLAR'!B$2:M227,7,0))</f>
        <v>GNÇ A KIZ</v>
      </c>
      <c r="I134" s="187" t="str">
        <f>IFERROR(IFERROR(IFERROR(IFERROR(IFERROR(IFERROR(IFERROR(VLOOKUP(B134,FUTSAL!C$69:N12053,8,0),VLOOKUP(B134,VOLEYBOL!C$54:N2449,8,0)),VLOOKUP(B134,FUTBOL!C$31:N2537,8,0)),VLOOKUP(B134,BASKETBOL!C$42:N2551,8,0)),VLOOKUP(B134,HENTBOL!C$32:N2552,8,0)),VLOOKUP(B134,HOKEY!C$35:N1896,8,0)),VLOOKUP(B134,KRİKET!C$30:N2326,8,0)),VLOOKUP(B134,'FERDİ BRANŞLAR'!B$2:M227,8,0))</f>
        <v>Amasya Türk Telekom Anadolu İHL</v>
      </c>
      <c r="J134" s="253" t="str">
        <f>IFERROR(IFERROR(IFERROR(IFERROR(IFERROR(IFERROR(IFERROR(VLOOKUP(B134,FUTSAL!C$69:N12053,9,0),VLOOKUP(B134,VOLEYBOL!C$54:N2449,9,0)),VLOOKUP(B134,FUTBOL!C$31:N2537,9,0)),VLOOKUP(B134,BASKETBOL!C$42:N2551,9,0)),VLOOKUP(B134,HENTBOL!C$32:N2552,9,0)),VLOOKUP(B134,HOKEY!C$35:N1896,9,0)),VLOOKUP(B134,KRİKET!C$30:N2326,9,0)),VLOOKUP(B134,'FERDİ BRANŞLAR'!B$2:M227,9,0))</f>
        <v>1</v>
      </c>
      <c r="K134" s="253" t="str">
        <f>IFERROR(IFERROR(IFERROR(IFERROR(IFERROR(IFERROR(IFERROR(VLOOKUP(B134,FUTSAL!C$69:N12053,10,0),VLOOKUP(B134,VOLEYBOL!C$54:N2449,10,0)),VLOOKUP(B134,FUTBOL!C$31:N2537,10,0)),VLOOKUP(B134,BASKETBOL!C$42:N2551,10,0)),VLOOKUP(B134,HENTBOL!C$32:N2552,10,0)),VLOOKUP(B134,HOKEY!C$35:N1896,10,0)),VLOOKUP(B134,KRİKET!C$30:N2326,10,0)),VLOOKUP(B134,'FERDİ BRANŞLAR'!B$2:M227,10,0))</f>
        <v>3</v>
      </c>
      <c r="L134" s="59" t="str">
        <f>IFERROR(IFERROR(IFERROR(IFERROR(IFERROR(IFERROR(IFERROR(VLOOKUP(B134,FUTSAL!C$69:N12053,11,0),VLOOKUP(B134,VOLEYBOL!C$54:N2449,11,0)),VLOOKUP(B134,FUTBOL!C$31:N2537,11,0)),VLOOKUP(B134,BASKETBOL!C$42:N2551,11,0)),VLOOKUP(B134,HENTBOL!C$32:N2552,11,0)),VLOOKUP(B134,HOKEY!C$35:N1896,11,0)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2551,12,0)),VLOOKUP(B134,HENTBOL!C$32:N2552,12,0)),VLOOKUP(B134,HOKEY!C$35:N1896,11,0)),VLOOKUP(B134,KRİKET!C$30:N2326,12,0)),VLOOKUP(B134,'FERDİ BRANŞLAR'!B$2:M227,12,0))</f>
        <v>0</v>
      </c>
    </row>
    <row r="135" spans="2:13" ht="12" x14ac:dyDescent="0.2">
      <c r="B135" s="358">
        <v>449</v>
      </c>
      <c r="C135" s="284">
        <f>IFERROR(IFERROR(IFERROR(IFERROR(IFERROR(IFERROR(IFERROR(VLOOKUP(B135,FUTSAL!C$69:N11845,2,0),VLOOKUP(B135,VOLEYBOL!C$54:N2241,2,0)),VLOOKUP(B135,FUTBOL!C$31:N2329,2,0)),VLOOKUP(B135,BASKETBOL!C$42:N2343,2,0)),VLOOKUP(B135,HENTBOL!C$32:N2344,2,0)),VLOOKUP(B135,HOKEY!C$35:N1688,2,0)),VLOOKUP(B135,KRİKET!C$30:N2118,2,0)),VLOOKUP(B135,'FERDİ BRANŞLAR'!B$2:M464,2,0))</f>
        <v>45994</v>
      </c>
      <c r="D135" s="285">
        <f>IFERROR(IFERROR(IFERROR(IFERROR(IFERROR(IFERROR(IFERROR(VLOOKUP(B135,FUTSAL!C$69:N11845,3,0),VLOOKUP(B135,VOLEYBOL!C$54:N2241,3,0)),VLOOKUP(B135,FUTBOL!C$31:N2329,3,0)),VLOOKUP(B135,BASKETBOL!C$42:N2343,3,0)),VLOOKUP(B135,HENTBOL!C$32:N2344,3,0)),VLOOKUP(B135,HOKEY!C$35:N1688,3,0)),VLOOKUP(B135,KRİKET!C$30:N2118,3,0)),VLOOKUP(B135,'FERDİ BRANŞLAR'!B$2:M464,3,0))</f>
        <v>0.39583333333333331</v>
      </c>
      <c r="E135" s="284" t="str">
        <f>IFERROR(IFERROR(IFERROR(IFERROR(IFERROR(IFERROR(IFERROR(VLOOKUP(B135,FUTSAL!C$69:N11845,4,0),VLOOKUP(B135,VOLEYBOL!C$54:N2241,4,0)),VLOOKUP(B135,FUTBOL!C$31:N2329,4,0)),VLOOKUP(B135,BASKETBOL!C$42:N2343,4,0)),VLOOKUP(B135,HENTBOL!C$32:N2344,4,0)),VLOOKUP(B135,HOKEY!C$35:N1688,4,0)),VLOOKUP(B135,KRİKET!C$30:N2118,4,0)),VLOOKUP(B135,'FERDİ BRANŞLAR'!B$2:M464,4,0))</f>
        <v>AMASYA S.S</v>
      </c>
      <c r="F135" s="284" t="str">
        <f>IFERROR(IFERROR(IFERROR(IFERROR(IFERROR(IFERROR(IFERROR(VLOOKUP(B135,FUTSAL!C$69:N11845,5,0),VLOOKUP(B135,VOLEYBOL!C$54:N2241,5,0)),VLOOKUP(B135,FUTBOL!C$31:N2329,5,0)),VLOOKUP(B135,BASKETBOL!C$42:N2343,5,0)),VLOOKUP(B135,HENTBOL!C$32:N2344,5,0)),VLOOKUP(B135,HOKEY!C$35:N1688,5,0)),VLOOKUP(B135,KRİKET!C$30:N2118,5,0)),VLOOKUP(B135,'FERDİ BRANŞLAR'!B$2:M464,5,0))</f>
        <v>HENTBOL</v>
      </c>
      <c r="G135" s="284" t="str">
        <f>IFERROR(IFERROR(IFERROR(IFERROR(IFERROR(IFERROR(IFERROR(VLOOKUP(B135,FUTSAL!C$69:N12290,6,0),VLOOKUP(B135,VOLEYBOL!C$54:N2686,6,0)),VLOOKUP(B135,FUTBOL!C$31:N2774,6,0)),VLOOKUP(B135,BASKETBOL!C$42:N2788,6,0)),VLOOKUP(B135,HENTBOL!C$32:N2789,6,0)),VLOOKUP(B135,HOKEY!C$35:N2133,6,0)),VLOOKUP(B135,KRİKET!C$30:N2563,6,0)),VLOOKUP(B135,'FERDİ BRANŞLAR'!B$2:M464,6,0))</f>
        <v>A GRB</v>
      </c>
      <c r="H135" s="284" t="str">
        <f>IFERROR(IFERROR(IFERROR(IFERROR(IFERROR(IFERROR(IFERROR(VLOOKUP(B135,FUTSAL!C$69:N12290,7,0),VLOOKUP(B135,VOLEYBOL!C$54:N2686,7,0)),VLOOKUP(B135,FUTBOL!C$31:N2774,7,0)),VLOOKUP(B135,BASKETBOL!C$42:N2788,7,0)),VLOOKUP(B135,HENTBOL!C$32:N2789,7,0)),VLOOKUP(B135,HOKEY!C$35:N2133,7,0)),VLOOKUP(B135,KRİKET!C$30:N2563,7,0)),VLOOKUP(B135,'FERDİ BRANŞLAR'!B$2:M464,7,0))</f>
        <v>YILDIZ KIZ</v>
      </c>
      <c r="I135" s="286" t="str">
        <f>IFERROR(IFERROR(IFERROR(IFERROR(IFERROR(IFERROR(IFERROR(VLOOKUP(B135,FUTSAL!C$69:N12290,8,0),VLOOKUP(B135,VOLEYBOL!C$54:N2686,8,0)),VLOOKUP(B135,FUTBOL!C$31:N2774,8,0)),VLOOKUP(B135,BASKETBOL!C$42:N2788,8,0)),VLOOKUP(B135,HENTBOL!C$32:N2789,8,0)),VLOOKUP(B135,HOKEY!C$35:N2133,8,0)),VLOOKUP(B135,KRİKET!C$30:N2563,8,0)),VLOOKUP(B135,'FERDİ BRANŞLAR'!B$2:M464,8,0))</f>
        <v>AMASYA VALİ HÜSEYİN POROY O.O (Çekildi)01.12.25</v>
      </c>
      <c r="J135" s="287">
        <f>IFERROR(IFERROR(IFERROR(IFERROR(IFERROR(IFERROR(IFERROR(VLOOKUP(B135,FUTSAL!C$69:N12290,9,0),VLOOKUP(B135,VOLEYBOL!C$54:N2686,9,0)),VLOOKUP(B135,FUTBOL!C$31:N2774,9,0)),VLOOKUP(B135,BASKETBOL!C$42:N2788,9,0)),VLOOKUP(B135,HENTBOL!C$32:N2789,9,0)),VLOOKUP(B135,HOKEY!C$35:N2133,9,0)),VLOOKUP(B135,KRİKET!C$30:N2563,9,0)),VLOOKUP(B135,'FERDİ BRANŞLAR'!B$2:M464,9,0))</f>
        <v>0</v>
      </c>
      <c r="K135" s="287">
        <f>IFERROR(IFERROR(IFERROR(IFERROR(IFERROR(IFERROR(IFERROR(VLOOKUP(B135,FUTSAL!C$69:N12290,10,0),VLOOKUP(B135,VOLEYBOL!C$54:N2686,10,0)),VLOOKUP(B135,FUTBOL!C$31:N2774,10,0)),VLOOKUP(B135,BASKETBOL!C$42:N2788,10,0)),VLOOKUP(B135,HENTBOL!C$32:N2789,10,0)),VLOOKUP(B135,HOKEY!C$35:N2133,10,0)),VLOOKUP(B135,KRİKET!C$30:N2563,10,0)),VLOOKUP(B135,'FERDİ BRANŞLAR'!B$2:M464,10,0))</f>
        <v>0</v>
      </c>
      <c r="L135" s="278" t="str">
        <f>IFERROR(IFERROR(IFERROR(IFERROR(IFERROR(IFERROR(IFERROR(VLOOKUP(B135,FUTSAL!C$69:N12290,11,0),VLOOKUP(B135,VOLEYBOL!C$54:N2686,11,0)),VLOOKUP(B135,FUTBOL!C$31:N2774,11,0)),VLOOKUP(B135,BASKETBOL!C$42:N2788,11,0)),VLOOKUP(B135,HENTBOL!C$32:N2789,11,0)),VLOOKUP(B135,HOKEY!C$35:N2133,11,0)),VLOOKUP(B135,KRİKET!C$30:N2563,11,0)),VLOOKUP(B135,'FERDİ BRANŞLAR'!B$2:M464,11,0))</f>
        <v>AMASYA ZİYAPAŞA O.O</v>
      </c>
      <c r="M135" s="288" t="str">
        <f>IFERROR(IFERROR(IFERROR(IFERROR(IFERROR(IFERROR(IFERROR(VLOOKUP(B135,FUTSAL!C$69:N12290,12,0),VLOOKUP(B135,VOLEYBOL!C$54:N2686,12,0)),VLOOKUP(B135,FUTBOL!C$31:N2774,12,0)),VLOOKUP(B135,BASKETBOL!C$42:N2788,12,0)),VLOOKUP(B135,HENTBOL!C$32:N2789,12,0)),VLOOKUP(B135,HOKEY!C$35:N2133,11,0)),VLOOKUP(B135,KRİKET!C$30:N2563,12,0)),VLOOKUP(B135,'FERDİ BRANŞLAR'!B$2:M464,12,0))</f>
        <v>amasya vali hüseyin poroy çekildi 01.11.2025</v>
      </c>
    </row>
    <row r="136" spans="2:13" ht="12" x14ac:dyDescent="0.2">
      <c r="B136" s="358">
        <v>266</v>
      </c>
      <c r="C136" s="185">
        <f>IFERROR(IFERROR(IFERROR(IFERROR(IFERROR(IFERROR(IFERROR(VLOOKUP(B136,FUTSAL!C$69:N11788,2,0),VLOOKUP(B136,VOLEYBOL!C$54:N2184,2,0)),VLOOKUP(B136,FUTBOL!C$31:N2272,2,0)),VLOOKUP(B136,BASKETBOL!C$42:N2286,2,0)),VLOOKUP(B136,HENTBOL!C$32:N2287,2,0)),VLOOKUP(B136,HOKEY!C$35:N1631,2,0)),VLOOKUP(B136,KRİKET!C$30:N2061,2,0)),VLOOKUP(B136,'FERDİ BRANŞLAR'!B$2:M407,2,0))</f>
        <v>45994</v>
      </c>
      <c r="D136" s="186">
        <f>IFERROR(IFERROR(IFERROR(IFERROR(IFERROR(IFERROR(IFERROR(VLOOKUP(B136,FUTSAL!C$69:N11788,3,0),VLOOKUP(B136,VOLEYBOL!C$54:N2184,3,0)),VLOOKUP(B136,FUTBOL!C$31:N2272,3,0)),VLOOKUP(B136,BASKETBOL!C$42:N2286,3,0)),VLOOKUP(B136,HENTBOL!C$32:N2287,3,0)),VLOOKUP(B136,HOKEY!C$35:N1631,3,0)),VLOOKUP(B136,KRİKET!C$30:N2061,3,0)),VLOOKUP(B136,'FERDİ BRANŞLAR'!B$2:M407,3,0))</f>
        <v>0.45833333333333331</v>
      </c>
      <c r="E136" s="185" t="str">
        <f>IFERROR(IFERROR(IFERROR(IFERROR(IFERROR(IFERROR(IFERROR(VLOOKUP(B136,FUTSAL!C$69:N11788,4,0),VLOOKUP(B136,VOLEYBOL!C$54:N2184,4,0)),VLOOKUP(B136,FUTBOL!C$31:N2272,4,0)),VLOOKUP(B136,BASKETBOL!C$42:N2286,4,0)),VLOOKUP(B136,HENTBOL!C$32:N2287,4,0)),VLOOKUP(B136,HOKEY!C$35:N1631,4,0)),VLOOKUP(B136,KRİKET!C$30:N2061,4,0)),VLOOKUP(B136,'FERDİ BRANŞLAR'!B$2:M407,4,0))</f>
        <v>HAMİT KAPLAN S.S</v>
      </c>
      <c r="F136" s="185" t="str">
        <f>IFERROR(IFERROR(IFERROR(IFERROR(IFERROR(IFERROR(IFERROR(VLOOKUP(B136,FUTSAL!C$69:N11788,5,0),VLOOKUP(B136,VOLEYBOL!C$54:N2184,5,0)),VLOOKUP(B136,FUTBOL!C$31:N2272,5,0)),VLOOKUP(B136,BASKETBOL!C$42:N2286,5,0)),VLOOKUP(B136,HENTBOL!C$32:N2287,5,0)),VLOOKUP(B136,HOKEY!C$35:N1631,5,0)),VLOOKUP(B136,KRİKET!C$30:N2061,5,0)),VLOOKUP(B136,'FERDİ BRANŞLAR'!B$2:M407,5,0))</f>
        <v>VOLEYBOL</v>
      </c>
      <c r="G136" s="185" t="str">
        <f>IFERROR(IFERROR(IFERROR(IFERROR(IFERROR(IFERROR(IFERROR(VLOOKUP(B136,FUTSAL!C$69:N12233,6,0),VLOOKUP(B136,VOLEYBOL!C$54:N2629,6,0)),VLOOKUP(B136,FUTBOL!C$31:N2717,6,0)),VLOOKUP(B136,BASKETBOL!C$42:N2731,6,0)),VLOOKUP(B136,HENTBOL!C$32:N2732,6,0)),VLOOKUP(B136,HOKEY!C$35:N2076,6,0)),VLOOKUP(B136,KRİKET!C$30:N2506,6,0)),VLOOKUP(B136,'FERDİ BRANŞLAR'!B$2:M407,6,0))</f>
        <v>A GRB</v>
      </c>
      <c r="H136" s="185" t="str">
        <f>IFERROR(IFERROR(IFERROR(IFERROR(IFERROR(IFERROR(IFERROR(VLOOKUP(B136,FUTSAL!C$69:N12233,7,0),VLOOKUP(B136,VOLEYBOL!C$54:N2629,7,0)),VLOOKUP(B136,FUTBOL!C$31:N2717,7,0)),VLOOKUP(B136,BASKETBOL!C$42:N2731,7,0)),VLOOKUP(B136,HENTBOL!C$32:N2732,7,0)),VLOOKUP(B136,HOKEY!C$35:N2076,7,0)),VLOOKUP(B136,KRİKET!C$30:N2506,7,0)),VLOOKUP(B136,'FERDİ BRANŞLAR'!B$2:M407,7,0))</f>
        <v>GNÇ A KIZ</v>
      </c>
      <c r="I136" s="187" t="str">
        <f>IFERROR(IFERROR(IFERROR(IFERROR(IFERROR(IFERROR(IFERROR(VLOOKUP(B136,FUTSAL!C$69:N12233,8,0),VLOOKUP(B136,VOLEYBOL!C$54:N2629,8,0)),VLOOKUP(B136,FUTBOL!C$31:N2717,8,0)),VLOOKUP(B136,BASKETBOL!C$42:N2731,8,0)),VLOOKUP(B136,HENTBOL!C$32:N2732,8,0)),VLOOKUP(B136,HOKEY!C$35:N2076,8,0)),VLOOKUP(B136,KRİKET!C$30:N2506,8,0)),VLOOKUP(B136,'FERDİ BRANŞLAR'!B$2:M407,8,0))</f>
        <v>Suluova Şehit Hüseyin Kavaklı Fen Lisesi(A)</v>
      </c>
      <c r="J136" s="253" t="str">
        <f>IFERROR(IFERROR(IFERROR(IFERROR(IFERROR(IFERROR(IFERROR(VLOOKUP(B136,FUTSAL!C$69:N12233,9,0),VLOOKUP(B136,VOLEYBOL!C$54:N2629,9,0)),VLOOKUP(B136,FUTBOL!C$31:N2717,9,0)),VLOOKUP(B136,BASKETBOL!C$42:N2731,9,0)),VLOOKUP(B136,HENTBOL!C$32:N2732,9,0)),VLOOKUP(B136,HOKEY!C$35:N2076,9,0)),VLOOKUP(B136,KRİKET!C$30:N2506,9,0)),VLOOKUP(B136,'FERDİ BRANŞLAR'!B$2:M407,9,0))</f>
        <v>3</v>
      </c>
      <c r="K136" s="253" t="str">
        <f>IFERROR(IFERROR(IFERROR(IFERROR(IFERROR(IFERROR(IFERROR(VLOOKUP(B136,FUTSAL!C$69:N12233,10,0),VLOOKUP(B136,VOLEYBOL!C$54:N2629,10,0)),VLOOKUP(B136,FUTBOL!C$31:N2717,10,0)),VLOOKUP(B136,BASKETBOL!C$42:N2731,10,0)),VLOOKUP(B136,HENTBOL!C$32:N2732,10,0)),VLOOKUP(B136,HOKEY!C$35:N2076,10,0)),VLOOKUP(B136,KRİKET!C$30:N2506,10,0)),VLOOKUP(B136,'FERDİ BRANŞLAR'!B$2:M407,10,0))</f>
        <v>0</v>
      </c>
      <c r="L136" s="59" t="str">
        <f>IFERROR(IFERROR(IFERROR(IFERROR(IFERROR(IFERROR(IFERROR(VLOOKUP(B136,FUTSAL!C$69:N12233,11,0),VLOOKUP(B136,VOLEYBOL!C$54:N2629,11,0)),VLOOKUP(B136,FUTBOL!C$31:N2717,11,0)),VLOOKUP(B136,BASKETBOL!C$42:N2731,11,0)),VLOOKUP(B136,HENTBOL!C$32:N2732,11,0)),VLOOKUP(B136,HOKEY!C$35:N2076,11,0)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2731,12,0)),VLOOKUP(B136,HENTBOL!C$32:N2732,12,0)),VLOOKUP(B136,HOKEY!C$35:N2076,11,0)),VLOOKUP(B136,KRİKET!C$30:N2506,12,0)),VLOOKUP(B136,'FERDİ BRANŞLAR'!B$2:M407,12,0))</f>
        <v>0</v>
      </c>
    </row>
    <row r="137" spans="2:13" ht="12" x14ac:dyDescent="0.2">
      <c r="B137" s="358">
        <v>450</v>
      </c>
      <c r="C137" s="284">
        <f>IFERROR(IFERROR(IFERROR(IFERROR(IFERROR(IFERROR(IFERROR(VLOOKUP(B137,FUTSAL!C$69:N11847,2,0),VLOOKUP(B137,VOLEYBOL!C$54:N2243,2,0)),VLOOKUP(B137,FUTBOL!C$31:N2331,2,0)),VLOOKUP(B137,BASKETBOL!C$42:N2345,2,0)),VLOOKUP(B137,HENTBOL!C$32:N2346,2,0)),VLOOKUP(B137,HOKEY!C$35:N1690,2,0)),VLOOKUP(B137,KRİKET!C$30:N2120,2,0)),VLOOKUP(B137,'FERDİ BRANŞLAR'!B$2:M466,2,0))</f>
        <v>45994</v>
      </c>
      <c r="D137" s="285">
        <f>IFERROR(IFERROR(IFERROR(IFERROR(IFERROR(IFERROR(IFERROR(VLOOKUP(B137,FUTSAL!C$69:N11847,3,0),VLOOKUP(B137,VOLEYBOL!C$54:N2243,3,0)),VLOOKUP(B137,FUTBOL!C$31:N2331,3,0)),VLOOKUP(B137,BASKETBOL!C$42:N2345,3,0)),VLOOKUP(B137,HENTBOL!C$32:N2346,3,0)),VLOOKUP(B137,HOKEY!C$35:N1690,3,0)),VLOOKUP(B137,KRİKET!C$30:N2120,3,0)),VLOOKUP(B137,'FERDİ BRANŞLAR'!B$2:M466,3,0))</f>
        <v>0.45833333333333331</v>
      </c>
      <c r="E137" s="284" t="str">
        <f>IFERROR(IFERROR(IFERROR(IFERROR(IFERROR(IFERROR(IFERROR(VLOOKUP(B137,FUTSAL!C$69:N11847,4,0),VLOOKUP(B137,VOLEYBOL!C$54:N2243,4,0)),VLOOKUP(B137,FUTBOL!C$31:N2331,4,0)),VLOOKUP(B137,BASKETBOL!C$42:N2345,4,0)),VLOOKUP(B137,HENTBOL!C$32:N2346,4,0)),VLOOKUP(B137,HOKEY!C$35:N1690,4,0)),VLOOKUP(B137,KRİKET!C$30:N2120,4,0)),VLOOKUP(B137,'FERDİ BRANŞLAR'!B$2:M466,4,0))</f>
        <v>AMASYA S.S</v>
      </c>
      <c r="F137" s="284" t="str">
        <f>IFERROR(IFERROR(IFERROR(IFERROR(IFERROR(IFERROR(IFERROR(VLOOKUP(B137,FUTSAL!C$69:N11847,5,0),VLOOKUP(B137,VOLEYBOL!C$54:N2243,5,0)),VLOOKUP(B137,FUTBOL!C$31:N2331,5,0)),VLOOKUP(B137,BASKETBOL!C$42:N2345,5,0)),VLOOKUP(B137,HENTBOL!C$32:N2346,5,0)),VLOOKUP(B137,HOKEY!C$35:N1690,5,0)),VLOOKUP(B137,KRİKET!C$30:N2120,5,0)),VLOOKUP(B137,'FERDİ BRANŞLAR'!B$2:M466,5,0))</f>
        <v>HENTBOL</v>
      </c>
      <c r="G137" s="284" t="str">
        <f>IFERROR(IFERROR(IFERROR(IFERROR(IFERROR(IFERROR(IFERROR(VLOOKUP(B137,FUTSAL!C$69:N12292,6,0),VLOOKUP(B137,VOLEYBOL!C$54:N2688,6,0)),VLOOKUP(B137,FUTBOL!C$31:N2776,6,0)),VLOOKUP(B137,BASKETBOL!C$42:N2790,6,0)),VLOOKUP(B137,HENTBOL!C$32:N2791,6,0)),VLOOKUP(B137,HOKEY!C$35:N2135,6,0)),VLOOKUP(B137,KRİKET!C$30:N2565,6,0)),VLOOKUP(B137,'FERDİ BRANŞLAR'!B$2:M466,6,0))</f>
        <v>A GRB</v>
      </c>
      <c r="H137" s="284" t="str">
        <f>IFERROR(IFERROR(IFERROR(IFERROR(IFERROR(IFERROR(IFERROR(VLOOKUP(B137,FUTSAL!C$69:N12292,7,0),VLOOKUP(B137,VOLEYBOL!C$54:N2688,7,0)),VLOOKUP(B137,FUTBOL!C$31:N2776,7,0)),VLOOKUP(B137,BASKETBOL!C$42:N2790,7,0)),VLOOKUP(B137,HENTBOL!C$32:N2791,7,0)),VLOOKUP(B137,HOKEY!C$35:N2135,7,0)),VLOOKUP(B137,KRİKET!C$30:N2565,7,0)),VLOOKUP(B137,'FERDİ BRANŞLAR'!B$2:M466,7,0))</f>
        <v>YILDIZ KIZ</v>
      </c>
      <c r="I137" s="286" t="str">
        <f>IFERROR(IFERROR(IFERROR(IFERROR(IFERROR(IFERROR(IFERROR(VLOOKUP(B137,FUTSAL!C$69:N12292,8,0),VLOOKUP(B137,VOLEYBOL!C$54:N2688,8,0)),VLOOKUP(B137,FUTBOL!C$31:N2776,8,0)),VLOOKUP(B137,BASKETBOL!C$42:N2790,8,0)),VLOOKUP(B137,HENTBOL!C$32:N2791,8,0)),VLOOKUP(B137,HOKEY!C$35:N2135,8,0)),VLOOKUP(B137,KRİKET!C$30:N2565,8,0)),VLOOKUP(B137,'FERDİ BRANŞLAR'!B$2:M466,8,0))</f>
        <v>AMASYA PLEVNE O.O(Çekildi)01.12.2025</v>
      </c>
      <c r="J137" s="287">
        <f>IFERROR(IFERROR(IFERROR(IFERROR(IFERROR(IFERROR(IFERROR(VLOOKUP(B137,FUTSAL!C$69:N12292,9,0),VLOOKUP(B137,VOLEYBOL!C$54:N2688,9,0)),VLOOKUP(B137,FUTBOL!C$31:N2776,9,0)),VLOOKUP(B137,BASKETBOL!C$42:N2790,9,0)),VLOOKUP(B137,HENTBOL!C$32:N2791,9,0)),VLOOKUP(B137,HOKEY!C$35:N2135,9,0)),VLOOKUP(B137,KRİKET!C$30:N2565,9,0)),VLOOKUP(B137,'FERDİ BRANŞLAR'!B$2:M466,9,0))</f>
        <v>0</v>
      </c>
      <c r="K137" s="287">
        <f>IFERROR(IFERROR(IFERROR(IFERROR(IFERROR(IFERROR(IFERROR(VLOOKUP(B137,FUTSAL!C$69:N12292,10,0),VLOOKUP(B137,VOLEYBOL!C$54:N2688,10,0)),VLOOKUP(B137,FUTBOL!C$31:N2776,10,0)),VLOOKUP(B137,BASKETBOL!C$42:N2790,10,0)),VLOOKUP(B137,HENTBOL!C$32:N2791,10,0)),VLOOKUP(B137,HOKEY!C$35:N2135,10,0)),VLOOKUP(B137,KRİKET!C$30:N2565,10,0)),VLOOKUP(B137,'FERDİ BRANŞLAR'!B$2:M466,10,0))</f>
        <v>0</v>
      </c>
      <c r="L137" s="278" t="str">
        <f>IFERROR(IFERROR(IFERROR(IFERROR(IFERROR(IFERROR(IFERROR(VLOOKUP(B137,FUTSAL!C$69:N12292,11,0),VLOOKUP(B137,VOLEYBOL!C$54:N2688,11,0)),VLOOKUP(B137,FUTBOL!C$31:N2776,11,0)),VLOOKUP(B137,BASKETBOL!C$42:N2790,11,0)),VLOOKUP(B137,HENTBOL!C$32:N2791,11,0)),VLOOKUP(B137,HOKEY!C$35:N2135,11,0)),VLOOKUP(B137,KRİKET!C$30:N2565,11,0)),VLOOKUP(B137,'FERDİ BRANŞLAR'!B$2:M466,11,0))</f>
        <v>MERZİFON NAMIK KEMAL O.O</v>
      </c>
      <c r="M137" s="288" t="str">
        <f>IFERROR(IFERROR(IFERROR(IFERROR(IFERROR(IFERROR(IFERROR(VLOOKUP(B137,FUTSAL!C$69:N12292,12,0),VLOOKUP(B137,VOLEYBOL!C$54:N2688,12,0)),VLOOKUP(B137,FUTBOL!C$31:N2776,12,0)),VLOOKUP(B137,BASKETBOL!C$42:N2790,12,0)),VLOOKUP(B137,HENTBOL!C$32:N2791,12,0)),VLOOKUP(B137,HOKEY!C$35:N2135,11,0)),VLOOKUP(B137,KRİKET!C$30:N2565,12,0)),VLOOKUP(B137,'FERDİ BRANŞLAR'!B$2:M466,12,0))</f>
        <v>amasya plevne oo(çekildi)01.12.25</v>
      </c>
    </row>
    <row r="138" spans="2:13" ht="12" x14ac:dyDescent="0.2">
      <c r="B138" s="358">
        <v>67</v>
      </c>
      <c r="C138" s="185">
        <f>IFERROR(IFERROR(IFERROR(IFERROR(IFERROR(IFERROR(IFERROR(VLOOKUP(B138,FUTSAL!C$69:N11594,2,0),VLOOKUP(B138,VOLEYBOL!C$54:N1990,2,0)),VLOOKUP(B138,FUTBOL!C$31:N2078,2,0)),VLOOKUP(B138,BASKETBOL!C$42:N2092,2,0)),VLOOKUP(B138,HENTBOL!C$32:N2093,2,0)),VLOOKUP(B138,HOKEY!C$35:N1437,2,0)),VLOOKUP(B138,KRİKET!C$30:N1867,2,0)),VLOOKUP(B138,'FERDİ BRANŞLAR'!B$2:M213,2,0))</f>
        <v>45994</v>
      </c>
      <c r="D138" s="186">
        <f>IFERROR(IFERROR(IFERROR(IFERROR(IFERROR(IFERROR(IFERROR(VLOOKUP(B138,FUTSAL!C$69:N11594,3,0),VLOOKUP(B138,VOLEYBOL!C$54:N1990,3,0)),VLOOKUP(B138,FUTBOL!C$31:N2078,3,0)),VLOOKUP(B138,BASKETBOL!C$42:N2092,3,0)),VLOOKUP(B138,HENTBOL!C$32:N2093,3,0)),VLOOKUP(B138,HOKEY!C$35:N1437,3,0)),VLOOKUP(B138,KRİKET!C$30:N1867,3,0)),VLOOKUP(B138,'FERDİ BRANŞLAR'!B$2:M213,3,0))</f>
        <v>0.54166666666666663</v>
      </c>
      <c r="E138" s="185" t="str">
        <f>IFERROR(IFERROR(IFERROR(IFERROR(IFERROR(IFERROR(IFERROR(VLOOKUP(B138,FUTSAL!C$69:N11594,4,0),VLOOKUP(B138,VOLEYBOL!C$54:N1990,4,0)),VLOOKUP(B138,FUTBOL!C$31:N2078,4,0)),VLOOKUP(B138,BASKETBOL!C$42:N2092,4,0)),VLOOKUP(B138,HENTBOL!C$32:N2093,4,0)),VLOOKUP(B138,HOKEY!C$35:N1437,4,0)),VLOOKUP(B138,KRİKET!C$30:N1867,4,0)),VLOOKUP(B138,'FERDİ BRANŞLAR'!B$2:M213,4,0))</f>
        <v>AMASYA SS</v>
      </c>
      <c r="F138" s="185" t="str">
        <f>IFERROR(IFERROR(IFERROR(IFERROR(IFERROR(IFERROR(IFERROR(VLOOKUP(B138,FUTSAL!C$69:N11594,5,0),VLOOKUP(B138,VOLEYBOL!C$54:N1990,5,0)),VLOOKUP(B138,FUTBOL!C$31:N2078,5,0)),VLOOKUP(B138,BASKETBOL!C$42:N2092,5,0)),VLOOKUP(B138,HENTBOL!C$32:N2093,5,0)),VLOOKUP(B138,HOKEY!C$35:N1437,5,0)),VLOOKUP(B138,KRİKET!C$30:N1867,5,0)),VLOOKUP(B138,'FERDİ BRANŞLAR'!B$2:M213,5,0))</f>
        <v>FUTSAL</v>
      </c>
      <c r="G138" s="185" t="str">
        <f>IFERROR(IFERROR(IFERROR(IFERROR(IFERROR(IFERROR(IFERROR(VLOOKUP(B138,FUTSAL!C$69:N12039,6,0),VLOOKUP(B138,VOLEYBOL!C$54:N2435,6,0)),VLOOKUP(B138,FUTBOL!C$31:N2523,6,0)),VLOOKUP(B138,BASKETBOL!C$42:N2537,6,0)),VLOOKUP(B138,HENTBOL!C$32:N2538,6,0)),VLOOKUP(B138,HOKEY!C$35:N1882,6,0)),VLOOKUP(B138,KRİKET!C$30:N2312,6,0)),VLOOKUP(B138,'FERDİ BRANŞLAR'!B$2:M213,6,0))</f>
        <v>A GRB</v>
      </c>
      <c r="H138" s="185" t="str">
        <f>IFERROR(IFERROR(IFERROR(IFERROR(IFERROR(IFERROR(IFERROR(VLOOKUP(B138,FUTSAL!C$69:N12039,7,0),VLOOKUP(B138,VOLEYBOL!C$54:N2435,7,0)),VLOOKUP(B138,FUTBOL!C$31:N2523,7,0)),VLOOKUP(B138,BASKETBOL!C$42:N2537,7,0)),VLOOKUP(B138,HENTBOL!C$32:N2538,7,0)),VLOOKUP(B138,HOKEY!C$35:N1882,7,0)),VLOOKUP(B138,KRİKET!C$30:N2312,7,0)),VLOOKUP(B138,'FERDİ BRANŞLAR'!B$2:M213,7,0))</f>
        <v>GENÇ A KIZ</v>
      </c>
      <c r="I138" s="187" t="str">
        <f>IFERROR(IFERROR(IFERROR(IFERROR(IFERROR(IFERROR(IFERROR(VLOOKUP(B138,FUTSAL!C$69:N12039,8,0),VLOOKUP(B138,VOLEYBOL!C$54:N2435,8,0)),VLOOKUP(B138,FUTBOL!C$31:N2523,8,0)),VLOOKUP(B138,BASKETBOL!C$42:N2537,8,0)),VLOOKUP(B138,HENTBOL!C$32:N2538,8,0)),VLOOKUP(B138,HOKEY!C$35:N1882,8,0)),VLOOKUP(B138,KRİKET!C$30:N2312,8,0)),VLOOKUP(B138,'FERDİ BRANŞLAR'!B$2:M213,8,0))</f>
        <v>AMASYA 12 HAZİRAN ANADOLU LİSESİ</v>
      </c>
      <c r="J138" s="253" t="str">
        <f>IFERROR(IFERROR(IFERROR(IFERROR(IFERROR(IFERROR(IFERROR(VLOOKUP(B138,FUTSAL!C$69:N12039,9,0),VLOOKUP(B138,VOLEYBOL!C$54:N2435,9,0)),VLOOKUP(B138,FUTBOL!C$31:N2523,9,0)),VLOOKUP(B138,BASKETBOL!C$42:N2537,9,0)),VLOOKUP(B138,HENTBOL!C$32:N2538,9,0)),VLOOKUP(B138,HOKEY!C$35:N1882,9,0)),VLOOKUP(B138,KRİKET!C$30:N2312,9,0)),VLOOKUP(B138,'FERDİ BRANŞLAR'!B$2:M213,9,0))</f>
        <v>0</v>
      </c>
      <c r="K138" s="253" t="str">
        <f>IFERROR(IFERROR(IFERROR(IFERROR(IFERROR(IFERROR(IFERROR(VLOOKUP(B138,FUTSAL!C$69:N12039,10,0),VLOOKUP(B138,VOLEYBOL!C$54:N2435,10,0)),VLOOKUP(B138,FUTBOL!C$31:N2523,10,0)),VLOOKUP(B138,BASKETBOL!C$42:N2537,10,0)),VLOOKUP(B138,HENTBOL!C$32:N2538,10,0)),VLOOKUP(B138,HOKEY!C$35:N1882,10,0)),VLOOKUP(B138,KRİKET!C$30:N2312,10,0)),VLOOKUP(B138,'FERDİ BRANŞLAR'!B$2:M213,10,0))</f>
        <v>1</v>
      </c>
      <c r="L138" s="351" t="str">
        <f>IFERROR(IFERROR(IFERROR(IFERROR(IFERROR(IFERROR(IFERROR(VLOOKUP(B138,FUTSAL!C$69:N12039,11,0),VLOOKUP(B138,VOLEYBOL!C$54:N2435,11,0)),VLOOKUP(B138,FUTBOL!C$31:N2523,11,0)),VLOOKUP(B138,BASKETBOL!C$42:N2537,11,0)),VLOOKUP(B138,HENTBOL!C$32:N2538,11,0)),VLOOKUP(B138,HOKEY!C$35:N1882,11,0)),VLOOKUP(B138,KRİKET!C$30:N2312,11,0)),VLOOKUP(B138,'FERDİ BRANŞLAR'!B$2:M213,11,0))</f>
        <v>AMASYA LİSESİ</v>
      </c>
      <c r="M138" s="79">
        <f>IFERROR(IFERROR(IFERROR(IFERROR(IFERROR(IFERROR(IFERROR(VLOOKUP(B138,FUTSAL!C$69:N12039,12,0),VLOOKUP(B138,VOLEYBOL!C$54:N2435,12,0)),VLOOKUP(B138,FUTBOL!C$31:N2523,12,0)),VLOOKUP(B138,BASKETBOL!C$42:N2537,12,0)),VLOOKUP(B138,HENTBOL!C$32:N2538,12,0)),VLOOKUP(B138,HOKEY!C$35:N1882,11,0)),VLOOKUP(B138,KRİKET!C$30:N2312,12,0)),VLOOKUP(B138,'FERDİ BRANŞLAR'!B$2:M213,12,0))</f>
        <v>0</v>
      </c>
    </row>
    <row r="139" spans="2:13" ht="12" x14ac:dyDescent="0.2">
      <c r="B139" s="358">
        <v>267</v>
      </c>
      <c r="C139" s="284">
        <f>IFERROR(IFERROR(IFERROR(IFERROR(IFERROR(IFERROR(IFERROR(VLOOKUP(B139,FUTSAL!C$69:N11798,2,0),VLOOKUP(B139,VOLEYBOL!C$54:N2194,2,0)),VLOOKUP(B139,FUTBOL!C$31:N2282,2,0)),VLOOKUP(B139,BASKETBOL!C$42:N2296,2,0)),VLOOKUP(B139,HENTBOL!C$32:N2297,2,0)),VLOOKUP(B139,HOKEY!C$35:N1641,2,0)),VLOOKUP(B139,KRİKET!C$30:N2071,2,0)),VLOOKUP(B139,'FERDİ BRANŞLAR'!B$2:M417,2,0))</f>
        <v>45994</v>
      </c>
      <c r="D139" s="285">
        <f>IFERROR(IFERROR(IFERROR(IFERROR(IFERROR(IFERROR(IFERROR(VLOOKUP(B139,FUTSAL!C$69:N11798,3,0),VLOOKUP(B139,VOLEYBOL!C$54:N2194,3,0)),VLOOKUP(B139,FUTBOL!C$31:N2282,3,0)),VLOOKUP(B139,BASKETBOL!C$42:N2296,3,0)),VLOOKUP(B139,HENTBOL!C$32:N2297,3,0)),VLOOKUP(B139,HOKEY!C$35:N1641,3,0)),VLOOKUP(B139,KRİKET!C$30:N2071,3,0)),VLOOKUP(B139,'FERDİ BRANŞLAR'!B$2:M417,3,0))</f>
        <v>0.54166666666666663</v>
      </c>
      <c r="E139" s="284" t="str">
        <f>IFERROR(IFERROR(IFERROR(IFERROR(IFERROR(IFERROR(IFERROR(VLOOKUP(B139,FUTSAL!C$69:N11798,4,0),VLOOKUP(B139,VOLEYBOL!C$54:N2194,4,0)),VLOOKUP(B139,FUTBOL!C$31:N2282,4,0)),VLOOKUP(B139,BASKETBOL!C$42:N2296,4,0)),VLOOKUP(B139,HENTBOL!C$32:N2297,4,0)),VLOOKUP(B139,HOKEY!C$35:N1641,4,0)),VLOOKUP(B139,KRİKET!C$30:N2071,4,0)),VLOOKUP(B139,'FERDİ BRANŞLAR'!B$2:M417,4,0))</f>
        <v>HAMİT KAPLAN S.S</v>
      </c>
      <c r="F139" s="284" t="str">
        <f>IFERROR(IFERROR(IFERROR(IFERROR(IFERROR(IFERROR(IFERROR(VLOOKUP(B139,FUTSAL!C$69:N11798,5,0),VLOOKUP(B139,VOLEYBOL!C$54:N2194,5,0)),VLOOKUP(B139,FUTBOL!C$31:N2282,5,0)),VLOOKUP(B139,BASKETBOL!C$42:N2296,5,0)),VLOOKUP(B139,HENTBOL!C$32:N2297,5,0)),VLOOKUP(B139,HOKEY!C$35:N1641,5,0)),VLOOKUP(B139,KRİKET!C$30:N2071,5,0)),VLOOKUP(B139,'FERDİ BRANŞLAR'!B$2:M417,5,0))</f>
        <v>VOLEYBOL</v>
      </c>
      <c r="G139" s="284" t="str">
        <f>IFERROR(IFERROR(IFERROR(IFERROR(IFERROR(IFERROR(IFERROR(VLOOKUP(B139,FUTSAL!C$69:N12243,6,0),VLOOKUP(B139,VOLEYBOL!C$54:N2639,6,0)),VLOOKUP(B139,FUTBOL!C$31:N2727,6,0)),VLOOKUP(B139,BASKETBOL!C$42:N2741,6,0)),VLOOKUP(B139,HENTBOL!C$32:N2742,6,0)),VLOOKUP(B139,HOKEY!C$35:N2086,6,0)),VLOOKUP(B139,KRİKET!C$30:N2516,6,0)),VLOOKUP(B139,'FERDİ BRANŞLAR'!B$2:M417,6,0))</f>
        <v>A GRB</v>
      </c>
      <c r="H139" s="284" t="str">
        <f>IFERROR(IFERROR(IFERROR(IFERROR(IFERROR(IFERROR(IFERROR(VLOOKUP(B139,FUTSAL!C$69:N12243,7,0),VLOOKUP(B139,VOLEYBOL!C$54:N2639,7,0)),VLOOKUP(B139,FUTBOL!C$31:N2727,7,0)),VLOOKUP(B139,BASKETBOL!C$42:N2741,7,0)),VLOOKUP(B139,HENTBOL!C$32:N2742,7,0)),VLOOKUP(B139,HOKEY!C$35:N2086,7,0)),VLOOKUP(B139,KRİKET!C$30:N2516,7,0)),VLOOKUP(B139,'FERDİ BRANŞLAR'!B$2:M417,7,0))</f>
        <v>GNÇ A KIZ</v>
      </c>
      <c r="I139" s="286" t="str">
        <f>IFERROR(IFERROR(IFERROR(IFERROR(IFERROR(IFERROR(IFERROR(VLOOKUP(B139,FUTSAL!C$69:N12243,8,0),VLOOKUP(B139,VOLEYBOL!C$54:N2639,8,0)),VLOOKUP(B139,FUTBOL!C$31:N2727,8,0)),VLOOKUP(B139,BASKETBOL!C$42:N2741,8,0)),VLOOKUP(B139,HENTBOL!C$32:N2742,8,0)),VLOOKUP(B139,HOKEY!C$35:N2086,8,0)),VLOOKUP(B139,KRİKET!C$30:N2516,8,0)),VLOOKUP(B139,'FERDİ BRANŞLAR'!B$2:M417,8,0))</f>
        <v>Amasya Lisesi</v>
      </c>
      <c r="J139" s="287">
        <f>IFERROR(IFERROR(IFERROR(IFERROR(IFERROR(IFERROR(IFERROR(VLOOKUP(B139,FUTSAL!C$69:N12243,9,0),VLOOKUP(B139,VOLEYBOL!C$54:N2639,9,0)),VLOOKUP(B139,FUTBOL!C$31:N2727,9,0)),VLOOKUP(B139,BASKETBOL!C$42:N2741,9,0)),VLOOKUP(B139,HENTBOL!C$32:N2742,9,0)),VLOOKUP(B139,HOKEY!C$35:N2086,9,0)),VLOOKUP(B139,KRİKET!C$30:N2516,9,0)),VLOOKUP(B139,'FERDİ BRANŞLAR'!B$2:M417,9,0))</f>
        <v>0</v>
      </c>
      <c r="K139" s="287">
        <f>IFERROR(IFERROR(IFERROR(IFERROR(IFERROR(IFERROR(IFERROR(VLOOKUP(B139,FUTSAL!C$69:N12243,10,0),VLOOKUP(B139,VOLEYBOL!C$54:N2639,10,0)),VLOOKUP(B139,FUTBOL!C$31:N2727,10,0)),VLOOKUP(B139,BASKETBOL!C$42:N2741,10,0)),VLOOKUP(B139,HENTBOL!C$32:N2742,10,0)),VLOOKUP(B139,HOKEY!C$35:N2086,10,0)),VLOOKUP(B139,KRİKET!C$30:N2516,10,0)),VLOOKUP(B139,'FERDİ BRANŞLAR'!B$2:M417,10,0))</f>
        <v>0</v>
      </c>
      <c r="L139" s="278" t="str">
        <f>IFERROR(IFERROR(IFERROR(IFERROR(IFERROR(IFERROR(IFERROR(VLOOKUP(B139,FUTSAL!C$69:N12243,11,0),VLOOKUP(B139,VOLEYBOL!C$54:N2639,11,0)),VLOOKUP(B139,FUTBOL!C$31:N2727,11,0)),VLOOKUP(B139,BASKETBOL!C$42:N2741,11,0)),VLOOKUP(B139,HENTBOL!C$32:N2742,11,0)),VLOOKUP(B139,HOKEY!C$35:N2086,11,0)),VLOOKUP(B139,KRİKET!C$30:N2516,11,0)),VLOOKUP(B139,'FERDİ BRANŞLAR'!B$2:M417,11,0))</f>
        <v xml:space="preserve"> AMASYA Özel AÇI ANADOLU LİSESİ (çekildi)</v>
      </c>
      <c r="M139" s="288" t="str">
        <f>IFERROR(IFERROR(IFERROR(IFERROR(IFERROR(IFERROR(IFERROR(VLOOKUP(B139,FUTSAL!C$69:N12243,12,0),VLOOKUP(B139,VOLEYBOL!C$54:N2639,12,0)),VLOOKUP(B139,FUTBOL!C$31:N2727,12,0)),VLOOKUP(B139,BASKETBOL!C$42:N2741,12,0)),VLOOKUP(B139,HENTBOL!C$32:N2742,12,0)),VLOOKUP(B139,HOKEY!C$35:N2086,11,0)),VLOOKUP(B139,KRİKET!C$30:N2516,12,0)),VLOOKUP(B139,'FERDİ BRANŞLAR'!B$2:M417,12,0))</f>
        <v>AMASYA  ÖZEL AÇI AND LİSESİ ÇEKİLDİ 27.11.2025</v>
      </c>
    </row>
    <row r="140" spans="2:13" ht="12" x14ac:dyDescent="0.2">
      <c r="B140" s="358">
        <v>270</v>
      </c>
      <c r="C140" s="284">
        <f>IFERROR(IFERROR(IFERROR(IFERROR(IFERROR(IFERROR(IFERROR(VLOOKUP(B140,FUTSAL!C$69:N11635,2,0),VLOOKUP(B140,VOLEYBOL!C$54:N2031,2,0)),VLOOKUP(B140,FUTBOL!C$31:N2119,2,0)),VLOOKUP(B140,BASKETBOL!C$42:N2133,2,0)),VLOOKUP(B140,HENTBOL!C$32:N2134,2,0)),VLOOKUP(B140,HOKEY!C$35:N1478,2,0)),VLOOKUP(B140,KRİKET!C$30:N1908,2,0)),VLOOKUP(B140,'FERDİ BRANŞLAR'!B$2:M254,2,0))</f>
        <v>45994</v>
      </c>
      <c r="D140" s="285">
        <f>IFERROR(IFERROR(IFERROR(IFERROR(IFERROR(IFERROR(IFERROR(VLOOKUP(B140,FUTSAL!C$69:N11635,3,0),VLOOKUP(B140,VOLEYBOL!C$54:N2031,3,0)),VLOOKUP(B140,FUTBOL!C$31:N2119,3,0)),VLOOKUP(B140,BASKETBOL!C$42:N2133,3,0)),VLOOKUP(B140,HENTBOL!C$32:N2134,3,0)),VLOOKUP(B140,HOKEY!C$35:N1478,3,0)),VLOOKUP(B140,KRİKET!C$30:N1908,3,0)),VLOOKUP(B140,'FERDİ BRANŞLAR'!B$2:M254,3,0))</f>
        <v>0.54166666666666663</v>
      </c>
      <c r="E140" s="284" t="str">
        <f>IFERROR(IFERROR(IFERROR(IFERROR(IFERROR(IFERROR(IFERROR(VLOOKUP(B140,FUTSAL!C$69:N11635,4,0),VLOOKUP(B140,VOLEYBOL!C$54:N2031,4,0)),VLOOKUP(B140,FUTBOL!C$31:N2119,4,0)),VLOOKUP(B140,BASKETBOL!C$42:N2133,4,0)),VLOOKUP(B140,HENTBOL!C$32:N2134,4,0)),VLOOKUP(B140,HOKEY!C$35:N1478,4,0)),VLOOKUP(B140,KRİKET!C$30:N1908,4,0)),VLOOKUP(B140,'FERDİ BRANŞLAR'!B$2:M254,4,0))</f>
        <v>HAMİT KAPLAN S.S</v>
      </c>
      <c r="F140" s="284" t="str">
        <f>IFERROR(IFERROR(IFERROR(IFERROR(IFERROR(IFERROR(IFERROR(VLOOKUP(B140,FUTSAL!C$69:N11635,5,0),VLOOKUP(B140,VOLEYBOL!C$54:N2031,5,0)),VLOOKUP(B140,FUTBOL!C$31:N2119,5,0)),VLOOKUP(B140,BASKETBOL!C$42:N2133,5,0)),VLOOKUP(B140,HENTBOL!C$32:N2134,5,0)),VLOOKUP(B140,HOKEY!C$35:N1478,5,0)),VLOOKUP(B140,KRİKET!C$30:N1908,5,0)),VLOOKUP(B140,'FERDİ BRANŞLAR'!B$2:M254,5,0))</f>
        <v>VOLEYBOL</v>
      </c>
      <c r="G140" s="284" t="str">
        <f>IFERROR(IFERROR(IFERROR(IFERROR(IFERROR(IFERROR(IFERROR(VLOOKUP(B140,FUTSAL!C$69:N12080,6,0),VLOOKUP(B140,VOLEYBOL!C$54:N2476,6,0)),VLOOKUP(B140,FUTBOL!C$31:N2564,6,0)),VLOOKUP(B140,BASKETBOL!C$42:N2578,6,0)),VLOOKUP(B140,HENTBOL!C$32:N2579,6,0)),VLOOKUP(B140,HOKEY!C$35:N1923,6,0)),VLOOKUP(B140,KRİKET!C$30:N2353,6,0)),VLOOKUP(B140,'FERDİ BRANŞLAR'!B$2:M254,6,0))</f>
        <v>B GRB</v>
      </c>
      <c r="H140" s="284" t="str">
        <f>IFERROR(IFERROR(IFERROR(IFERROR(IFERROR(IFERROR(IFERROR(VLOOKUP(B140,FUTSAL!C$69:N12080,7,0),VLOOKUP(B140,VOLEYBOL!C$54:N2476,7,0)),VLOOKUP(B140,FUTBOL!C$31:N2564,7,0)),VLOOKUP(B140,BASKETBOL!C$42:N2578,7,0)),VLOOKUP(B140,HENTBOL!C$32:N2579,7,0)),VLOOKUP(B140,HOKEY!C$35:N1923,7,0)),VLOOKUP(B140,KRİKET!C$30:N2353,7,0)),VLOOKUP(B140,'FERDİ BRANŞLAR'!B$2:M254,7,0))</f>
        <v>GNÇ A KIZ</v>
      </c>
      <c r="I140" s="286" t="str">
        <f>IFERROR(IFERROR(IFERROR(IFERROR(IFERROR(IFERROR(IFERROR(VLOOKUP(B140,FUTSAL!C$69:N12080,8,0),VLOOKUP(B140,VOLEYBOL!C$54:N2476,8,0)),VLOOKUP(B140,FUTBOL!C$31:N2564,8,0)),VLOOKUP(B140,BASKETBOL!C$42:N2578,8,0)),VLOOKUP(B140,HENTBOL!C$32:N2579,8,0)),VLOOKUP(B140,HOKEY!C$35:N1923,8,0)),VLOOKUP(B140,KRİKET!C$30:N2353,8,0)),VLOOKUP(B140,'FERDİ BRANŞLAR'!B$2:M254,8,0))</f>
        <v>Amasya 12 Haziran Anadolu Lisesi</v>
      </c>
      <c r="J140" s="287">
        <f>IFERROR(IFERROR(IFERROR(IFERROR(IFERROR(IFERROR(IFERROR(VLOOKUP(B140,FUTSAL!C$69:N12080,9,0),VLOOKUP(B140,VOLEYBOL!C$54:N2476,9,0)),VLOOKUP(B140,FUTBOL!C$31:N2564,9,0)),VLOOKUP(B140,BASKETBOL!C$42:N2578,9,0)),VLOOKUP(B140,HENTBOL!C$32:N2579,9,0)),VLOOKUP(B140,HOKEY!C$35:N1923,9,0)),VLOOKUP(B140,KRİKET!C$30:N2353,9,0)),VLOOKUP(B140,'FERDİ BRANŞLAR'!B$2:M254,9,0))</f>
        <v>0</v>
      </c>
      <c r="K140" s="287">
        <f>IFERROR(IFERROR(IFERROR(IFERROR(IFERROR(IFERROR(IFERROR(VLOOKUP(B140,FUTSAL!C$69:N12080,10,0),VLOOKUP(B140,VOLEYBOL!C$54:N2476,10,0)),VLOOKUP(B140,FUTBOL!C$31:N2564,10,0)),VLOOKUP(B140,BASKETBOL!C$42:N2578,10,0)),VLOOKUP(B140,HENTBOL!C$32:N2579,10,0)),VLOOKUP(B140,HOKEY!C$35:N1923,10,0)),VLOOKUP(B140,KRİKET!C$30:N2353,10,0)),VLOOKUP(B140,'FERDİ BRANŞLAR'!B$2:M254,10,0))</f>
        <v>0</v>
      </c>
      <c r="L140" s="278" t="str">
        <f>IFERROR(IFERROR(IFERROR(IFERROR(IFERROR(IFERROR(IFERROR(VLOOKUP(B140,FUTSAL!C$69:N12080,11,0),VLOOKUP(B140,VOLEYBOL!C$54:N2476,11,0)),VLOOKUP(B140,FUTBOL!C$31:N2564,11,0)),VLOOKUP(B140,BASKETBOL!C$42:N2578,11,0)),VLOOKUP(B140,HENTBOL!C$32:N2579,11,0)),VLOOKUP(B140,HOKEY!C$35:N1923,11,0)),VLOOKUP(B140,KRİKET!C$30:N2353,11,0)),VLOOKUP(B140,'FERDİ BRANŞLAR'!B$2:M254,11,0))</f>
        <v>AMASYA Özel KUTLUBEY KOLEJİ AL (ÇEKİLDİ)</v>
      </c>
      <c r="M140" s="288" t="str">
        <f>IFERROR(IFERROR(IFERROR(IFERROR(IFERROR(IFERROR(IFERROR(VLOOKUP(B140,FUTSAL!C$69:N12080,12,0),VLOOKUP(B140,VOLEYBOL!C$54:N2476,12,0)),VLOOKUP(B140,FUTBOL!C$31:N2564,12,0)),VLOOKUP(B140,BASKETBOL!C$42:N2578,12,0)),VLOOKUP(B140,HENTBOL!C$32:N2579,12,0)),VLOOKUP(B140,HOKEY!C$35:N1923,11,0)),VLOOKUP(B140,KRİKET!C$30:N2353,12,0)),VLOOKUP(B140,'FERDİ BRANŞLAR'!B$2:M254,12,0))</f>
        <v>ÖZEL KUTLUBEY KOLEJİ ÇEKİLDİ 24:11:25 TARİHLİ</v>
      </c>
    </row>
    <row r="141" spans="2:13" ht="12" x14ac:dyDescent="0.2">
      <c r="B141" s="358">
        <v>277</v>
      </c>
      <c r="C141" s="263">
        <f>IFERROR(IFERROR(IFERROR(IFERROR(IFERROR(IFERROR(IFERROR(VLOOKUP(B141,FUTSAL!C$69:N11683,2,0),VLOOKUP(B141,VOLEYBOL!C$54:N2079,2,0)),VLOOKUP(B141,FUTBOL!C$31:N2167,2,0)),VLOOKUP(B141,BASKETBOL!C$42:N2181,2,0)),VLOOKUP(B141,HENTBOL!C$32:N2182,2,0)),VLOOKUP(B141,HOKEY!C$35:N1526,2,0)),VLOOKUP(B141,KRİKET!C$30:N1956,2,0)),VLOOKUP(B141,'FERDİ BRANŞLAR'!B$2:M302,2,0))</f>
        <v>45994</v>
      </c>
      <c r="D141" s="186">
        <f>IFERROR(IFERROR(IFERROR(IFERROR(IFERROR(IFERROR(IFERROR(VLOOKUP(B141,FUTSAL!C$69:N11683,3,0),VLOOKUP(B141,VOLEYBOL!C$54:N2079,3,0)),VLOOKUP(B141,FUTBOL!C$31:N2167,3,0)),VLOOKUP(B141,BASKETBOL!C$42:N2181,3,0)),VLOOKUP(B141,HENTBOL!C$32:N2182,3,0)),VLOOKUP(B141,HOKEY!C$35:N1526,3,0)),VLOOKUP(B141,KRİKET!C$30:N1956,3,0)),VLOOKUP(B141,'FERDİ BRANŞLAR'!B$2:M302,3,0))</f>
        <v>0.5625</v>
      </c>
      <c r="E141" s="185" t="str">
        <f>IFERROR(IFERROR(IFERROR(IFERROR(IFERROR(IFERROR(IFERROR(VLOOKUP(B141,FUTSAL!C$69:N11683,4,0),VLOOKUP(B141,VOLEYBOL!C$54:N2079,4,0)),VLOOKUP(B141,FUTBOL!C$31:N2167,4,0)),VLOOKUP(B141,BASKETBOL!C$42:N2181,4,0)),VLOOKUP(B141,HENTBOL!C$32:N2182,4,0)),VLOOKUP(B141,HOKEY!C$35:N1526,4,0)),VLOOKUP(B141,KRİKET!C$30:N1956,4,0)),VLOOKUP(B141,'FERDİ BRANŞLAR'!B$2:M302,4,0))</f>
        <v>GÜMÜŞHACIKÖY S.S</v>
      </c>
      <c r="F141" s="185" t="str">
        <f>IFERROR(IFERROR(IFERROR(IFERROR(IFERROR(IFERROR(IFERROR(VLOOKUP(B141,FUTSAL!C$69:N11683,5,0),VLOOKUP(B141,VOLEYBOL!C$54:N2079,5,0)),VLOOKUP(B141,FUTBOL!C$31:N2167,5,0)),VLOOKUP(B141,BASKETBOL!C$42:N2181,5,0)),VLOOKUP(B141,HENTBOL!C$32:N2182,5,0)),VLOOKUP(B141,HOKEY!C$35:N1526,5,0)),VLOOKUP(B141,KRİKET!C$30:N1956,5,0)),VLOOKUP(B141,'FERDİ BRANŞLAR'!B$2:M302,5,0))</f>
        <v>VOLEYBOL</v>
      </c>
      <c r="G141" s="185" t="str">
        <f>IFERROR(IFERROR(IFERROR(IFERROR(IFERROR(IFERROR(IFERROR(VLOOKUP(B141,FUTSAL!C$69:N12128,6,0),VLOOKUP(B141,VOLEYBOL!C$54:N2524,6,0)),VLOOKUP(B141,FUTBOL!C$31:N2612,6,0)),VLOOKUP(B141,BASKETBOL!C$42:N2626,6,0)),VLOOKUP(B141,HENTBOL!C$32:N2627,6,0)),VLOOKUP(B141,HOKEY!C$35:N1971,6,0)),VLOOKUP(B141,KRİKET!C$30:N2401,6,0)),VLOOKUP(B141,'FERDİ BRANŞLAR'!B$2:M302,6,0))</f>
        <v>E GRB</v>
      </c>
      <c r="H141" s="185" t="str">
        <f>IFERROR(IFERROR(IFERROR(IFERROR(IFERROR(IFERROR(IFERROR(VLOOKUP(B141,FUTSAL!C$69:N12128,7,0),VLOOKUP(B141,VOLEYBOL!C$54:N2524,7,0)),VLOOKUP(B141,FUTBOL!C$31:N2612,7,0)),VLOOKUP(B141,BASKETBOL!C$42:N2626,7,0)),VLOOKUP(B141,HENTBOL!C$32:N2627,7,0)),VLOOKUP(B141,HOKEY!C$35:N1971,7,0)),VLOOKUP(B141,KRİKET!C$30:N2401,7,0)),VLOOKUP(B141,'FERDİ BRANŞLAR'!B$2:M302,7,0))</f>
        <v>GNÇ A KIZ</v>
      </c>
      <c r="I141" s="187" t="str">
        <f>IFERROR(IFERROR(IFERROR(IFERROR(IFERROR(IFERROR(IFERROR(VLOOKUP(B141,FUTSAL!C$69:N12128,8,0),VLOOKUP(B141,VOLEYBOL!C$54:N2524,8,0)),VLOOKUP(B141,FUTBOL!C$31:N2612,8,0)),VLOOKUP(B141,BASKETBOL!C$42:N2626,8,0)),VLOOKUP(B141,HENTBOL!C$32:N2627,8,0)),VLOOKUP(B141,HOKEY!C$35:N1971,8,0)),VLOOKUP(B141,KRİKET!C$30:N2401,8,0)),VLOOKUP(B141,'FERDİ BRANŞLAR'!B$2:M302,8,0))</f>
        <v>Gümüşhacıköy Şehit Sercan Koç ÇPAL</v>
      </c>
      <c r="J141" s="253" t="str">
        <f>IFERROR(IFERROR(IFERROR(IFERROR(IFERROR(IFERROR(IFERROR(VLOOKUP(B141,FUTSAL!C$69:N12128,9,0),VLOOKUP(B141,VOLEYBOL!C$54:N2524,9,0)),VLOOKUP(B141,FUTBOL!C$31:N2612,9,0)),VLOOKUP(B141,BASKETBOL!C$42:N2626,9,0)),VLOOKUP(B141,HENTBOL!C$32:N2627,9,0)),VLOOKUP(B141,HOKEY!C$35:N1971,9,0)),VLOOKUP(B141,KRİKET!C$30:N2401,9,0)),VLOOKUP(B141,'FERDİ BRANŞLAR'!B$2:M302,9,0))</f>
        <v>0</v>
      </c>
      <c r="K141" s="253" t="str">
        <f>IFERROR(IFERROR(IFERROR(IFERROR(IFERROR(IFERROR(IFERROR(VLOOKUP(B141,FUTSAL!C$69:N12128,10,0),VLOOKUP(B141,VOLEYBOL!C$54:N2524,10,0)),VLOOKUP(B141,FUTBOL!C$31:N2612,10,0)),VLOOKUP(B141,BASKETBOL!C$42:N2626,10,0)),VLOOKUP(B141,HENTBOL!C$32:N2627,10,0)),VLOOKUP(B141,HOKEY!C$35:N1971,10,0)),VLOOKUP(B141,KRİKET!C$30:N2401,10,0)),VLOOKUP(B141,'FERDİ BRANŞLAR'!B$2:M302,10,0))</f>
        <v>3</v>
      </c>
      <c r="L141" s="346" t="str">
        <f>IFERROR(IFERROR(IFERROR(IFERROR(IFERROR(IFERROR(IFERROR(VLOOKUP(B141,FUTSAL!C$69:N12128,11,0),VLOOKUP(B141,VOLEYBOL!C$54:N2524,11,0)),VLOOKUP(B141,FUTBOL!C$31:N2612,11,0)),VLOOKUP(B141,BASKETBOL!C$42:N2626,11,0)),VLOOKUP(B141,HENTBOL!C$32:N2627,11,0)),VLOOKUP(B141,HOKEY!C$35:N1971,11,0)),VLOOKUP(B141,KRİKET!C$30:N2401,11,0)),VLOOKUP(B141,'FERDİ BRANŞLAR'!B$2:M302,11,0))</f>
        <v>Gümüşhacıköy Hasan Coci AL</v>
      </c>
      <c r="M141" s="79" t="str">
        <f>IFERROR(IFERROR(IFERROR(IFERROR(IFERROR(IFERROR(IFERROR(VLOOKUP(B141,FUTSAL!C$69:N12128,12,0),VLOOKUP(B141,VOLEYBOL!C$54:N2524,12,0)),VLOOKUP(B141,FUTBOL!C$31:N2612,12,0)),VLOOKUP(B141,BASKETBOL!C$42:N2626,12,0)),VLOOKUP(B141,HENTBOL!C$32:N2627,12,0)),VLOOKUP(B141,HOKEY!C$35:N1971,11,0)),VLOOKUP(B141,KRİKET!C$30:N2401,12,0)),VLOOKUP(B141,'FERDİ BRANŞLAR'!B$2:M302,12,0))</f>
        <v>TARİH DEĞİŞİKLİĞİ</v>
      </c>
    </row>
    <row r="142" spans="2:13" ht="12" x14ac:dyDescent="0.2">
      <c r="B142" s="358">
        <v>68</v>
      </c>
      <c r="C142" s="312">
        <f>IFERROR(IFERROR(IFERROR(IFERROR(IFERROR(IFERROR(IFERROR(VLOOKUP(B142,FUTSAL!C$69:N11595,2,0),VLOOKUP(B142,VOLEYBOL!C$54:N1991,2,0)),VLOOKUP(B142,FUTBOL!C$31:N2079,2,0)),VLOOKUP(B142,BASKETBOL!C$42:N2093,2,0)),VLOOKUP(B142,HENTBOL!C$32:N2094,2,0)),VLOOKUP(B142,HOKEY!C$35:N1438,2,0)),VLOOKUP(B142,KRİKET!C$30:N1868,2,0)),VLOOKUP(B142,'FERDİ BRANŞLAR'!B$2:M214,2,0))</f>
        <v>45994</v>
      </c>
      <c r="D142" s="313">
        <f>IFERROR(IFERROR(IFERROR(IFERROR(IFERROR(IFERROR(IFERROR(VLOOKUP(B142,FUTSAL!C$69:N11595,3,0),VLOOKUP(B142,VOLEYBOL!C$54:N1991,3,0)),VLOOKUP(B142,FUTBOL!C$31:N2079,3,0)),VLOOKUP(B142,BASKETBOL!C$42:N2093,3,0)),VLOOKUP(B142,HENTBOL!C$32:N2094,3,0)),VLOOKUP(B142,HOKEY!C$35:N1438,3,0)),VLOOKUP(B142,KRİKET!C$30:N1868,3,0)),VLOOKUP(B142,'FERDİ BRANŞLAR'!B$2:M214,3,0))</f>
        <v>0.58333333333333337</v>
      </c>
      <c r="E142" s="312" t="str">
        <f>IFERROR(IFERROR(IFERROR(IFERROR(IFERROR(IFERROR(IFERROR(VLOOKUP(B142,FUTSAL!C$69:N11595,4,0),VLOOKUP(B142,VOLEYBOL!C$54:N1991,4,0)),VLOOKUP(B142,FUTBOL!C$31:N2079,4,0)),VLOOKUP(B142,BASKETBOL!C$42:N2093,4,0)),VLOOKUP(B142,HENTBOL!C$32:N2094,4,0)),VLOOKUP(B142,HOKEY!C$35:N1438,4,0)),VLOOKUP(B142,KRİKET!C$30:N1868,4,0)),VLOOKUP(B142,'FERDİ BRANŞLAR'!B$2:M214,4,0))</f>
        <v>AMASYA SS</v>
      </c>
      <c r="F142" s="312" t="str">
        <f>IFERROR(IFERROR(IFERROR(IFERROR(IFERROR(IFERROR(IFERROR(VLOOKUP(B142,FUTSAL!C$69:N11595,5,0),VLOOKUP(B142,VOLEYBOL!C$54:N1991,5,0)),VLOOKUP(B142,FUTBOL!C$31:N2079,5,0)),VLOOKUP(B142,BASKETBOL!C$42:N2093,5,0)),VLOOKUP(B142,HENTBOL!C$32:N2094,5,0)),VLOOKUP(B142,HOKEY!C$35:N1438,5,0)),VLOOKUP(B142,KRİKET!C$30:N1868,5,0)),VLOOKUP(B142,'FERDİ BRANŞLAR'!B$2:M214,5,0))</f>
        <v>FUTSAL</v>
      </c>
      <c r="G142" s="312" t="str">
        <f>IFERROR(IFERROR(IFERROR(IFERROR(IFERROR(IFERROR(IFERROR(VLOOKUP(B142,FUTSAL!C$69:N12040,6,0),VLOOKUP(B142,VOLEYBOL!C$54:N2436,6,0)),VLOOKUP(B142,FUTBOL!C$31:N2524,6,0)),VLOOKUP(B142,BASKETBOL!C$42:N2538,6,0)),VLOOKUP(B142,HENTBOL!C$32:N2539,6,0)),VLOOKUP(B142,HOKEY!C$35:N1883,6,0)),VLOOKUP(B142,KRİKET!C$30:N2313,6,0)),VLOOKUP(B142,'FERDİ BRANŞLAR'!B$2:M214,6,0))</f>
        <v>A GRB</v>
      </c>
      <c r="H142" s="312" t="str">
        <f>IFERROR(IFERROR(IFERROR(IFERROR(IFERROR(IFERROR(IFERROR(VLOOKUP(B142,FUTSAL!C$69:N12040,7,0),VLOOKUP(B142,VOLEYBOL!C$54:N2436,7,0)),VLOOKUP(B142,FUTBOL!C$31:N2524,7,0)),VLOOKUP(B142,BASKETBOL!C$42:N2538,7,0)),VLOOKUP(B142,HENTBOL!C$32:N2539,7,0)),VLOOKUP(B142,HOKEY!C$35:N1883,7,0)),VLOOKUP(B142,KRİKET!C$30:N2313,7,0)),VLOOKUP(B142,'FERDİ BRANŞLAR'!B$2:M214,7,0))</f>
        <v>GENÇ A KIZ</v>
      </c>
      <c r="I142" s="314" t="str">
        <f>IFERROR(IFERROR(IFERROR(IFERROR(IFERROR(IFERROR(IFERROR(VLOOKUP(B142,FUTSAL!C$69:N12040,8,0),VLOOKUP(B142,VOLEYBOL!C$54:N2436,8,0)),VLOOKUP(B142,FUTBOL!C$31:N2524,8,0)),VLOOKUP(B142,BASKETBOL!C$42:N2538,8,0)),VLOOKUP(B142,HENTBOL!C$32:N2539,8,0)),VLOOKUP(B142,HOKEY!C$35:N1883,8,0)),VLOOKUP(B142,KRİKET!C$30:N2313,8,0)),VLOOKUP(B142,'FERDİ BRANŞLAR'!B$2:M214,8,0))</f>
        <v>AMASYA ŞEHİT FERHAT ERDİN SPOR LİSESİ</v>
      </c>
      <c r="J142" s="315">
        <f>IFERROR(IFERROR(IFERROR(IFERROR(IFERROR(IFERROR(IFERROR(VLOOKUP(B142,FUTSAL!C$69:N12040,9,0),VLOOKUP(B142,VOLEYBOL!C$54:N2436,9,0)),VLOOKUP(B142,FUTBOL!C$31:N2524,9,0)),VLOOKUP(B142,BASKETBOL!C$42:N2538,9,0)),VLOOKUP(B142,HENTBOL!C$32:N2539,9,0)),VLOOKUP(B142,HOKEY!C$35:N1883,9,0)),VLOOKUP(B142,KRİKET!C$30:N2313,9,0)),VLOOKUP(B142,'FERDİ BRANŞLAR'!B$2:M214,9,0))</f>
        <v>0</v>
      </c>
      <c r="K142" s="315">
        <f>IFERROR(IFERROR(IFERROR(IFERROR(IFERROR(IFERROR(IFERROR(VLOOKUP(B142,FUTSAL!C$69:N12040,10,0),VLOOKUP(B142,VOLEYBOL!C$54:N2436,10,0)),VLOOKUP(B142,FUTBOL!C$31:N2524,10,0)),VLOOKUP(B142,BASKETBOL!C$42:N2538,10,0)),VLOOKUP(B142,HENTBOL!C$32:N2539,10,0)),VLOOKUP(B142,HOKEY!C$35:N1883,10,0)),VLOOKUP(B142,KRİKET!C$30:N2313,10,0)),VLOOKUP(B142,'FERDİ BRANŞLAR'!B$2:M214,10,0))</f>
        <v>0</v>
      </c>
      <c r="L142" s="281" t="str">
        <f>IFERROR(IFERROR(IFERROR(IFERROR(IFERROR(IFERROR(IFERROR(VLOOKUP(B142,FUTSAL!C$69:N12040,11,0),VLOOKUP(B142,VOLEYBOL!C$54:N2436,11,0)),VLOOKUP(B142,FUTBOL!C$31:N2524,11,0)),VLOOKUP(B142,BASKETBOL!C$42:N2538,11,0)),VLOOKUP(B142,HENTBOL!C$32:N2539,11,0)),VLOOKUP(B142,HOKEY!C$35:N1883,11,0)),VLOOKUP(B142,KRİKET!C$30:N2313,11,0)),VLOOKUP(B142,'FERDİ BRANŞLAR'!B$2:M214,11,0))</f>
        <v>AMASYA TÜRK TELEKOM AİHL (ÇEKİLDİ)</v>
      </c>
      <c r="M142" s="283">
        <f>IFERROR(IFERROR(IFERROR(IFERROR(IFERROR(IFERROR(IFERROR(VLOOKUP(B142,FUTSAL!C$69:N12040,12,0),VLOOKUP(B142,VOLEYBOL!C$54:N2436,12,0)),VLOOKUP(B142,FUTBOL!C$31:N2524,12,0)),VLOOKUP(B142,BASKETBOL!C$42:N2538,12,0)),VLOOKUP(B142,HENTBOL!C$32:N2539,12,0)),VLOOKUP(B142,HOKEY!C$35:N1883,11,0)),VLOOKUP(B142,KRİKET!C$30:N2313,12,0)),VLOOKUP(B142,'FERDİ BRANŞLAR'!B$2:M214,12,0))</f>
        <v>0</v>
      </c>
    </row>
    <row r="143" spans="2:13" ht="12" x14ac:dyDescent="0.2">
      <c r="B143" s="358">
        <v>276</v>
      </c>
      <c r="C143" s="185">
        <f>IFERROR(IFERROR(IFERROR(IFERROR(IFERROR(IFERROR(IFERROR(VLOOKUP(B143,FUTSAL!C$69:N11673,2,0),VLOOKUP(B143,VOLEYBOL!C$54:N2069,2,0)),VLOOKUP(B143,FUTBOL!C$31:N2157,2,0)),VLOOKUP(B143,BASKETBOL!C$42:N2171,2,0)),VLOOKUP(B143,HENTBOL!C$32:N2172,2,0)),VLOOKUP(B143,HOKEY!C$35:N1516,2,0)),VLOOKUP(B143,KRİKET!C$30:N1946,2,0)),VLOOKUP(B143,'FERDİ BRANŞLAR'!B$2:M292,2,0))</f>
        <v>45995</v>
      </c>
      <c r="D143" s="186">
        <f>IFERROR(IFERROR(IFERROR(IFERROR(IFERROR(IFERROR(IFERROR(VLOOKUP(B143,FUTSAL!C$69:N11673,3,0),VLOOKUP(B143,VOLEYBOL!C$54:N2069,3,0)),VLOOKUP(B143,FUTBOL!C$31:N2157,3,0)),VLOOKUP(B143,BASKETBOL!C$42:N2171,3,0)),VLOOKUP(B143,HENTBOL!C$32:N2172,3,0)),VLOOKUP(B143,HOKEY!C$35:N1516,3,0)),VLOOKUP(B143,KRİKET!C$30:N1946,3,0)),VLOOKUP(B143,'FERDİ BRANŞLAR'!B$2:M292,3,0))</f>
        <v>0.39583333333333331</v>
      </c>
      <c r="E143" s="185" t="str">
        <f>IFERROR(IFERROR(IFERROR(IFERROR(IFERROR(IFERROR(IFERROR(VLOOKUP(B143,FUTSAL!C$69:N11673,4,0),VLOOKUP(B143,VOLEYBOL!C$54:N2069,4,0)),VLOOKUP(B143,FUTBOL!C$31:N2157,4,0)),VLOOKUP(B143,BASKETBOL!C$42:N2171,4,0)),VLOOKUP(B143,HENTBOL!C$32:N2172,4,0)),VLOOKUP(B143,HOKEY!C$35:N1516,4,0)),VLOOKUP(B143,KRİKET!C$30:N1946,4,0)),VLOOKUP(B143,'FERDİ BRANŞLAR'!B$2:M292,4,0))</f>
        <v>HAMİT KAPLAN S.S</v>
      </c>
      <c r="F143" s="185" t="str">
        <f>IFERROR(IFERROR(IFERROR(IFERROR(IFERROR(IFERROR(IFERROR(VLOOKUP(B143,FUTSAL!C$69:N11673,5,0),VLOOKUP(B143,VOLEYBOL!C$54:N2069,5,0)),VLOOKUP(B143,FUTBOL!C$31:N2157,5,0)),VLOOKUP(B143,BASKETBOL!C$42:N2171,5,0)),VLOOKUP(B143,HENTBOL!C$32:N2172,5,0)),VLOOKUP(B143,HOKEY!C$35:N1516,5,0)),VLOOKUP(B143,KRİKET!C$30:N1946,5,0)),VLOOKUP(B143,'FERDİ BRANŞLAR'!B$2:M292,5,0))</f>
        <v>VOLEYBOL</v>
      </c>
      <c r="G143" s="185" t="str">
        <f>IFERROR(IFERROR(IFERROR(IFERROR(IFERROR(IFERROR(IFERROR(VLOOKUP(B143,FUTSAL!C$69:N12118,6,0),VLOOKUP(B143,VOLEYBOL!C$54:N2514,6,0)),VLOOKUP(B143,FUTBOL!C$31:N2602,6,0)),VLOOKUP(B143,BASKETBOL!C$42:N2616,6,0)),VLOOKUP(B143,HENTBOL!C$32:N2617,6,0)),VLOOKUP(B143,HOKEY!C$35:N1961,6,0)),VLOOKUP(B143,KRİKET!C$30:N2391,6,0)),VLOOKUP(B143,'FERDİ BRANŞLAR'!B$2:M292,6,0))</f>
        <v>D GRB</v>
      </c>
      <c r="H143" s="185" t="str">
        <f>IFERROR(IFERROR(IFERROR(IFERROR(IFERROR(IFERROR(IFERROR(VLOOKUP(B143,FUTSAL!C$69:N12118,7,0),VLOOKUP(B143,VOLEYBOL!C$54:N2514,7,0)),VLOOKUP(B143,FUTBOL!C$31:N2602,7,0)),VLOOKUP(B143,BASKETBOL!C$42:N2616,7,0)),VLOOKUP(B143,HENTBOL!C$32:N2617,7,0)),VLOOKUP(B143,HOKEY!C$35:N1961,7,0)),VLOOKUP(B143,KRİKET!C$30:N2391,7,0)),VLOOKUP(B143,'FERDİ BRANŞLAR'!B$2:M292,7,0))</f>
        <v>GNÇ A KIZ</v>
      </c>
      <c r="I143" s="187" t="str">
        <f>IFERROR(IFERROR(IFERROR(IFERROR(IFERROR(IFERROR(IFERROR(VLOOKUP(B143,FUTSAL!C$69:N12118,8,0),VLOOKUP(B143,VOLEYBOL!C$54:N2514,8,0)),VLOOKUP(B143,FUTBOL!C$31:N2602,8,0)),VLOOKUP(B143,BASKETBOL!C$42:N2616,8,0)),VLOOKUP(B143,HENTBOL!C$32:N2617,8,0)),VLOOKUP(B143,HOKEY!C$35:N1961,8,0)),VLOOKUP(B143,KRİKET!C$30:N2391,8,0)),VLOOKUP(B143,'FERDİ BRANŞLAR'!B$2:M292,8,0))</f>
        <v>Amasya Macit Zeren Fen Lisesi</v>
      </c>
      <c r="J143" s="253" t="str">
        <f>IFERROR(IFERROR(IFERROR(IFERROR(IFERROR(IFERROR(IFERROR(VLOOKUP(B143,FUTSAL!C$69:N12118,9,0),VLOOKUP(B143,VOLEYBOL!C$54:N2514,9,0)),VLOOKUP(B143,FUTBOL!C$31:N2602,9,0)),VLOOKUP(B143,BASKETBOL!C$42:N2616,9,0)),VLOOKUP(B143,HENTBOL!C$32:N2617,9,0)),VLOOKUP(B143,HOKEY!C$35:N1961,9,0)),VLOOKUP(B143,KRİKET!C$30:N2391,9,0)),VLOOKUP(B143,'FERDİ BRANŞLAR'!B$2:M292,9,0))</f>
        <v>3</v>
      </c>
      <c r="K143" s="253" t="str">
        <f>IFERROR(IFERROR(IFERROR(IFERROR(IFERROR(IFERROR(IFERROR(VLOOKUP(B143,FUTSAL!C$69:N12118,10,0),VLOOKUP(B143,VOLEYBOL!C$54:N2514,10,0)),VLOOKUP(B143,FUTBOL!C$31:N2602,10,0)),VLOOKUP(B143,BASKETBOL!C$42:N2616,10,0)),VLOOKUP(B143,HENTBOL!C$32:N2617,10,0)),VLOOKUP(B143,HOKEY!C$35:N1961,10,0)),VLOOKUP(B143,KRİKET!C$30:N2391,10,0)),VLOOKUP(B143,'FERDİ BRANŞLAR'!B$2:M292,10,0))</f>
        <v>0</v>
      </c>
      <c r="L143" s="59" t="str">
        <f>IFERROR(IFERROR(IFERROR(IFERROR(IFERROR(IFERROR(IFERROR(VLOOKUP(B143,FUTSAL!C$69:N12118,11,0),VLOOKUP(B143,VOLEYBOL!C$54:N2514,11,0)),VLOOKUP(B143,FUTBOL!C$31:N2602,11,0)),VLOOKUP(B143,BASKETBOL!C$42:N2616,11,0)),VLOOKUP(B143,HENTBOL!C$32:N2617,11,0)),VLOOKUP(B143,HOKEY!C$35:N1961,11,0)),VLOOKUP(B143,KRİKET!C$30:N2391,11,0)),VLOOKUP(B143,'FERDİ BRANŞLAR'!B$2:M292,11,0))</f>
        <v>Amasya Atatürk Anadolu Lisesi</v>
      </c>
      <c r="M143" s="79">
        <f>IFERROR(IFERROR(IFERROR(IFERROR(IFERROR(IFERROR(IFERROR(VLOOKUP(B143,FUTSAL!C$69:N12118,12,0),VLOOKUP(B143,VOLEYBOL!C$54:N2514,12,0)),VLOOKUP(B143,FUTBOL!C$31:N2602,12,0)),VLOOKUP(B143,BASKETBOL!C$42:N2616,12,0)),VLOOKUP(B143,HENTBOL!C$32:N2617,12,0)),VLOOKUP(B143,HOKEY!C$35:N1961,11,0)),VLOOKUP(B143,KRİKET!C$30:N2391,12,0)),VLOOKUP(B143,'FERDİ BRANŞLAR'!B$2:M292,12,0))</f>
        <v>0</v>
      </c>
    </row>
    <row r="144" spans="2:13" ht="12" x14ac:dyDescent="0.2">
      <c r="B144" s="358">
        <v>280</v>
      </c>
      <c r="C144" s="185">
        <f>IFERROR(IFERROR(IFERROR(IFERROR(IFERROR(IFERROR(IFERROR(VLOOKUP(B144,FUTSAL!C$69:N11575,2,0),VLOOKUP(B144,VOLEYBOL!C$54:N1971,2,0)),VLOOKUP(B144,FUTBOL!C$31:N2059,2,0)),VLOOKUP(B144,BASKETBOL!C$42:N2073,2,0)),VLOOKUP(B144,HENTBOL!C$32:N2074,2,0)),VLOOKUP(B144,HOKEY!C$35:N1418,2,0)),VLOOKUP(B144,KRİKET!C$30:N1848,2,0)),VLOOKUP(B144,'FERDİ BRANŞLAR'!B$2:M194,2,0))</f>
        <v>45995</v>
      </c>
      <c r="D144" s="276">
        <f>IFERROR(IFERROR(IFERROR(IFERROR(IFERROR(IFERROR(IFERROR(VLOOKUP(B144,FUTSAL!C$69:N11575,3,0),VLOOKUP(B144,VOLEYBOL!C$54:N1971,3,0)),VLOOKUP(B144,FUTBOL!C$31:N2059,3,0)),VLOOKUP(B144,BASKETBOL!C$42:N2073,3,0)),VLOOKUP(B144,HENTBOL!C$32:N2074,3,0)),VLOOKUP(B144,HOKEY!C$35:N1418,3,0)),VLOOKUP(B144,KRİKET!C$30:N1848,3,0)),VLOOKUP(B144,'FERDİ BRANŞLAR'!B$2:M194,3,0))</f>
        <v>0.41666666666666669</v>
      </c>
      <c r="E144" s="185" t="str">
        <f>IFERROR(IFERROR(IFERROR(IFERROR(IFERROR(IFERROR(IFERROR(VLOOKUP(B144,FUTSAL!C$69:N11575,4,0),VLOOKUP(B144,VOLEYBOL!C$54:N1971,4,0)),VLOOKUP(B144,FUTBOL!C$31:N2059,4,0)),VLOOKUP(B144,BASKETBOL!C$42:N2073,4,0)),VLOOKUP(B144,HENTBOL!C$32:N2074,4,0)),VLOOKUP(B144,HOKEY!C$35:N1418,4,0)),VLOOKUP(B144,KRİKET!C$30:N1848,4,0)),VLOOKUP(B144,'FERDİ BRANŞLAR'!B$2:M194,4,0))</f>
        <v>GÜMÜŞHACIKÖY S.S</v>
      </c>
      <c r="F144" s="185" t="str">
        <f>IFERROR(IFERROR(IFERROR(IFERROR(IFERROR(IFERROR(IFERROR(VLOOKUP(B144,FUTSAL!C$69:N11575,5,0),VLOOKUP(B144,VOLEYBOL!C$54:N1971,5,0)),VLOOKUP(B144,FUTBOL!C$31:N2059,5,0)),VLOOKUP(B144,BASKETBOL!C$42:N2073,5,0)),VLOOKUP(B144,HENTBOL!C$32:N2074,5,0)),VLOOKUP(B144,HOKEY!C$35:N1418,5,0)),VLOOKUP(B144,KRİKET!C$30:N1848,5,0)),VLOOKUP(B144,'FERDİ BRANŞLAR'!B$2:M194,5,0))</f>
        <v>VOLEYBOL</v>
      </c>
      <c r="G144" s="185" t="str">
        <f>IFERROR(IFERROR(IFERROR(IFERROR(IFERROR(IFERROR(IFERROR(VLOOKUP(B144,FUTSAL!C$69:N12020,6,0),VLOOKUP(B144,VOLEYBOL!C$54:N2416,6,0)),VLOOKUP(B144,FUTBOL!C$31:N2504,6,0)),VLOOKUP(B144,BASKETBOL!C$42:N2518,6,0)),VLOOKUP(B144,HENTBOL!C$32:N2519,6,0)),VLOOKUP(B144,HOKEY!C$35:N1863,6,0)),VLOOKUP(B144,KRİKET!C$30:N2293,6,0)),VLOOKUP(B144,'FERDİ BRANŞLAR'!B$2:M194,6,0))</f>
        <v>F GRB</v>
      </c>
      <c r="H144" s="185" t="str">
        <f>IFERROR(IFERROR(IFERROR(IFERROR(IFERROR(IFERROR(IFERROR(VLOOKUP(B144,FUTSAL!C$69:N12020,7,0),VLOOKUP(B144,VOLEYBOL!C$54:N2416,7,0)),VLOOKUP(B144,FUTBOL!C$31:N2504,7,0)),VLOOKUP(B144,BASKETBOL!C$42:N2518,7,0)),VLOOKUP(B144,HENTBOL!C$32:N2519,7,0)),VLOOKUP(B144,HOKEY!C$35:N1863,7,0)),VLOOKUP(B144,KRİKET!C$30:N2293,7,0)),VLOOKUP(B144,'FERDİ BRANŞLAR'!B$2:M194,7,0))</f>
        <v>GNÇ A KIZ</v>
      </c>
      <c r="I144" s="187" t="str">
        <f>IFERROR(IFERROR(IFERROR(IFERROR(IFERROR(IFERROR(IFERROR(VLOOKUP(B144,FUTSAL!C$69:N12020,8,0),VLOOKUP(B144,VOLEYBOL!C$54:N2416,8,0)),VLOOKUP(B144,FUTBOL!C$31:N2504,8,0)),VLOOKUP(B144,BASKETBOL!C$42:N2518,8,0)),VLOOKUP(B144,HENTBOL!C$32:N2519,8,0)),VLOOKUP(B144,HOKEY!C$35:N1863,8,0)),VLOOKUP(B144,KRİKET!C$30:N2293,8,0)),VLOOKUP(B144,'FERDİ BRANŞLAR'!B$2:M194,8,0))</f>
        <v>Merzifon Fen Lisesi(A</v>
      </c>
      <c r="J144" s="253" t="str">
        <f>IFERROR(IFERROR(IFERROR(IFERROR(IFERROR(IFERROR(IFERROR(VLOOKUP(B144,FUTSAL!C$69:N12020,9,0),VLOOKUP(B144,VOLEYBOL!C$54:N2416,9,0)),VLOOKUP(B144,FUTBOL!C$31:N2504,9,0)),VLOOKUP(B144,BASKETBOL!C$42:N2518,9,0)),VLOOKUP(B144,HENTBOL!C$32:N2519,9,0)),VLOOKUP(B144,HOKEY!C$35:N1863,9,0)),VLOOKUP(B144,KRİKET!C$30:N2293,9,0)),VLOOKUP(B144,'FERDİ BRANŞLAR'!B$2:M194,9,0))</f>
        <v>3</v>
      </c>
      <c r="K144" s="253" t="str">
        <f>IFERROR(IFERROR(IFERROR(IFERROR(IFERROR(IFERROR(IFERROR(VLOOKUP(B144,FUTSAL!C$69:N12020,10,0),VLOOKUP(B144,VOLEYBOL!C$54:N2416,10,0)),VLOOKUP(B144,FUTBOL!C$31:N2504,10,0)),VLOOKUP(B144,BASKETBOL!C$42:N2518,10,0)),VLOOKUP(B144,HENTBOL!C$32:N2519,10,0)),VLOOKUP(B144,HOKEY!C$35:N1863,10,0)),VLOOKUP(B144,KRİKET!C$30:N2293,10,0)),VLOOKUP(B144,'FERDİ BRANŞLAR'!B$2:M194,10,0))</f>
        <v>1</v>
      </c>
      <c r="L144" s="59" t="str">
        <f>IFERROR(IFERROR(IFERROR(IFERROR(IFERROR(IFERROR(IFERROR(VLOOKUP(B144,FUTSAL!C$69:N12020,11,0),VLOOKUP(B144,VOLEYBOL!C$54:N2416,11,0)),VLOOKUP(B144,FUTBOL!C$31:N2504,11,0)),VLOOKUP(B144,BASKETBOL!C$42:N2518,11,0)),VLOOKUP(B144,HENTBOL!C$32:N2519,11,0)),VLOOKUP(B144,HOKEY!C$35:N1863,11,0)),VLOOKUP(B144,KRİKET!C$30:N2293,11,0)),VLOOKUP(B144,'FERDİ BRANŞLAR'!B$2:M194,11,0))</f>
        <v>Merzifon İrfanlı Anadolu Lisesi</v>
      </c>
      <c r="M144" s="79" t="str">
        <f>IFERROR(IFERROR(IFERROR(IFERROR(IFERROR(IFERROR(IFERROR(VLOOKUP(B144,FUTSAL!C$69:N12020,12,0),VLOOKUP(B144,VOLEYBOL!C$54:N2416,12,0)),VLOOKUP(B144,FUTBOL!C$31:N2504,12,0)),VLOOKUP(B144,BASKETBOL!C$42:N2518,12,0)),VLOOKUP(B144,HENTBOL!C$32:N2519,12,0)),VLOOKUP(B144,HOKEY!C$35:N1863,11,0)),VLOOKUP(B144,KRİKET!C$30:N2293,12,0)),VLOOKUP(B144,'FERDİ BRANŞLAR'!B$2:M194,12,0))</f>
        <v>YER VE SAAT DEĞİŞİKLİĞİ</v>
      </c>
    </row>
    <row r="145" spans="2:14" ht="12" x14ac:dyDescent="0.2">
      <c r="B145" s="358">
        <v>301</v>
      </c>
      <c r="C145" s="185">
        <f>IFERROR(IFERROR(IFERROR(IFERROR(IFERROR(IFERROR(IFERROR(VLOOKUP(B145,FUTSAL!C$69:N11767,2,0),VLOOKUP(B145,VOLEYBOL!C$54:N2163,2,0)),VLOOKUP(B145,FUTBOL!C$31:N2251,2,0)),VLOOKUP(B145,BASKETBOL!C$42:N2265,2,0)),VLOOKUP(B145,HENTBOL!C$32:N2266,2,0)),VLOOKUP(B145,HOKEY!C$35:N1610,2,0)),VLOOKUP(B145,KRİKET!C$30:N2040,2,0)),VLOOKUP(B145,'FERDİ BRANŞLAR'!B$2:M386,2,0))</f>
        <v>45995</v>
      </c>
      <c r="D145" s="186">
        <f>IFERROR(IFERROR(IFERROR(IFERROR(IFERROR(IFERROR(IFERROR(VLOOKUP(B145,FUTSAL!C$69:N11767,3,0),VLOOKUP(B145,VOLEYBOL!C$54:N2163,3,0)),VLOOKUP(B145,FUTBOL!C$31:N2251,3,0)),VLOOKUP(B145,BASKETBOL!C$42:N2265,3,0)),VLOOKUP(B145,HENTBOL!C$32:N2266,3,0)),VLOOKUP(B145,HOKEY!C$35:N1610,3,0)),VLOOKUP(B145,KRİKET!C$30:N2040,3,0)),VLOOKUP(B145,'FERDİ BRANŞLAR'!B$2:M386,3,0))</f>
        <v>0.45833333333333331</v>
      </c>
      <c r="E145" s="185" t="str">
        <f>IFERROR(IFERROR(IFERROR(IFERROR(IFERROR(IFERROR(IFERROR(VLOOKUP(B145,FUTSAL!C$69:N11767,4,0),VLOOKUP(B145,VOLEYBOL!C$54:N2163,4,0)),VLOOKUP(B145,FUTBOL!C$31:N2251,4,0)),VLOOKUP(B145,BASKETBOL!C$42:N2265,4,0)),VLOOKUP(B145,HENTBOL!C$32:N2266,4,0)),VLOOKUP(B145,HOKEY!C$35:N1610,4,0)),VLOOKUP(B145,KRİKET!C$30:N2040,4,0)),VLOOKUP(B145,'FERDİ BRANŞLAR'!B$2:M386,4,0))</f>
        <v>HAMİT KAPLAN S.S</v>
      </c>
      <c r="F145" s="185" t="str">
        <f>IFERROR(IFERROR(IFERROR(IFERROR(IFERROR(IFERROR(IFERROR(VLOOKUP(B145,FUTSAL!C$69:N11767,5,0),VLOOKUP(B145,VOLEYBOL!C$54:N2163,5,0)),VLOOKUP(B145,FUTBOL!C$31:N2251,5,0)),VLOOKUP(B145,BASKETBOL!C$42:N2265,5,0)),VLOOKUP(B145,HENTBOL!C$32:N2266,5,0)),VLOOKUP(B145,HOKEY!C$35:N1610,5,0)),VLOOKUP(B145,KRİKET!C$30:N2040,5,0)),VLOOKUP(B145,'FERDİ BRANŞLAR'!B$2:M386,5,0))</f>
        <v>VOLEYBOL</v>
      </c>
      <c r="G145" s="185" t="str">
        <f>IFERROR(IFERROR(IFERROR(IFERROR(IFERROR(IFERROR(IFERROR(VLOOKUP(B145,FUTSAL!C$69:N12212,6,0),VLOOKUP(B145,VOLEYBOL!C$54:N2608,6,0)),VLOOKUP(B145,FUTBOL!C$31:N2696,6,0)),VLOOKUP(B145,BASKETBOL!C$42:N2710,6,0)),VLOOKUP(B145,HENTBOL!C$32:N2711,6,0)),VLOOKUP(B145,HOKEY!C$35:N2055,6,0)),VLOOKUP(B145,KRİKET!C$30:N2485,6,0)),VLOOKUP(B145,'FERDİ BRANŞLAR'!B$2:M386,6,0))</f>
        <v>A GRB</v>
      </c>
      <c r="H145" s="185" t="str">
        <f>IFERROR(IFERROR(IFERROR(IFERROR(IFERROR(IFERROR(IFERROR(VLOOKUP(B145,FUTSAL!C$69:N12212,7,0),VLOOKUP(B145,VOLEYBOL!C$54:N2608,7,0)),VLOOKUP(B145,FUTBOL!C$31:N2696,7,0)),VLOOKUP(B145,BASKETBOL!C$42:N2710,7,0)),VLOOKUP(B145,HENTBOL!C$32:N2711,7,0)),VLOOKUP(B145,HOKEY!C$35:N2055,7,0)),VLOOKUP(B145,KRİKET!C$30:N2485,7,0)),VLOOKUP(B145,'FERDİ BRANŞLAR'!B$2:M386,7,0))</f>
        <v>GENÇ ERKEK</v>
      </c>
      <c r="I145" s="187" t="str">
        <f>IFERROR(IFERROR(IFERROR(IFERROR(IFERROR(IFERROR(IFERROR(VLOOKUP(B145,FUTSAL!C$69:N12212,8,0),VLOOKUP(B145,VOLEYBOL!C$54:N2608,8,0)),VLOOKUP(B145,FUTBOL!C$31:N2696,8,0)),VLOOKUP(B145,BASKETBOL!C$42:N2710,8,0)),VLOOKUP(B145,HENTBOL!C$32:N2711,8,0)),VLOOKUP(B145,HOKEY!C$35:N2055,8,0)),VLOOKUP(B145,KRİKET!C$30:N2485,8,0)),VLOOKUP(B145,'FERDİ BRANŞLAR'!B$2:M386,8,0))</f>
        <v>Amasya Sabuncuoğlu Şerefeddin MTAL</v>
      </c>
      <c r="J145" s="253" t="str">
        <f>IFERROR(IFERROR(IFERROR(IFERROR(IFERROR(IFERROR(IFERROR(VLOOKUP(B145,FUTSAL!C$69:N12212,9,0),VLOOKUP(B145,VOLEYBOL!C$54:N2608,9,0)),VLOOKUP(B145,FUTBOL!C$31:N2696,9,0)),VLOOKUP(B145,BASKETBOL!C$42:N2710,9,0)),VLOOKUP(B145,HENTBOL!C$32:N2711,9,0)),VLOOKUP(B145,HOKEY!C$35:N2055,9,0)),VLOOKUP(B145,KRİKET!C$30:N2485,9,0)),VLOOKUP(B145,'FERDİ BRANŞLAR'!B$2:M386,9,0))</f>
        <v>3</v>
      </c>
      <c r="K145" s="253" t="str">
        <f>IFERROR(IFERROR(IFERROR(IFERROR(IFERROR(IFERROR(IFERROR(VLOOKUP(B145,FUTSAL!C$69:N12212,10,0),VLOOKUP(B145,VOLEYBOL!C$54:N2608,10,0)),VLOOKUP(B145,FUTBOL!C$31:N2696,10,0)),VLOOKUP(B145,BASKETBOL!C$42:N2710,10,0)),VLOOKUP(B145,HENTBOL!C$32:N2711,10,0)),VLOOKUP(B145,HOKEY!C$35:N2055,10,0)),VLOOKUP(B145,KRİKET!C$30:N2485,10,0)),VLOOKUP(B145,'FERDİ BRANŞLAR'!B$2:M386,10,0))</f>
        <v>0</v>
      </c>
      <c r="L145" s="59" t="str">
        <f>IFERROR(IFERROR(IFERROR(IFERROR(IFERROR(IFERROR(IFERROR(VLOOKUP(B145,FUTSAL!C$69:N12212,11,0),VLOOKUP(B145,VOLEYBOL!C$54:N2608,11,0)),VLOOKUP(B145,FUTBOL!C$31:N2696,11,0)),VLOOKUP(B145,BASKETBOL!C$42:N2710,11,0)),VLOOKUP(B145,HENTBOL!C$32:N2711,11,0)),VLOOKUP(B145,HOKEY!C$35:N2055,11,0)),VLOOKUP(B145,KRİKET!C$30:N2485,11,0)),VLOOKUP(B145,'FERDİ BRANŞLAR'!B$2:M386,11,0))</f>
        <v>Amasya 12 Haziran Anadolu Lisesi</v>
      </c>
      <c r="M145" s="79">
        <f>IFERROR(IFERROR(IFERROR(IFERROR(IFERROR(IFERROR(IFERROR(VLOOKUP(B145,FUTSAL!C$69:N12212,12,0),VLOOKUP(B145,VOLEYBOL!C$54:N2608,12,0)),VLOOKUP(B145,FUTBOL!C$31:N2696,12,0)),VLOOKUP(B145,BASKETBOL!C$42:N2710,12,0)),VLOOKUP(B145,HENTBOL!C$32:N2711,12,0)),VLOOKUP(B145,HOKEY!C$35:N2055,11,0)),VLOOKUP(B145,KRİKET!C$30:N2485,12,0)),VLOOKUP(B145,'FERDİ BRANŞLAR'!B$2:M386,12,0))</f>
        <v>0</v>
      </c>
    </row>
    <row r="146" spans="2:14" ht="12" x14ac:dyDescent="0.2">
      <c r="B146" s="358">
        <v>283</v>
      </c>
      <c r="C146" s="284">
        <f>IFERROR(IFERROR(IFERROR(IFERROR(IFERROR(IFERROR(IFERROR(VLOOKUP(B146,FUTSAL!C$69:N11589,2,0),VLOOKUP(B146,VOLEYBOL!C$54:N1985,2,0)),VLOOKUP(B146,FUTBOL!C$31:N2073,2,0)),VLOOKUP(B146,BASKETBOL!C$42:N2087,2,0)),VLOOKUP(B146,HENTBOL!C$32:N2088,2,0)),VLOOKUP(B146,HOKEY!C$35:N1432,2,0)),VLOOKUP(B146,KRİKET!C$30:N1862,2,0)),VLOOKUP(B146,'FERDİ BRANŞLAR'!B$2:M208,2,0))</f>
        <v>45995</v>
      </c>
      <c r="D146" s="285">
        <f>IFERROR(IFERROR(IFERROR(IFERROR(IFERROR(IFERROR(IFERROR(VLOOKUP(B146,FUTSAL!C$69:N11589,3,0),VLOOKUP(B146,VOLEYBOL!C$54:N1985,3,0)),VLOOKUP(B146,FUTBOL!C$31:N2073,3,0)),VLOOKUP(B146,BASKETBOL!C$42:N2087,3,0)),VLOOKUP(B146,HENTBOL!C$32:N2088,3,0)),VLOOKUP(B146,HOKEY!C$35:N1432,3,0)),VLOOKUP(B146,KRİKET!C$30:N1862,3,0)),VLOOKUP(B146,'FERDİ BRANŞLAR'!B$2:M208,3,0))</f>
        <v>0.47916666666666669</v>
      </c>
      <c r="E146" s="284" t="str">
        <f>IFERROR(IFERROR(IFERROR(IFERROR(IFERROR(IFERROR(IFERROR(VLOOKUP(B146,FUTSAL!C$69:N11589,4,0),VLOOKUP(B146,VOLEYBOL!C$54:N1985,4,0)),VLOOKUP(B146,FUTBOL!C$31:N2073,4,0)),VLOOKUP(B146,BASKETBOL!C$42:N2087,4,0)),VLOOKUP(B146,HENTBOL!C$32:N2088,4,0)),VLOOKUP(B146,HOKEY!C$35:N1432,4,0)),VLOOKUP(B146,KRİKET!C$30:N1862,4,0)),VLOOKUP(B146,'FERDİ BRANŞLAR'!B$2:M208,4,0))</f>
        <v>GÜMÜŞHACIKÖY S.S</v>
      </c>
      <c r="F146" s="284" t="str">
        <f>IFERROR(IFERROR(IFERROR(IFERROR(IFERROR(IFERROR(IFERROR(VLOOKUP(B146,FUTSAL!C$69:N11589,5,0),VLOOKUP(B146,VOLEYBOL!C$54:N1985,5,0)),VLOOKUP(B146,FUTBOL!C$31:N2073,5,0)),VLOOKUP(B146,BASKETBOL!C$42:N2087,5,0)),VLOOKUP(B146,HENTBOL!C$32:N2088,5,0)),VLOOKUP(B146,HOKEY!C$35:N1432,5,0)),VLOOKUP(B146,KRİKET!C$30:N1862,5,0)),VLOOKUP(B146,'FERDİ BRANŞLAR'!B$2:M208,5,0))</f>
        <v>VOLEYBOL</v>
      </c>
      <c r="G146" s="284" t="str">
        <f>IFERROR(IFERROR(IFERROR(IFERROR(IFERROR(IFERROR(IFERROR(VLOOKUP(B146,FUTSAL!C$69:N12034,6,0),VLOOKUP(B146,VOLEYBOL!C$54:N2430,6,0)),VLOOKUP(B146,FUTBOL!C$31:N2518,6,0)),VLOOKUP(B146,BASKETBOL!C$42:N2532,6,0)),VLOOKUP(B146,HENTBOL!C$32:N2533,6,0)),VLOOKUP(B146,HOKEY!C$35:N1877,6,0)),VLOOKUP(B146,KRİKET!C$30:N2307,6,0)),VLOOKUP(B146,'FERDİ BRANŞLAR'!B$2:M208,6,0))</f>
        <v>G GRB</v>
      </c>
      <c r="H146" s="284" t="str">
        <f>IFERROR(IFERROR(IFERROR(IFERROR(IFERROR(IFERROR(IFERROR(VLOOKUP(B146,FUTSAL!C$69:N12034,7,0),VLOOKUP(B146,VOLEYBOL!C$54:N2430,7,0)),VLOOKUP(B146,FUTBOL!C$31:N2518,7,0)),VLOOKUP(B146,BASKETBOL!C$42:N2532,7,0)),VLOOKUP(B146,HENTBOL!C$32:N2533,7,0)),VLOOKUP(B146,HOKEY!C$35:N1877,7,0)),VLOOKUP(B146,KRİKET!C$30:N2307,7,0)),VLOOKUP(B146,'FERDİ BRANŞLAR'!B$2:M208,7,0))</f>
        <v>GNÇ A KIZ</v>
      </c>
      <c r="I146" s="286" t="str">
        <f>IFERROR(IFERROR(IFERROR(IFERROR(IFERROR(IFERROR(IFERROR(VLOOKUP(B146,FUTSAL!C$69:N12034,8,0),VLOOKUP(B146,VOLEYBOL!C$54:N2430,8,0)),VLOOKUP(B146,FUTBOL!C$31:N2518,8,0)),VLOOKUP(B146,BASKETBOL!C$42:N2532,8,0)),VLOOKUP(B146,HENTBOL!C$32:N2533,8,0)),VLOOKUP(B146,HOKEY!C$35:N1877,8,0)),VLOOKUP(B146,KRİKET!C$30:N2307,8,0)),VLOOKUP(B146,'FERDİ BRANŞLAR'!B$2:M208,8,0))</f>
        <v>Merzifon Anadolu Lisesi(A)</v>
      </c>
      <c r="J146" s="287">
        <f>IFERROR(IFERROR(IFERROR(IFERROR(IFERROR(IFERROR(IFERROR(VLOOKUP(B146,FUTSAL!C$69:N12034,9,0),VLOOKUP(B146,VOLEYBOL!C$54:N2430,9,0)),VLOOKUP(B146,FUTBOL!C$31:N2518,9,0)),VLOOKUP(B146,BASKETBOL!C$42:N2532,9,0)),VLOOKUP(B146,HENTBOL!C$32:N2533,9,0)),VLOOKUP(B146,HOKEY!C$35:N1877,9,0)),VLOOKUP(B146,KRİKET!C$30:N2307,9,0)),VLOOKUP(B146,'FERDİ BRANŞLAR'!B$2:M208,9,0))</f>
        <v>0</v>
      </c>
      <c r="K146" s="287">
        <f>IFERROR(IFERROR(IFERROR(IFERROR(IFERROR(IFERROR(IFERROR(VLOOKUP(B146,FUTSAL!C$69:N12034,10,0),VLOOKUP(B146,VOLEYBOL!C$54:N2430,10,0)),VLOOKUP(B146,FUTBOL!C$31:N2518,10,0)),VLOOKUP(B146,BASKETBOL!C$42:N2532,10,0)),VLOOKUP(B146,HENTBOL!C$32:N2533,10,0)),VLOOKUP(B146,HOKEY!C$35:N1877,10,0)),VLOOKUP(B146,KRİKET!C$30:N2307,10,0)),VLOOKUP(B146,'FERDİ BRANŞLAR'!B$2:M208,10,0))</f>
        <v>0</v>
      </c>
      <c r="L146" s="278" t="str">
        <f>IFERROR(IFERROR(IFERROR(IFERROR(IFERROR(IFERROR(IFERROR(VLOOKUP(B146,FUTSAL!C$69:N12034,11,0),VLOOKUP(B146,VOLEYBOL!C$54:N2430,11,0)),VLOOKUP(B146,FUTBOL!C$31:N2518,11,0)),VLOOKUP(B146,BASKETBOL!C$42:N2532,11,0)),VLOOKUP(B146,HENTBOL!C$32:N2533,11,0)),VLOOKUP(B146,HOKEY!C$35:N1877,11,0)),VLOOKUP(B146,KRİKET!C$30:N2307,11,0)),VLOOKUP(B146,'FERDİ BRANŞLAR'!B$2:M208,11,0))</f>
        <v>Merzifon Şehit Dursun Özsaraç MTAL(çekildi)</v>
      </c>
      <c r="M146" s="288" t="str">
        <f>IFERROR(IFERROR(IFERROR(IFERROR(IFERROR(IFERROR(IFERROR(VLOOKUP(B146,FUTSAL!C$69:N12034,12,0),VLOOKUP(B146,VOLEYBOL!C$54:N2430,12,0)),VLOOKUP(B146,FUTBOL!C$31:N2518,12,0)),VLOOKUP(B146,BASKETBOL!C$42:N2532,12,0)),VLOOKUP(B146,HENTBOL!C$32:N2533,12,0)),VLOOKUP(B146,HOKEY!C$35:N1877,11,0)),VLOOKUP(B146,KRİKET!C$30:N2307,12,0)),VLOOKUP(B146,'FERDİ BRANŞLAR'!B$2:M208,12,0))</f>
        <v>Mezifon Şehit Dursun Özsaraç MTAL ÇEKİLDİ 28.11.2025</v>
      </c>
      <c r="N146" s="355"/>
    </row>
    <row r="147" spans="2:14" ht="12" x14ac:dyDescent="0.2">
      <c r="B147" s="358">
        <v>300</v>
      </c>
      <c r="C147" s="312">
        <f>IFERROR(IFERROR(IFERROR(IFERROR(IFERROR(IFERROR(IFERROR(VLOOKUP(B147,FUTSAL!C$69:N11766,2,0),VLOOKUP(B147,VOLEYBOL!C$54:N2162,2,0)),VLOOKUP(B147,FUTBOL!C$31:N2250,2,0)),VLOOKUP(B147,BASKETBOL!C$42:N2264,2,0)),VLOOKUP(B147,HENTBOL!C$32:N2265,2,0)),VLOOKUP(B147,HOKEY!C$35:N1609,2,0)),VLOOKUP(B147,KRİKET!C$30:N2039,2,0)),VLOOKUP(B147,'FERDİ BRANŞLAR'!B$2:M385,2,0))</f>
        <v>45995</v>
      </c>
      <c r="D147" s="313">
        <f>IFERROR(IFERROR(IFERROR(IFERROR(IFERROR(IFERROR(IFERROR(VLOOKUP(B147,FUTSAL!C$69:N11766,3,0),VLOOKUP(B147,VOLEYBOL!C$54:N2162,3,0)),VLOOKUP(B147,FUTBOL!C$31:N2250,3,0)),VLOOKUP(B147,BASKETBOL!C$42:N2264,3,0)),VLOOKUP(B147,HENTBOL!C$32:N2265,3,0)),VLOOKUP(B147,HOKEY!C$35:N1609,3,0)),VLOOKUP(B147,KRİKET!C$30:N2039,3,0)),VLOOKUP(B147,'FERDİ BRANŞLAR'!B$2:M385,3,0))</f>
        <v>0.54166666666666663</v>
      </c>
      <c r="E147" s="312" t="str">
        <f>IFERROR(IFERROR(IFERROR(IFERROR(IFERROR(IFERROR(IFERROR(VLOOKUP(B147,FUTSAL!C$69:N11766,4,0),VLOOKUP(B147,VOLEYBOL!C$54:N2162,4,0)),VLOOKUP(B147,FUTBOL!C$31:N2250,4,0)),VLOOKUP(B147,BASKETBOL!C$42:N2264,4,0)),VLOOKUP(B147,HENTBOL!C$32:N2265,4,0)),VLOOKUP(B147,HOKEY!C$35:N1609,4,0)),VLOOKUP(B147,KRİKET!C$30:N2039,4,0)),VLOOKUP(B147,'FERDİ BRANŞLAR'!B$2:M385,4,0))</f>
        <v>HAMİT KAPLAN S.S</v>
      </c>
      <c r="F147" s="312" t="str">
        <f>IFERROR(IFERROR(IFERROR(IFERROR(IFERROR(IFERROR(IFERROR(VLOOKUP(B147,FUTSAL!C$69:N11766,5,0),VLOOKUP(B147,VOLEYBOL!C$54:N2162,5,0)),VLOOKUP(B147,FUTBOL!C$31:N2250,5,0)),VLOOKUP(B147,BASKETBOL!C$42:N2264,5,0)),VLOOKUP(B147,HENTBOL!C$32:N2265,5,0)),VLOOKUP(B147,HOKEY!C$35:N1609,5,0)),VLOOKUP(B147,KRİKET!C$30:N2039,5,0)),VLOOKUP(B147,'FERDİ BRANŞLAR'!B$2:M385,5,0))</f>
        <v>VOLEYBOL</v>
      </c>
      <c r="G147" s="312" t="str">
        <f>IFERROR(IFERROR(IFERROR(IFERROR(IFERROR(IFERROR(IFERROR(VLOOKUP(B147,FUTSAL!C$69:N12211,6,0),VLOOKUP(B147,VOLEYBOL!C$54:N2607,6,0)),VLOOKUP(B147,FUTBOL!C$31:N2695,6,0)),VLOOKUP(B147,BASKETBOL!C$42:N2709,6,0)),VLOOKUP(B147,HENTBOL!C$32:N2710,6,0)),VLOOKUP(B147,HOKEY!C$35:N2054,6,0)),VLOOKUP(B147,KRİKET!C$30:N2484,6,0)),VLOOKUP(B147,'FERDİ BRANŞLAR'!B$2:M385,6,0))</f>
        <v>A GRB</v>
      </c>
      <c r="H147" s="312" t="str">
        <f>IFERROR(IFERROR(IFERROR(IFERROR(IFERROR(IFERROR(IFERROR(VLOOKUP(B147,FUTSAL!C$69:N12211,7,0),VLOOKUP(B147,VOLEYBOL!C$54:N2607,7,0)),VLOOKUP(B147,FUTBOL!C$31:N2695,7,0)),VLOOKUP(B147,BASKETBOL!C$42:N2709,7,0)),VLOOKUP(B147,HENTBOL!C$32:N2710,7,0)),VLOOKUP(B147,HOKEY!C$35:N2054,7,0)),VLOOKUP(B147,KRİKET!C$30:N2484,7,0)),VLOOKUP(B147,'FERDİ BRANŞLAR'!B$2:M385,7,0))</f>
        <v>GENÇ ERKEK</v>
      </c>
      <c r="I147" s="314" t="str">
        <f>IFERROR(IFERROR(IFERROR(IFERROR(IFERROR(IFERROR(IFERROR(VLOOKUP(B147,FUTSAL!C$69:N12211,8,0),VLOOKUP(B147,VOLEYBOL!C$54:N2607,8,0)),VLOOKUP(B147,FUTBOL!C$31:N2695,8,0)),VLOOKUP(B147,BASKETBOL!C$42:N2709,8,0)),VLOOKUP(B147,HENTBOL!C$32:N2710,8,0)),VLOOKUP(B147,HOKEY!C$35:N2054,8,0)),VLOOKUP(B147,KRİKET!C$30:N2484,8,0)),VLOOKUP(B147,'FERDİ BRANŞLAR'!B$2:M385,8,0))</f>
        <v>Suluova Şehit Osman Karakuş Anadolu İHL(ÇEKİLDİ</v>
      </c>
      <c r="J147" s="315">
        <f>IFERROR(IFERROR(IFERROR(IFERROR(IFERROR(IFERROR(IFERROR(VLOOKUP(B147,FUTSAL!C$69:N12211,9,0),VLOOKUP(B147,VOLEYBOL!C$54:N2607,9,0)),VLOOKUP(B147,FUTBOL!C$31:N2695,9,0)),VLOOKUP(B147,BASKETBOL!C$42:N2709,9,0)),VLOOKUP(B147,HENTBOL!C$32:N2710,9,0)),VLOOKUP(B147,HOKEY!C$35:N2054,9,0)),VLOOKUP(B147,KRİKET!C$30:N2484,9,0)),VLOOKUP(B147,'FERDİ BRANŞLAR'!B$2:M385,9,0))</f>
        <v>0</v>
      </c>
      <c r="K147" s="315">
        <f>IFERROR(IFERROR(IFERROR(IFERROR(IFERROR(IFERROR(IFERROR(VLOOKUP(B147,FUTSAL!C$69:N12211,10,0),VLOOKUP(B147,VOLEYBOL!C$54:N2607,10,0)),VLOOKUP(B147,FUTBOL!C$31:N2695,10,0)),VLOOKUP(B147,BASKETBOL!C$42:N2709,10,0)),VLOOKUP(B147,HENTBOL!C$32:N2710,10,0)),VLOOKUP(B147,HOKEY!C$35:N2054,10,0)),VLOOKUP(B147,KRİKET!C$30:N2484,10,0)),VLOOKUP(B147,'FERDİ BRANŞLAR'!B$2:M385,10,0))</f>
        <v>0</v>
      </c>
      <c r="L147" s="281" t="str">
        <f>IFERROR(IFERROR(IFERROR(IFERROR(IFERROR(IFERROR(IFERROR(VLOOKUP(B147,FUTSAL!C$69:N12211,11,0),VLOOKUP(B147,VOLEYBOL!C$54:N2607,11,0)),VLOOKUP(B147,FUTBOL!C$31:N2695,11,0)),VLOOKUP(B147,BASKETBOL!C$42:N2709,11,0)),VLOOKUP(B147,HENTBOL!C$32:N2710,11,0)),VLOOKUP(B147,HOKEY!C$35:N2054,11,0)),VLOOKUP(B147,KRİKET!C$30:N2484,11,0)),VLOOKUP(B147,'FERDİ BRANŞLAR'!B$2:M385,11,0))</f>
        <v>Amasya Atatürk Anadolu Lisesi</v>
      </c>
      <c r="M147" s="283" t="str">
        <f>IFERROR(IFERROR(IFERROR(IFERROR(IFERROR(IFERROR(IFERROR(VLOOKUP(B147,FUTSAL!C$69:N12211,12,0),VLOOKUP(B147,VOLEYBOL!C$54:N2607,12,0)),VLOOKUP(B147,FUTBOL!C$31:N2695,12,0)),VLOOKUP(B147,BASKETBOL!C$42:N2709,12,0)),VLOOKUP(B147,HENTBOL!C$32:N2710,12,0)),VLOOKUP(B147,HOKEY!C$35:N2054,11,0)),VLOOKUP(B147,KRİKET!C$30:N2484,12,0)),VLOOKUP(B147,'FERDİ BRANŞLAR'!B$2:M385,12,0))</f>
        <v>SULUOVA ŞEHİT OSMAN KARAKUŞ AHL ÇEKİLDİ</v>
      </c>
    </row>
    <row r="148" spans="2:14" ht="12" x14ac:dyDescent="0.2">
      <c r="B148" s="366">
        <v>500</v>
      </c>
      <c r="C148" s="284">
        <f>IFERROR(IFERROR(IFERROR(IFERROR(IFERROR(IFERROR(IFERROR(VLOOKUP(B148,FUTSAL!C$69:N12057,2,0),VLOOKUP(B148,VOLEYBOL!C$54:N2453,2,0)),VLOOKUP(B148,FUTBOL!C$31:N2541,2,0)),VLOOKUP(B148,BASKETBOL!C$42:N2555,2,0)),VLOOKUP(B148,HENTBOL!C$32:N2556,2,0)),VLOOKUP(B148,HOKEY!C$35:N1900,2,0)),VLOOKUP(B148,KRİKET!C$30:N2330,2,0)),VLOOKUP(B148,'FERDİ BRANŞLAR'!B$2:M676,2,0))</f>
        <v>45995</v>
      </c>
      <c r="D148" s="285">
        <f>IFERROR(IFERROR(IFERROR(IFERROR(IFERROR(IFERROR(IFERROR(VLOOKUP(B148,FUTSAL!C$69:N12057,3,0),VLOOKUP(B148,VOLEYBOL!C$54:N2453,3,0)),VLOOKUP(B148,FUTBOL!C$31:N2541,3,0)),VLOOKUP(B148,BASKETBOL!C$42:N2555,3,0)),VLOOKUP(B148,HENTBOL!C$32:N2556,3,0)),VLOOKUP(B148,HOKEY!C$35:N1900,3,0)),VLOOKUP(B148,KRİKET!C$30:N2330,3,0)),VLOOKUP(B148,'FERDİ BRANŞLAR'!B$2:M676,3,0))</f>
        <v>0.54166666666666663</v>
      </c>
      <c r="E148" s="284" t="str">
        <f>IFERROR(IFERROR(IFERROR(IFERROR(IFERROR(IFERROR(IFERROR(VLOOKUP(B148,FUTSAL!C$69:N12057,4,0),VLOOKUP(B148,VOLEYBOL!C$54:N2453,4,0)),VLOOKUP(B148,FUTBOL!C$31:N2541,4,0)),VLOOKUP(B148,BASKETBOL!C$42:N2555,4,0)),VLOOKUP(B148,HENTBOL!C$32:N2556,4,0)),VLOOKUP(B148,HOKEY!C$35:N1900,4,0)),VLOOKUP(B148,KRİKET!C$30:N2330,4,0)),VLOOKUP(B148,'FERDİ BRANŞLAR'!B$2:M676,4,0))</f>
        <v>HAMİT KAPLAN S.S</v>
      </c>
      <c r="F148" s="284" t="str">
        <f>IFERROR(IFERROR(IFERROR(IFERROR(IFERROR(IFERROR(IFERROR(VLOOKUP(B148,FUTSAL!C$69:N12057,5,0),VLOOKUP(B148,VOLEYBOL!C$54:N2453,5,0)),VLOOKUP(B148,FUTBOL!C$31:N2541,5,0)),VLOOKUP(B148,BASKETBOL!C$42:N2555,5,0)),VLOOKUP(B148,HENTBOL!C$32:N2556,5,0)),VLOOKUP(B148,HOKEY!C$35:N1900,5,0)),VLOOKUP(B148,KRİKET!C$30:N2330,5,0)),VLOOKUP(B148,'FERDİ BRANŞLAR'!B$2:M676,5,0))</f>
        <v>BASKETBOL</v>
      </c>
      <c r="G148" s="284">
        <f>IFERROR(IFERROR(IFERROR(IFERROR(IFERROR(IFERROR(IFERROR(VLOOKUP(B148,FUTSAL!C$69:N12502,6,0),VLOOKUP(B148,VOLEYBOL!C$54:N2898,6,0)),VLOOKUP(B148,FUTBOL!C$31:N2986,6,0)),VLOOKUP(B148,BASKETBOL!C$42:N3000,6,0)),VLOOKUP(B148,HENTBOL!C$32:N3001,6,0)),VLOOKUP(B148,HOKEY!C$35:N2345,6,0)),VLOOKUP(B148,KRİKET!C$30:N2775,6,0)),VLOOKUP(B148,'FERDİ BRANŞLAR'!B$2:M676,6,0))</f>
        <v>0</v>
      </c>
      <c r="H148" s="284" t="str">
        <f>IFERROR(IFERROR(IFERROR(IFERROR(IFERROR(IFERROR(IFERROR(VLOOKUP(B148,FUTSAL!C$69:N12502,7,0),VLOOKUP(B148,VOLEYBOL!C$54:N2898,7,0)),VLOOKUP(B148,FUTBOL!C$31:N2986,7,0)),VLOOKUP(B148,BASKETBOL!C$42:N3000,7,0)),VLOOKUP(B148,HENTBOL!C$32:N3001,7,0)),VLOOKUP(B148,HOKEY!C$35:N2345,7,0)),VLOOKUP(B148,KRİKET!C$30:N2775,7,0)),VLOOKUP(B148,'FERDİ BRANŞLAR'!B$2:M676,7,0))</f>
        <v>GENÇ ERK</v>
      </c>
      <c r="I148" s="286" t="str">
        <f>IFERROR(IFERROR(IFERROR(IFERROR(IFERROR(IFERROR(IFERROR(VLOOKUP(B148,FUTSAL!C$69:N12502,8,0),VLOOKUP(B148,VOLEYBOL!C$54:N2898,8,0)),VLOOKUP(B148,FUTBOL!C$31:N2986,8,0)),VLOOKUP(B148,BASKETBOL!C$42:N3000,8,0)),VLOOKUP(B148,HENTBOL!C$32:N3001,8,0)),VLOOKUP(B148,HOKEY!C$35:N2345,8,0)),VLOOKUP(B148,KRİKET!C$30:N2775,8,0)),VLOOKUP(B148,'FERDİ BRANŞLAR'!B$2:M676,8,0))</f>
        <v>AMASYA MACİT ZEREN FEN LİSESİ</v>
      </c>
      <c r="J148" s="287">
        <f>IFERROR(IFERROR(IFERROR(IFERROR(IFERROR(IFERROR(IFERROR(VLOOKUP(B148,FUTSAL!C$69:N12502,9,0),VLOOKUP(B148,VOLEYBOL!C$54:N2898,9,0)),VLOOKUP(B148,FUTBOL!C$31:N2986,9,0)),VLOOKUP(B148,BASKETBOL!C$42:N3000,9,0)),VLOOKUP(B148,HENTBOL!C$32:N3001,9,0)),VLOOKUP(B148,HOKEY!C$35:N2345,9,0)),VLOOKUP(B148,KRİKET!C$30:N2775,9,0)),VLOOKUP(B148,'FERDİ BRANŞLAR'!B$2:M676,9,0))</f>
        <v>0</v>
      </c>
      <c r="K148" s="287">
        <f>IFERROR(IFERROR(IFERROR(IFERROR(IFERROR(IFERROR(IFERROR(VLOOKUP(B148,FUTSAL!C$69:N12502,10,0),VLOOKUP(B148,VOLEYBOL!C$54:N2898,10,0)),VLOOKUP(B148,FUTBOL!C$31:N2986,10,0)),VLOOKUP(B148,BASKETBOL!C$42:N3000,10,0)),VLOOKUP(B148,HENTBOL!C$32:N3001,10,0)),VLOOKUP(B148,HOKEY!C$35:N2345,10,0)),VLOOKUP(B148,KRİKET!C$30:N2775,10,0)),VLOOKUP(B148,'FERDİ BRANŞLAR'!B$2:M676,10,0))</f>
        <v>0</v>
      </c>
      <c r="L148" s="278" t="str">
        <f>IFERROR(IFERROR(IFERROR(IFERROR(IFERROR(IFERROR(IFERROR(VLOOKUP(B148,FUTSAL!C$69:N12502,11,0),VLOOKUP(B148,VOLEYBOL!C$54:N2898,11,0)),VLOOKUP(B148,FUTBOL!C$31:N2986,11,0)),VLOOKUP(B148,BASKETBOL!C$42:N3000,11,0)),VLOOKUP(B148,HENTBOL!C$32:N3001,11,0)),VLOOKUP(B148,HOKEY!C$35:N2345,11,0)),VLOOKUP(B148,KRİKET!C$30:N2775,11,0)),VLOOKUP(B148,'FERDİ BRANŞLAR'!B$2:M676,11,0))</f>
        <v>AMASYA 12 HAZİRAN LİSESİ (ÇEKİLDİ)</v>
      </c>
      <c r="M148" s="288" t="str">
        <f>IFERROR(IFERROR(IFERROR(IFERROR(IFERROR(IFERROR(IFERROR(VLOOKUP(B148,FUTSAL!C$69:N12502,12,0),VLOOKUP(B148,VOLEYBOL!C$54:N2898,12,0)),VLOOKUP(B148,FUTBOL!C$31:N2986,12,0)),VLOOKUP(B148,BASKETBOL!C$42:N3000,12,0)),VLOOKUP(B148,HENTBOL!C$32:N3001,12,0)),VLOOKUP(B148,HOKEY!C$35:N2345,11,0)),VLOOKUP(B148,KRİKET!C$30:N2775,12,0)),VLOOKUP(B148,'FERDİ BRANŞLAR'!B$2:M676,12,0))</f>
        <v>AMASYA 12 HAZİRAN A.L ÇEKİLDİ</v>
      </c>
    </row>
    <row r="149" spans="2:14" ht="12" x14ac:dyDescent="0.2">
      <c r="B149" s="366">
        <v>501</v>
      </c>
      <c r="C149" s="185">
        <f>IFERROR(IFERROR(IFERROR(IFERROR(IFERROR(IFERROR(IFERROR(VLOOKUP(B149,FUTSAL!C$69:N12058,2,0),VLOOKUP(B149,VOLEYBOL!C$54:N2454,2,0)),VLOOKUP(B149,FUTBOL!C$31:N2542,2,0)),VLOOKUP(B149,BASKETBOL!C$42:N2556,2,0)),VLOOKUP(B149,HENTBOL!C$32:N2557,2,0)),VLOOKUP(B149,HOKEY!C$35:N1901,2,0)),VLOOKUP(B149,KRİKET!C$30:N2331,2,0)),VLOOKUP(B149,'FERDİ BRANŞLAR'!B$2:M677,2,0))</f>
        <v>45995</v>
      </c>
      <c r="D149" s="186">
        <f>IFERROR(IFERROR(IFERROR(IFERROR(IFERROR(IFERROR(IFERROR(VLOOKUP(B149,FUTSAL!C$69:N12058,3,0),VLOOKUP(B149,VOLEYBOL!C$54:N2454,3,0)),VLOOKUP(B149,FUTBOL!C$31:N2542,3,0)),VLOOKUP(B149,BASKETBOL!C$42:N2556,3,0)),VLOOKUP(B149,HENTBOL!C$32:N2557,3,0)),VLOOKUP(B149,HOKEY!C$35:N1901,3,0)),VLOOKUP(B149,KRİKET!C$30:N2331,3,0)),VLOOKUP(B149,'FERDİ BRANŞLAR'!B$2:M677,3,0))</f>
        <v>0.60416666666666663</v>
      </c>
      <c r="E149" s="185" t="str">
        <f>IFERROR(IFERROR(IFERROR(IFERROR(IFERROR(IFERROR(IFERROR(VLOOKUP(B149,FUTSAL!C$69:N12058,4,0),VLOOKUP(B149,VOLEYBOL!C$54:N2454,4,0)),VLOOKUP(B149,FUTBOL!C$31:N2542,4,0)),VLOOKUP(B149,BASKETBOL!C$42:N2556,4,0)),VLOOKUP(B149,HENTBOL!C$32:N2557,4,0)),VLOOKUP(B149,HOKEY!C$35:N1901,4,0)),VLOOKUP(B149,KRİKET!C$30:N2331,4,0)),VLOOKUP(B149,'FERDİ BRANŞLAR'!B$2:M677,4,0))</f>
        <v>HAMİT KAPLAN S.S</v>
      </c>
      <c r="F149" s="185" t="str">
        <f>IFERROR(IFERROR(IFERROR(IFERROR(IFERROR(IFERROR(IFERROR(VLOOKUP(B149,FUTSAL!C$69:N12058,5,0),VLOOKUP(B149,VOLEYBOL!C$54:N2454,5,0)),VLOOKUP(B149,FUTBOL!C$31:N2542,5,0)),VLOOKUP(B149,BASKETBOL!C$42:N2556,5,0)),VLOOKUP(B149,HENTBOL!C$32:N2557,5,0)),VLOOKUP(B149,HOKEY!C$35:N1901,5,0)),VLOOKUP(B149,KRİKET!C$30:N2331,5,0)),VLOOKUP(B149,'FERDİ BRANŞLAR'!B$2:M677,5,0))</f>
        <v>BASKETBOL</v>
      </c>
      <c r="G149" s="185">
        <f>IFERROR(IFERROR(IFERROR(IFERROR(IFERROR(IFERROR(IFERROR(VLOOKUP(B149,FUTSAL!C$69:N12503,6,0),VLOOKUP(B149,VOLEYBOL!C$54:N2899,6,0)),VLOOKUP(B149,FUTBOL!C$31:N2987,6,0)),VLOOKUP(B149,BASKETBOL!C$42:N3001,6,0)),VLOOKUP(B149,HENTBOL!C$32:N3002,6,0)),VLOOKUP(B149,HOKEY!C$35:N2346,6,0)),VLOOKUP(B149,KRİKET!C$30:N2776,6,0)),VLOOKUP(B149,'FERDİ BRANŞLAR'!B$2:M677,6,0))</f>
        <v>0</v>
      </c>
      <c r="H149" s="185" t="str">
        <f>IFERROR(IFERROR(IFERROR(IFERROR(IFERROR(IFERROR(IFERROR(VLOOKUP(B149,FUTSAL!C$69:N12503,7,0),VLOOKUP(B149,VOLEYBOL!C$54:N2899,7,0)),VLOOKUP(B149,FUTBOL!C$31:N2987,7,0)),VLOOKUP(B149,BASKETBOL!C$42:N3001,7,0)),VLOOKUP(B149,HENTBOL!C$32:N3002,7,0)),VLOOKUP(B149,HOKEY!C$35:N2346,7,0)),VLOOKUP(B149,KRİKET!C$30:N2776,7,0)),VLOOKUP(B149,'FERDİ BRANŞLAR'!B$2:M677,7,0))</f>
        <v>GENÇ ERK</v>
      </c>
      <c r="I149" s="187" t="str">
        <f>IFERROR(IFERROR(IFERROR(IFERROR(IFERROR(IFERROR(IFERROR(VLOOKUP(B149,FUTSAL!C$69:N12503,8,0),VLOOKUP(B149,VOLEYBOL!C$54:N2899,8,0)),VLOOKUP(B149,FUTBOL!C$31:N2987,8,0)),VLOOKUP(B149,BASKETBOL!C$42:N3001,8,0)),VLOOKUP(B149,HENTBOL!C$32:N3002,8,0)),VLOOKUP(B149,HOKEY!C$35:N2346,8,0)),VLOOKUP(B149,KRİKET!C$30:N2776,8,0)),VLOOKUP(B149,'FERDİ BRANŞLAR'!B$2:M677,8,0))</f>
        <v>AMASYA ANADOLU LİSESİ</v>
      </c>
      <c r="J149" s="253" t="str">
        <f>IFERROR(IFERROR(IFERROR(IFERROR(IFERROR(IFERROR(IFERROR(VLOOKUP(B149,FUTSAL!C$69:N12503,9,0),VLOOKUP(B149,VOLEYBOL!C$54:N2899,9,0)),VLOOKUP(B149,FUTBOL!C$31:N2987,9,0)),VLOOKUP(B149,BASKETBOL!C$42:N3001,9,0)),VLOOKUP(B149,HENTBOL!C$32:N3002,9,0)),VLOOKUP(B149,HOKEY!C$35:N2346,9,0)),VLOOKUP(B149,KRİKET!C$30:N2776,9,0)),VLOOKUP(B149,'FERDİ BRANŞLAR'!B$2:M677,9,0))</f>
        <v>61</v>
      </c>
      <c r="K149" s="253" t="str">
        <f>IFERROR(IFERROR(IFERROR(IFERROR(IFERROR(IFERROR(IFERROR(VLOOKUP(B149,FUTSAL!C$69:N12503,10,0),VLOOKUP(B149,VOLEYBOL!C$54:N2899,10,0)),VLOOKUP(B149,FUTBOL!C$31:N2987,10,0)),VLOOKUP(B149,BASKETBOL!C$42:N3001,10,0)),VLOOKUP(B149,HENTBOL!C$32:N3002,10,0)),VLOOKUP(B149,HOKEY!C$35:N2346,10,0)),VLOOKUP(B149,KRİKET!C$30:N2776,10,0)),VLOOKUP(B149,'FERDİ BRANŞLAR'!B$2:M677,10,0))</f>
        <v>68</v>
      </c>
      <c r="L149" s="59" t="str">
        <f>IFERROR(IFERROR(IFERROR(IFERROR(IFERROR(IFERROR(IFERROR(VLOOKUP(B149,FUTSAL!C$69:N12503,11,0),VLOOKUP(B149,VOLEYBOL!C$54:N2899,11,0)),VLOOKUP(B149,FUTBOL!C$31:N2987,11,0)),VLOOKUP(B149,BASKETBOL!C$42:N3001,11,0)),VLOOKUP(B149,HENTBOL!C$32:N3002,11,0)),VLOOKUP(B149,HOKEY!C$35:N2346,11,0)),VLOOKUP(B149,KRİKET!C$30:N2776,11,0)),VLOOKUP(B149,'FERDİ BRANŞLAR'!B$2:M677,11,0))</f>
        <v>MERZİON İRFANLI ANADOLU LİSESİ</v>
      </c>
      <c r="M149" s="79" t="str">
        <f>IFERROR(IFERROR(IFERROR(IFERROR(IFERROR(IFERROR(IFERROR(VLOOKUP(B149,FUTSAL!C$69:N12503,12,0),VLOOKUP(B149,VOLEYBOL!C$54:N2899,12,0)),VLOOKUP(B149,FUTBOL!C$31:N2987,12,0)),VLOOKUP(B149,BASKETBOL!C$42:N3001,12,0)),VLOOKUP(B149,HENTBOL!C$32:N3002,12,0)),VLOOKUP(B149,HOKEY!C$35:N2346,11,0)),VLOOKUP(B149,KRİKET!C$30:N2776,12,0)),VLOOKUP(B149,'FERDİ BRANŞLAR'!B$2:M677,12,0))</f>
        <v>KUPA TÖRENİ</v>
      </c>
    </row>
    <row r="150" spans="2:14" ht="12" x14ac:dyDescent="0.2">
      <c r="B150" s="358">
        <v>451</v>
      </c>
      <c r="C150" s="284">
        <f>IFERROR(IFERROR(IFERROR(IFERROR(IFERROR(IFERROR(IFERROR(VLOOKUP(B150,FUTSAL!C$69:N11846,2,0),VLOOKUP(B150,VOLEYBOL!C$54:N2242,2,0)),VLOOKUP(B150,FUTBOL!C$31:N2330,2,0)),VLOOKUP(B150,BASKETBOL!C$42:N2344,2,0)),VLOOKUP(B150,HENTBOL!C$32:N2345,2,0)),VLOOKUP(B150,HOKEY!C$35:N1689,2,0)),VLOOKUP(B150,KRİKET!C$30:N2119,2,0)),VLOOKUP(B150,'FERDİ BRANŞLAR'!B$2:M465,2,0))</f>
        <v>45996</v>
      </c>
      <c r="D150" s="285">
        <f>IFERROR(IFERROR(IFERROR(IFERROR(IFERROR(IFERROR(IFERROR(VLOOKUP(B150,FUTSAL!C$69:N11846,3,0),VLOOKUP(B150,VOLEYBOL!C$54:N2242,3,0)),VLOOKUP(B150,FUTBOL!C$31:N2330,3,0)),VLOOKUP(B150,BASKETBOL!C$42:N2344,3,0)),VLOOKUP(B150,HENTBOL!C$32:N2345,3,0)),VLOOKUP(B150,HOKEY!C$35:N1689,3,0)),VLOOKUP(B150,KRİKET!C$30:N2119,3,0)),VLOOKUP(B150,'FERDİ BRANŞLAR'!B$2:M465,3,0))</f>
        <v>0.39583333333333331</v>
      </c>
      <c r="E150" s="284" t="str">
        <f>IFERROR(IFERROR(IFERROR(IFERROR(IFERROR(IFERROR(IFERROR(VLOOKUP(B150,FUTSAL!C$69:N11846,4,0),VLOOKUP(B150,VOLEYBOL!C$54:N2242,4,0)),VLOOKUP(B150,FUTBOL!C$31:N2330,4,0)),VLOOKUP(B150,BASKETBOL!C$42:N2344,4,0)),VLOOKUP(B150,HENTBOL!C$32:N2345,4,0)),VLOOKUP(B150,HOKEY!C$35:N1689,4,0)),VLOOKUP(B150,KRİKET!C$30:N2119,4,0)),VLOOKUP(B150,'FERDİ BRANŞLAR'!B$2:M465,4,0))</f>
        <v>AMASYA S.S</v>
      </c>
      <c r="F150" s="284" t="str">
        <f>IFERROR(IFERROR(IFERROR(IFERROR(IFERROR(IFERROR(IFERROR(VLOOKUP(B150,FUTSAL!C$69:N11846,5,0),VLOOKUP(B150,VOLEYBOL!C$54:N2242,5,0)),VLOOKUP(B150,FUTBOL!C$31:N2330,5,0)),VLOOKUP(B150,BASKETBOL!C$42:N2344,5,0)),VLOOKUP(B150,HENTBOL!C$32:N2345,5,0)),VLOOKUP(B150,HOKEY!C$35:N1689,5,0)),VLOOKUP(B150,KRİKET!C$30:N2119,5,0)),VLOOKUP(B150,'FERDİ BRANŞLAR'!B$2:M465,5,0))</f>
        <v>HENTBOL</v>
      </c>
      <c r="G150" s="284" t="str">
        <f>IFERROR(IFERROR(IFERROR(IFERROR(IFERROR(IFERROR(IFERROR(VLOOKUP(B150,FUTSAL!C$69:N12291,6,0),VLOOKUP(B150,VOLEYBOL!C$54:N2687,6,0)),VLOOKUP(B150,FUTBOL!C$31:N2775,6,0)),VLOOKUP(B150,BASKETBOL!C$42:N2789,6,0)),VLOOKUP(B150,HENTBOL!C$32:N2790,6,0)),VLOOKUP(B150,HOKEY!C$35:N2134,6,0)),VLOOKUP(B150,KRİKET!C$30:N2564,6,0)),VLOOKUP(B150,'FERDİ BRANŞLAR'!B$2:M465,6,0))</f>
        <v>A GRB</v>
      </c>
      <c r="H150" s="284" t="str">
        <f>IFERROR(IFERROR(IFERROR(IFERROR(IFERROR(IFERROR(IFERROR(VLOOKUP(B150,FUTSAL!C$69:N12291,7,0),VLOOKUP(B150,VOLEYBOL!C$54:N2687,7,0)),VLOOKUP(B150,FUTBOL!C$31:N2775,7,0)),VLOOKUP(B150,BASKETBOL!C$42:N2789,7,0)),VLOOKUP(B150,HENTBOL!C$32:N2790,7,0)),VLOOKUP(B150,HOKEY!C$35:N2134,7,0)),VLOOKUP(B150,KRİKET!C$30:N2564,7,0)),VLOOKUP(B150,'FERDİ BRANŞLAR'!B$2:M465,7,0))</f>
        <v>YILDIZ KIZ</v>
      </c>
      <c r="I150" s="286" t="str">
        <f>IFERROR(IFERROR(IFERROR(IFERROR(IFERROR(IFERROR(IFERROR(VLOOKUP(B150,FUTSAL!C$69:N12291,8,0),VLOOKUP(B150,VOLEYBOL!C$54:N2687,8,0)),VLOOKUP(B150,FUTBOL!C$31:N2775,8,0)),VLOOKUP(B150,BASKETBOL!C$42:N2789,8,0)),VLOOKUP(B150,HENTBOL!C$32:N2790,8,0)),VLOOKUP(B150,HOKEY!C$35:N2134,8,0)),VLOOKUP(B150,KRİKET!C$30:N2564,8,0)),VLOOKUP(B150,'FERDİ BRANŞLAR'!B$2:M465,8,0))</f>
        <v>MERZİFON NAMIK KEMAL O.O</v>
      </c>
      <c r="J150" s="287">
        <f>IFERROR(IFERROR(IFERROR(IFERROR(IFERROR(IFERROR(IFERROR(VLOOKUP(B150,FUTSAL!C$69:N12291,9,0),VLOOKUP(B150,VOLEYBOL!C$54:N2687,9,0)),VLOOKUP(B150,FUTBOL!C$31:N2775,9,0)),VLOOKUP(B150,BASKETBOL!C$42:N2789,9,0)),VLOOKUP(B150,HENTBOL!C$32:N2790,9,0)),VLOOKUP(B150,HOKEY!C$35:N2134,9,0)),VLOOKUP(B150,KRİKET!C$30:N2564,9,0)),VLOOKUP(B150,'FERDİ BRANŞLAR'!B$2:M465,9,0))</f>
        <v>0</v>
      </c>
      <c r="K150" s="287">
        <f>IFERROR(IFERROR(IFERROR(IFERROR(IFERROR(IFERROR(IFERROR(VLOOKUP(B150,FUTSAL!C$69:N12291,10,0),VLOOKUP(B150,VOLEYBOL!C$54:N2687,10,0)),VLOOKUP(B150,FUTBOL!C$31:N2775,10,0)),VLOOKUP(B150,BASKETBOL!C$42:N2789,10,0)),VLOOKUP(B150,HENTBOL!C$32:N2790,10,0)),VLOOKUP(B150,HOKEY!C$35:N2134,10,0)),VLOOKUP(B150,KRİKET!C$30:N2564,10,0)),VLOOKUP(B150,'FERDİ BRANŞLAR'!B$2:M465,10,0))</f>
        <v>0</v>
      </c>
      <c r="L150" s="278" t="str">
        <f>IFERROR(IFERROR(IFERROR(IFERROR(IFERROR(IFERROR(IFERROR(VLOOKUP(B150,FUTSAL!C$69:N12291,11,0),VLOOKUP(B150,VOLEYBOL!C$54:N2687,11,0)),VLOOKUP(B150,FUTBOL!C$31:N2775,11,0)),VLOOKUP(B150,BASKETBOL!C$42:N2789,11,0)),VLOOKUP(B150,HENTBOL!C$32:N2790,11,0)),VLOOKUP(B150,HOKEY!C$35:N2134,11,0)),VLOOKUP(B150,KRİKET!C$30:N2564,11,0)),VLOOKUP(B150,'FERDİ BRANŞLAR'!B$2:M465,11,0))</f>
        <v>AMASYA VALİ HÜSEYİN POROY O.O (Çekildi)01.12.25</v>
      </c>
      <c r="M150" s="288" t="str">
        <f>IFERROR(IFERROR(IFERROR(IFERROR(IFERROR(IFERROR(IFERROR(VLOOKUP(B150,FUTSAL!C$69:N12291,12,0),VLOOKUP(B150,VOLEYBOL!C$54:N2687,12,0)),VLOOKUP(B150,FUTBOL!C$31:N2775,12,0)),VLOOKUP(B150,BASKETBOL!C$42:N2789,12,0)),VLOOKUP(B150,HENTBOL!C$32:N2790,12,0)),VLOOKUP(B150,HOKEY!C$35:N2134,11,0)),VLOOKUP(B150,KRİKET!C$30:N2564,12,0)),VLOOKUP(B150,'FERDİ BRANŞLAR'!B$2:M465,12,0))</f>
        <v>amasya vali hüseyin poroy çekildi 01.11.2025</v>
      </c>
    </row>
    <row r="151" spans="2:14" ht="12" x14ac:dyDescent="0.2">
      <c r="B151" s="358">
        <v>335</v>
      </c>
      <c r="C151" s="185">
        <f>IFERROR(IFERROR(IFERROR(IFERROR(IFERROR(IFERROR(IFERROR(VLOOKUP(B151,FUTSAL!C$69:N11778,2,0),VLOOKUP(B151,VOLEYBOL!C$54:N2174,2,0)),VLOOKUP(B151,FUTBOL!C$31:N2262,2,0)),VLOOKUP(B151,BASKETBOL!C$42:N2276,2,0)),VLOOKUP(B151,HENTBOL!C$32:N2277,2,0)),VLOOKUP(B151,HOKEY!C$35:N1621,2,0)),VLOOKUP(B151,KRİKET!C$30:N2051,2,0)),VLOOKUP(B151,'FERDİ BRANŞLAR'!B$2:M397,2,0))</f>
        <v>45996</v>
      </c>
      <c r="D151" s="186">
        <f>IFERROR(IFERROR(IFERROR(IFERROR(IFERROR(IFERROR(IFERROR(VLOOKUP(B151,FUTSAL!C$69:N11778,3,0),VLOOKUP(B151,VOLEYBOL!C$54:N2174,3,0)),VLOOKUP(B151,FUTBOL!C$31:N2262,3,0)),VLOOKUP(B151,BASKETBOL!C$42:N2276,3,0)),VLOOKUP(B151,HENTBOL!C$32:N2277,3,0)),VLOOKUP(B151,HOKEY!C$35:N1621,3,0)),VLOOKUP(B151,KRİKET!C$30:N2051,3,0)),VLOOKUP(B151,'FERDİ BRANŞLAR'!B$2:M397,3,0))</f>
        <v>0.45833333333333331</v>
      </c>
      <c r="E151" s="185" t="str">
        <f>IFERROR(IFERROR(IFERROR(IFERROR(IFERROR(IFERROR(IFERROR(VLOOKUP(B151,FUTSAL!C$69:N11778,4,0),VLOOKUP(B151,VOLEYBOL!C$54:N2174,4,0)),VLOOKUP(B151,FUTBOL!C$31:N2262,4,0)),VLOOKUP(B151,BASKETBOL!C$42:N2276,4,0)),VLOOKUP(B151,HENTBOL!C$32:N2277,4,0)),VLOOKUP(B151,HOKEY!C$35:N1621,4,0)),VLOOKUP(B151,KRİKET!C$30:N2051,4,0)),VLOOKUP(B151,'FERDİ BRANŞLAR'!B$2:M397,4,0))</f>
        <v>HAMİT KAPLAN S.S</v>
      </c>
      <c r="F151" s="185" t="str">
        <f>IFERROR(IFERROR(IFERROR(IFERROR(IFERROR(IFERROR(IFERROR(VLOOKUP(B151,FUTSAL!C$69:N11778,5,0),VLOOKUP(B151,VOLEYBOL!C$54:N2174,5,0)),VLOOKUP(B151,FUTBOL!C$31:N2262,5,0)),VLOOKUP(B151,BASKETBOL!C$42:N2276,5,0)),VLOOKUP(B151,HENTBOL!C$32:N2277,5,0)),VLOOKUP(B151,HOKEY!C$35:N1621,5,0)),VLOOKUP(B151,KRİKET!C$30:N2051,5,0)),VLOOKUP(B151,'FERDİ BRANŞLAR'!B$2:M397,5,0))</f>
        <v>VOLEYBOL</v>
      </c>
      <c r="G151" s="185" t="str">
        <f>IFERROR(IFERROR(IFERROR(IFERROR(IFERROR(IFERROR(IFERROR(VLOOKUP(B151,FUTSAL!C$69:N12223,6,0),VLOOKUP(B151,VOLEYBOL!C$54:N2619,6,0)),VLOOKUP(B151,FUTBOL!C$31:N2707,6,0)),VLOOKUP(B151,BASKETBOL!C$42:N2721,6,0)),VLOOKUP(B151,HENTBOL!C$32:N2722,6,0)),VLOOKUP(B151,HOKEY!C$35:N2066,6,0)),VLOOKUP(B151,KRİKET!C$30:N2496,6,0)),VLOOKUP(B151,'FERDİ BRANŞLAR'!B$2:M397,6,0))</f>
        <v>YRF 2</v>
      </c>
      <c r="H151" s="185" t="str">
        <f>IFERROR(IFERROR(IFERROR(IFERROR(IFERROR(IFERROR(IFERROR(VLOOKUP(B151,FUTSAL!C$69:N12223,7,0),VLOOKUP(B151,VOLEYBOL!C$54:N2619,7,0)),VLOOKUP(B151,FUTBOL!C$31:N2707,7,0)),VLOOKUP(B151,BASKETBOL!C$42:N2721,7,0)),VLOOKUP(B151,HENTBOL!C$32:N2722,7,0)),VLOOKUP(B151,HOKEY!C$35:N2066,7,0)),VLOOKUP(B151,KRİKET!C$30:N2496,7,0)),VLOOKUP(B151,'FERDİ BRANŞLAR'!B$2:M397,7,0))</f>
        <v>YILDIZ KIZ</v>
      </c>
      <c r="I151" s="187" t="str">
        <f>IFERROR(IFERROR(IFERROR(IFERROR(IFERROR(IFERROR(IFERROR(VLOOKUP(B151,FUTSAL!C$69:N12223,8,0),VLOOKUP(B151,VOLEYBOL!C$54:N2619,8,0)),VLOOKUP(B151,FUTBOL!C$31:N2707,8,0)),VLOOKUP(B151,BASKETBOL!C$42:N2721,8,0)),VLOOKUP(B151,HENTBOL!C$32:N2722,8,0)),VLOOKUP(B151,HOKEY!C$35:N2066,8,0)),VLOOKUP(B151,KRİKET!C$30:N2496,8,0)),VLOOKUP(B151,'FERDİ BRANŞLAR'!B$2:M397,8,0))</f>
        <v xml:space="preserve"> Hacıköy Ülkü Ortaokulu</v>
      </c>
      <c r="J151" s="253" t="str">
        <f>IFERROR(IFERROR(IFERROR(IFERROR(IFERROR(IFERROR(IFERROR(VLOOKUP(B151,FUTSAL!C$69:N12223,9,0),VLOOKUP(B151,VOLEYBOL!C$54:N2619,9,0)),VLOOKUP(B151,FUTBOL!C$31:N2707,9,0)),VLOOKUP(B151,BASKETBOL!C$42:N2721,9,0)),VLOOKUP(B151,HENTBOL!C$32:N2722,9,0)),VLOOKUP(B151,HOKEY!C$35:N2066,9,0)),VLOOKUP(B151,KRİKET!C$30:N2496,9,0)),VLOOKUP(B151,'FERDİ BRANŞLAR'!B$2:M397,9,0))</f>
        <v>0</v>
      </c>
      <c r="K151" s="253" t="str">
        <f>IFERROR(IFERROR(IFERROR(IFERROR(IFERROR(IFERROR(IFERROR(VLOOKUP(B151,FUTSAL!C$69:N12223,10,0),VLOOKUP(B151,VOLEYBOL!C$54:N2619,10,0)),VLOOKUP(B151,FUTBOL!C$31:N2707,10,0)),VLOOKUP(B151,BASKETBOL!C$42:N2721,10,0)),VLOOKUP(B151,HENTBOL!C$32:N2722,10,0)),VLOOKUP(B151,HOKEY!C$35:N2066,10,0)),VLOOKUP(B151,KRİKET!C$30:N2496,10,0)),VLOOKUP(B151,'FERDİ BRANŞLAR'!B$2:M397,10,0))</f>
        <v>3</v>
      </c>
      <c r="L151" s="359" t="str">
        <f>IFERROR(IFERROR(IFERROR(IFERROR(IFERROR(IFERROR(IFERROR(VLOOKUP(B151,FUTSAL!C$69:N12223,11,0),VLOOKUP(B151,VOLEYBOL!C$54:N2619,11,0)),VLOOKUP(B151,FUTBOL!C$31:N2707,11,0)),VLOOKUP(B151,BASKETBOL!C$42:N2721,11,0)),VLOOKUP(B151,HENTBOL!C$32:N2722,11,0)),VLOOKUP(B151,HOKEY!C$35:N2066,11,0)),VLOOKUP(B151,KRİKET!C$30:N2496,11,0)),VLOOKUP(B151,'FERDİ BRANŞLAR'!B$2:M397,11,0))</f>
        <v>Amasya Ziyapaşa Ortaokulu(</v>
      </c>
      <c r="M151" s="79" t="str">
        <f>IFERROR(IFERROR(IFERROR(IFERROR(IFERROR(IFERROR(IFERROR(VLOOKUP(B151,FUTSAL!C$69:N12223,12,0),VLOOKUP(B151,VOLEYBOL!C$54:N2619,12,0)),VLOOKUP(B151,FUTBOL!C$31:N2707,12,0)),VLOOKUP(B151,BASKETBOL!C$42:N2721,12,0)),VLOOKUP(B151,HENTBOL!C$32:N2722,12,0)),VLOOKUP(B151,HOKEY!C$35:N2066,11,0)),VLOOKUP(B151,KRİKET!C$30:N2496,12,0)),VLOOKUP(B151,'FERDİ BRANŞLAR'!B$2:M397,12,0))</f>
        <v>………</v>
      </c>
    </row>
    <row r="152" spans="2:14" ht="12" x14ac:dyDescent="0.2">
      <c r="B152" s="358">
        <v>452</v>
      </c>
      <c r="C152" s="284">
        <f>IFERROR(IFERROR(IFERROR(IFERROR(IFERROR(IFERROR(IFERROR(VLOOKUP(B152,FUTSAL!C$69:N11834,2,0),VLOOKUP(B152,VOLEYBOL!C$54:N2230,2,0)),VLOOKUP(B152,FUTBOL!C$31:N2318,2,0)),VLOOKUP(B152,BASKETBOL!C$42:N2332,2,0)),VLOOKUP(B152,HENTBOL!C$32:N2333,2,0)),VLOOKUP(B152,HOKEY!C$35:N1677,2,0)),VLOOKUP(B152,KRİKET!C$30:N2107,2,0)),VLOOKUP(B152,'FERDİ BRANŞLAR'!B$2:M453,2,0))</f>
        <v>45996</v>
      </c>
      <c r="D152" s="285">
        <f>IFERROR(IFERROR(IFERROR(IFERROR(IFERROR(IFERROR(IFERROR(VLOOKUP(B152,FUTSAL!C$69:N11834,3,0),VLOOKUP(B152,VOLEYBOL!C$54:N2230,3,0)),VLOOKUP(B152,FUTBOL!C$31:N2318,3,0)),VLOOKUP(B152,BASKETBOL!C$42:N2332,3,0)),VLOOKUP(B152,HENTBOL!C$32:N2333,3,0)),VLOOKUP(B152,HOKEY!C$35:N1677,3,0)),VLOOKUP(B152,KRİKET!C$30:N2107,3,0)),VLOOKUP(B152,'FERDİ BRANŞLAR'!B$2:M453,3,0))</f>
        <v>0.45833333333333331</v>
      </c>
      <c r="E152" s="284" t="str">
        <f>IFERROR(IFERROR(IFERROR(IFERROR(IFERROR(IFERROR(IFERROR(VLOOKUP(B152,FUTSAL!C$69:N11834,4,0),VLOOKUP(B152,VOLEYBOL!C$54:N2230,4,0)),VLOOKUP(B152,FUTBOL!C$31:N2318,4,0)),VLOOKUP(B152,BASKETBOL!C$42:N2332,4,0)),VLOOKUP(B152,HENTBOL!C$32:N2333,4,0)),VLOOKUP(B152,HOKEY!C$35:N1677,4,0)),VLOOKUP(B152,KRİKET!C$30:N2107,4,0)),VLOOKUP(B152,'FERDİ BRANŞLAR'!B$2:M453,4,0))</f>
        <v>AMASYA S.S</v>
      </c>
      <c r="F152" s="284" t="str">
        <f>IFERROR(IFERROR(IFERROR(IFERROR(IFERROR(IFERROR(IFERROR(VLOOKUP(B152,FUTSAL!C$69:N11834,5,0),VLOOKUP(B152,VOLEYBOL!C$54:N2230,5,0)),VLOOKUP(B152,FUTBOL!C$31:N2318,5,0)),VLOOKUP(B152,BASKETBOL!C$42:N2332,5,0)),VLOOKUP(B152,HENTBOL!C$32:N2333,5,0)),VLOOKUP(B152,HOKEY!C$35:N1677,5,0)),VLOOKUP(B152,KRİKET!C$30:N2107,5,0)),VLOOKUP(B152,'FERDİ BRANŞLAR'!B$2:M453,5,0))</f>
        <v>HENTBOL</v>
      </c>
      <c r="G152" s="284" t="str">
        <f>IFERROR(IFERROR(IFERROR(IFERROR(IFERROR(IFERROR(IFERROR(VLOOKUP(B152,FUTSAL!C$69:N12279,6,0),VLOOKUP(B152,VOLEYBOL!C$54:N2675,6,0)),VLOOKUP(B152,FUTBOL!C$31:N2763,6,0)),VLOOKUP(B152,BASKETBOL!C$42:N2777,6,0)),VLOOKUP(B152,HENTBOL!C$32:N2778,6,0)),VLOOKUP(B152,HOKEY!C$35:N2122,6,0)),VLOOKUP(B152,KRİKET!C$30:N2552,6,0)),VLOOKUP(B152,'FERDİ BRANŞLAR'!B$2:M453,6,0))</f>
        <v>A GRB</v>
      </c>
      <c r="H152" s="284" t="str">
        <f>IFERROR(IFERROR(IFERROR(IFERROR(IFERROR(IFERROR(IFERROR(VLOOKUP(B152,FUTSAL!C$69:N12279,7,0),VLOOKUP(B152,VOLEYBOL!C$54:N2675,7,0)),VLOOKUP(B152,FUTBOL!C$31:N2763,7,0)),VLOOKUP(B152,BASKETBOL!C$42:N2777,7,0)),VLOOKUP(B152,HENTBOL!C$32:N2778,7,0)),VLOOKUP(B152,HOKEY!C$35:N2122,7,0)),VLOOKUP(B152,KRİKET!C$30:N2552,7,0)),VLOOKUP(B152,'FERDİ BRANŞLAR'!B$2:M453,7,0))</f>
        <v>YILDIZ KIZ</v>
      </c>
      <c r="I152" s="286" t="str">
        <f>IFERROR(IFERROR(IFERROR(IFERROR(IFERROR(IFERROR(IFERROR(VLOOKUP(B152,FUTSAL!C$69:N12279,8,0),VLOOKUP(B152,VOLEYBOL!C$54:N2675,8,0)),VLOOKUP(B152,FUTBOL!C$31:N2763,8,0)),VLOOKUP(B152,BASKETBOL!C$42:N2777,8,0)),VLOOKUP(B152,HENTBOL!C$32:N2778,8,0)),VLOOKUP(B152,HOKEY!C$35:N2122,8,0)),VLOOKUP(B152,KRİKET!C$30:N2552,8,0)),VLOOKUP(B152,'FERDİ BRANŞLAR'!B$2:M453,8,0))</f>
        <v>AMASYA ZİYAPAŞA O.O</v>
      </c>
      <c r="J152" s="287">
        <f>IFERROR(IFERROR(IFERROR(IFERROR(IFERROR(IFERROR(IFERROR(VLOOKUP(B152,FUTSAL!C$69:N12279,9,0),VLOOKUP(B152,VOLEYBOL!C$54:N2675,9,0)),VLOOKUP(B152,FUTBOL!C$31:N2763,9,0)),VLOOKUP(B152,BASKETBOL!C$42:N2777,9,0)),VLOOKUP(B152,HENTBOL!C$32:N2778,9,0)),VLOOKUP(B152,HOKEY!C$35:N2122,9,0)),VLOOKUP(B152,KRİKET!C$30:N2552,9,0)),VLOOKUP(B152,'FERDİ BRANŞLAR'!B$2:M453,9,0))</f>
        <v>0</v>
      </c>
      <c r="K152" s="287">
        <f>IFERROR(IFERROR(IFERROR(IFERROR(IFERROR(IFERROR(IFERROR(VLOOKUP(B152,FUTSAL!C$69:N12279,10,0),VLOOKUP(B152,VOLEYBOL!C$54:N2675,10,0)),VLOOKUP(B152,FUTBOL!C$31:N2763,10,0)),VLOOKUP(B152,BASKETBOL!C$42:N2777,10,0)),VLOOKUP(B152,HENTBOL!C$32:N2778,10,0)),VLOOKUP(B152,HOKEY!C$35:N2122,10,0)),VLOOKUP(B152,KRİKET!C$30:N2552,10,0)),VLOOKUP(B152,'FERDİ BRANŞLAR'!B$2:M453,10,0))</f>
        <v>0</v>
      </c>
      <c r="L152" s="278" t="str">
        <f>IFERROR(IFERROR(IFERROR(IFERROR(IFERROR(IFERROR(IFERROR(VLOOKUP(B152,FUTSAL!C$69:N12279,11,0),VLOOKUP(B152,VOLEYBOL!C$54:N2675,11,0)),VLOOKUP(B152,FUTBOL!C$31:N2763,11,0)),VLOOKUP(B152,BASKETBOL!C$42:N2777,11,0)),VLOOKUP(B152,HENTBOL!C$32:N2778,11,0)),VLOOKUP(B152,HOKEY!C$35:N2122,11,0)),VLOOKUP(B152,KRİKET!C$30:N2552,11,0)),VLOOKUP(B152,'FERDİ BRANŞLAR'!B$2:M453,11,0))</f>
        <v>AMASYA PLEVNE O.O(Çekildi)01.12.2025</v>
      </c>
      <c r="M152" s="288" t="str">
        <f>IFERROR(IFERROR(IFERROR(IFERROR(IFERROR(IFERROR(IFERROR(VLOOKUP(B152,FUTSAL!C$69:N12279,12,0),VLOOKUP(B152,VOLEYBOL!C$54:N2675,12,0)),VLOOKUP(B152,FUTBOL!C$31:N2763,12,0)),VLOOKUP(B152,BASKETBOL!C$42:N2777,12,0)),VLOOKUP(B152,HENTBOL!C$32:N2778,12,0)),VLOOKUP(B152,HOKEY!C$35:N2122,11,0)),VLOOKUP(B152,KRİKET!C$30:N2552,12,0)),VLOOKUP(B152,'FERDİ BRANŞLAR'!B$2:M453,12,0))</f>
        <v>amasya plevne oo(çekildi)01.12.25</v>
      </c>
    </row>
    <row r="153" spans="2:14" ht="12" x14ac:dyDescent="0.2">
      <c r="B153" s="358">
        <v>334</v>
      </c>
      <c r="C153" s="185">
        <f>IFERROR(IFERROR(IFERROR(IFERROR(IFERROR(IFERROR(IFERROR(VLOOKUP(B153,FUTSAL!C$69:N11777,2,0),VLOOKUP(B153,VOLEYBOL!C$54:N2173,2,0)),VLOOKUP(B153,FUTBOL!C$31:N2261,2,0)),VLOOKUP(B153,BASKETBOL!C$42:N2275,2,0)),VLOOKUP(B153,HENTBOL!C$32:N2276,2,0)),VLOOKUP(B153,HOKEY!C$35:N1620,2,0)),VLOOKUP(B153,KRİKET!C$30:N2050,2,0)),VLOOKUP(B153,'FERDİ BRANŞLAR'!B$2:M396,2,0))</f>
        <v>45996</v>
      </c>
      <c r="D153" s="267">
        <f>IFERROR(IFERROR(IFERROR(IFERROR(IFERROR(IFERROR(IFERROR(VLOOKUP(B153,FUTSAL!C$69:N11777,3,0),VLOOKUP(B153,VOLEYBOL!C$54:N2173,3,0)),VLOOKUP(B153,FUTBOL!C$31:N2261,3,0)),VLOOKUP(B153,BASKETBOL!C$42:N2275,3,0)),VLOOKUP(B153,HENTBOL!C$32:N2276,3,0)),VLOOKUP(B153,HOKEY!C$35:N1620,3,0)),VLOOKUP(B153,KRİKET!C$30:N2050,3,0)),VLOOKUP(B153,'FERDİ BRANŞLAR'!B$2:M396,3,0))</f>
        <v>0.54166666666666663</v>
      </c>
      <c r="E153" s="185" t="str">
        <f>IFERROR(IFERROR(IFERROR(IFERROR(IFERROR(IFERROR(IFERROR(VLOOKUP(B153,FUTSAL!C$69:N11777,4,0),VLOOKUP(B153,VOLEYBOL!C$54:N2173,4,0)),VLOOKUP(B153,FUTBOL!C$31:N2261,4,0)),VLOOKUP(B153,BASKETBOL!C$42:N2275,4,0)),VLOOKUP(B153,HENTBOL!C$32:N2276,4,0)),VLOOKUP(B153,HOKEY!C$35:N1620,4,0)),VLOOKUP(B153,KRİKET!C$30:N2050,4,0)),VLOOKUP(B153,'FERDİ BRANŞLAR'!B$2:M396,4,0))</f>
        <v>HAMİT KAPLAN S.S</v>
      </c>
      <c r="F153" s="185" t="str">
        <f>IFERROR(IFERROR(IFERROR(IFERROR(IFERROR(IFERROR(IFERROR(VLOOKUP(B153,FUTSAL!C$69:N11777,5,0),VLOOKUP(B153,VOLEYBOL!C$54:N2173,5,0)),VLOOKUP(B153,FUTBOL!C$31:N2261,5,0)),VLOOKUP(B153,BASKETBOL!C$42:N2275,5,0)),VLOOKUP(B153,HENTBOL!C$32:N2276,5,0)),VLOOKUP(B153,HOKEY!C$35:N1620,5,0)),VLOOKUP(B153,KRİKET!C$30:N2050,5,0)),VLOOKUP(B153,'FERDİ BRANŞLAR'!B$2:M396,5,0))</f>
        <v>VOLEYBOL</v>
      </c>
      <c r="G153" s="185" t="str">
        <f>IFERROR(IFERROR(IFERROR(IFERROR(IFERROR(IFERROR(IFERROR(VLOOKUP(B153,FUTSAL!C$69:N12222,6,0),VLOOKUP(B153,VOLEYBOL!C$54:N2618,6,0)),VLOOKUP(B153,FUTBOL!C$31:N2706,6,0)),VLOOKUP(B153,BASKETBOL!C$42:N2720,6,0)),VLOOKUP(B153,HENTBOL!C$32:N2721,6,0)),VLOOKUP(B153,HOKEY!C$35:N2065,6,0)),VLOOKUP(B153,KRİKET!C$30:N2495,6,0)),VLOOKUP(B153,'FERDİ BRANŞLAR'!B$2:M396,6,0))</f>
        <v xml:space="preserve">YRF 1 </v>
      </c>
      <c r="H153" s="185" t="str">
        <f>IFERROR(IFERROR(IFERROR(IFERROR(IFERROR(IFERROR(IFERROR(VLOOKUP(B153,FUTSAL!C$69:N12222,7,0),VLOOKUP(B153,VOLEYBOL!C$54:N2618,7,0)),VLOOKUP(B153,FUTBOL!C$31:N2706,7,0)),VLOOKUP(B153,BASKETBOL!C$42:N2720,7,0)),VLOOKUP(B153,HENTBOL!C$32:N2721,7,0)),VLOOKUP(B153,HOKEY!C$35:N2065,7,0)),VLOOKUP(B153,KRİKET!C$30:N2495,7,0)),VLOOKUP(B153,'FERDİ BRANŞLAR'!B$2:M396,7,0))</f>
        <v>YILDIZ KIZ</v>
      </c>
      <c r="I153" s="187" t="str">
        <f>IFERROR(IFERROR(IFERROR(IFERROR(IFERROR(IFERROR(IFERROR(VLOOKUP(B153,FUTSAL!C$69:N12222,8,0),VLOOKUP(B153,VOLEYBOL!C$54:N2618,8,0)),VLOOKUP(B153,FUTBOL!C$31:N2706,8,0)),VLOOKUP(B153,BASKETBOL!C$42:N2720,8,0)),VLOOKUP(B153,HENTBOL!C$32:N2721,8,0)),VLOOKUP(B153,HOKEY!C$35:N2065,8,0)),VLOOKUP(B153,KRİKET!C$30:N2495,8,0)),VLOOKUP(B153,'FERDİ BRANŞLAR'!B$2:M396,8,0))</f>
        <v>Merzifon Namık Kemal Ortaokulu</v>
      </c>
      <c r="J153" s="253" t="str">
        <f>IFERROR(IFERROR(IFERROR(IFERROR(IFERROR(IFERROR(IFERROR(VLOOKUP(B153,FUTSAL!C$69:N12222,9,0),VLOOKUP(B153,VOLEYBOL!C$54:N2618,9,0)),VLOOKUP(B153,FUTBOL!C$31:N2706,9,0)),VLOOKUP(B153,BASKETBOL!C$42:N2720,9,0)),VLOOKUP(B153,HENTBOL!C$32:N2721,9,0)),VLOOKUP(B153,HOKEY!C$35:N2065,9,0)),VLOOKUP(B153,KRİKET!C$30:N2495,9,0)),VLOOKUP(B153,'FERDİ BRANŞLAR'!B$2:M396,9,0))</f>
        <v>1</v>
      </c>
      <c r="K153" s="253" t="str">
        <f>IFERROR(IFERROR(IFERROR(IFERROR(IFERROR(IFERROR(IFERROR(VLOOKUP(B153,FUTSAL!C$69:N12222,10,0),VLOOKUP(B153,VOLEYBOL!C$54:N2618,10,0)),VLOOKUP(B153,FUTBOL!C$31:N2706,10,0)),VLOOKUP(B153,BASKETBOL!C$42:N2720,10,0)),VLOOKUP(B153,HENTBOL!C$32:N2721,10,0)),VLOOKUP(B153,HOKEY!C$35:N2065,10,0)),VLOOKUP(B153,KRİKET!C$30:N2495,10,0)),VLOOKUP(B153,'FERDİ BRANŞLAR'!B$2:M396,10,0))</f>
        <v>3</v>
      </c>
      <c r="L153" s="359" t="str">
        <f>IFERROR(IFERROR(IFERROR(IFERROR(IFERROR(IFERROR(IFERROR(VLOOKUP(B153,FUTSAL!C$69:N12222,11,0),VLOOKUP(B153,VOLEYBOL!C$54:N2618,11,0)),VLOOKUP(B153,FUTBOL!C$31:N2706,11,0)),VLOOKUP(B153,BASKETBOL!C$42:N2720,11,0)),VLOOKUP(B153,HENTBOL!C$32:N2721,11,0)),VLOOKUP(B153,HOKEY!C$35:N2065,11,0)),VLOOKUP(B153,KRİKET!C$30:N2495,11,0)),VLOOKUP(B153,'FERDİ BRANŞLAR'!B$2:M396,11,0))</f>
        <v>Merzifon TOKİ Kara Mustafa Paşa Ortaokulu</v>
      </c>
      <c r="M153" s="79" t="str">
        <f>IFERROR(IFERROR(IFERROR(IFERROR(IFERROR(IFERROR(IFERROR(VLOOKUP(B153,FUTSAL!C$69:N12222,12,0),VLOOKUP(B153,VOLEYBOL!C$54:N2618,12,0)),VLOOKUP(B153,FUTBOL!C$31:N2706,12,0)),VLOOKUP(B153,BASKETBOL!C$42:N2720,12,0)),VLOOKUP(B153,HENTBOL!C$32:N2721,12,0)),VLOOKUP(B153,HOKEY!C$35:N2065,11,0)),VLOOKUP(B153,KRİKET!C$30:N2495,12,0)),VLOOKUP(B153,'FERDİ BRANŞLAR'!B$2:M396,12,0))</f>
        <v>Saat Değişikliği</v>
      </c>
    </row>
    <row r="154" spans="2:14" ht="12" x14ac:dyDescent="0.2">
      <c r="B154" s="358">
        <v>284</v>
      </c>
      <c r="C154" s="185">
        <f>IFERROR(IFERROR(IFERROR(IFERROR(IFERROR(IFERROR(IFERROR(VLOOKUP(B154,FUTSAL!C$69:N11617,2,0),VLOOKUP(B154,VOLEYBOL!C$54:N2013,2,0)),VLOOKUP(B154,FUTBOL!C$31:N2101,2,0)),VLOOKUP(B154,BASKETBOL!C$42:N2115,2,0)),VLOOKUP(B154,HENTBOL!C$32:N2116,2,0)),VLOOKUP(B154,HOKEY!C$35:N1460,2,0)),VLOOKUP(B154,KRİKET!C$30:N1890,2,0)),VLOOKUP(B154,'FERDİ BRANŞLAR'!B$2:M236,2,0))</f>
        <v>45999</v>
      </c>
      <c r="D154" s="186">
        <f>IFERROR(IFERROR(IFERROR(IFERROR(IFERROR(IFERROR(IFERROR(VLOOKUP(B154,FUTSAL!C$69:N11617,3,0),VLOOKUP(B154,VOLEYBOL!C$54:N2013,3,0)),VLOOKUP(B154,FUTBOL!C$31:N2101,3,0)),VLOOKUP(B154,BASKETBOL!C$42:N2115,3,0)),VLOOKUP(B154,HENTBOL!C$32:N2116,3,0)),VLOOKUP(B154,HOKEY!C$35:N1460,3,0)),VLOOKUP(B154,KRİKET!C$30:N1890,3,0)),VLOOKUP(B154,'FERDİ BRANŞLAR'!B$2:M236,3,0))</f>
        <v>0.39583333333333331</v>
      </c>
      <c r="E154" s="185" t="str">
        <f>IFERROR(IFERROR(IFERROR(IFERROR(IFERROR(IFERROR(IFERROR(VLOOKUP(B154,FUTSAL!C$69:N11617,4,0),VLOOKUP(B154,VOLEYBOL!C$54:N2013,4,0)),VLOOKUP(B154,FUTBOL!C$31:N2101,4,0)),VLOOKUP(B154,BASKETBOL!C$42:N2115,4,0)),VLOOKUP(B154,HENTBOL!C$32:N2116,4,0)),VLOOKUP(B154,HOKEY!C$35:N1460,4,0)),VLOOKUP(B154,KRİKET!C$30:N1890,4,0)),VLOOKUP(B154,'FERDİ BRANŞLAR'!B$2:M236,4,0))</f>
        <v>HAMİT KAPLAN S.S</v>
      </c>
      <c r="F154" s="185" t="str">
        <f>IFERROR(IFERROR(IFERROR(IFERROR(IFERROR(IFERROR(IFERROR(VLOOKUP(B154,FUTSAL!C$69:N11617,5,0),VLOOKUP(B154,VOLEYBOL!C$54:N2013,5,0)),VLOOKUP(B154,FUTBOL!C$31:N2101,5,0)),VLOOKUP(B154,BASKETBOL!C$42:N2115,5,0)),VLOOKUP(B154,HENTBOL!C$32:N2116,5,0)),VLOOKUP(B154,HOKEY!C$35:N1460,5,0)),VLOOKUP(B154,KRİKET!C$30:N1890,5,0)),VLOOKUP(B154,'FERDİ BRANŞLAR'!B$2:M236,5,0))</f>
        <v>VOLEYBOL</v>
      </c>
      <c r="G154" s="185" t="str">
        <f>IFERROR(IFERROR(IFERROR(IFERROR(IFERROR(IFERROR(IFERROR(VLOOKUP(B154,FUTSAL!C$69:N12062,6,0),VLOOKUP(B154,VOLEYBOL!C$54:N2458,6,0)),VLOOKUP(B154,FUTBOL!C$31:N2546,6,0)),VLOOKUP(B154,BASKETBOL!C$42:N2560,6,0)),VLOOKUP(B154,HENTBOL!C$32:N2561,6,0)),VLOOKUP(B154,HOKEY!C$35:N1905,6,0)),VLOOKUP(B154,KRİKET!C$30:N2335,6,0)),VLOOKUP(B154,'FERDİ BRANŞLAR'!B$2:M236,6,0))</f>
        <v>Ç.F</v>
      </c>
      <c r="H154" s="185" t="str">
        <f>IFERROR(IFERROR(IFERROR(IFERROR(IFERROR(IFERROR(IFERROR(VLOOKUP(B154,FUTSAL!C$69:N12062,7,0),VLOOKUP(B154,VOLEYBOL!C$54:N2458,7,0)),VLOOKUP(B154,FUTBOL!C$31:N2546,7,0)),VLOOKUP(B154,BASKETBOL!C$42:N2560,7,0)),VLOOKUP(B154,HENTBOL!C$32:N2561,7,0)),VLOOKUP(B154,HOKEY!C$35:N1905,7,0)),VLOOKUP(B154,KRİKET!C$30:N2335,7,0)),VLOOKUP(B154,'FERDİ BRANŞLAR'!B$2:M236,7,0))</f>
        <v>GNÇ A KIZ</v>
      </c>
      <c r="I154" s="187" t="str">
        <f>IFERROR(IFERROR(IFERROR(IFERROR(IFERROR(IFERROR(IFERROR(VLOOKUP(B154,FUTSAL!C$69:N12062,8,0),VLOOKUP(B154,VOLEYBOL!C$54:N2458,8,0)),VLOOKUP(B154,FUTBOL!C$31:N2546,8,0)),VLOOKUP(B154,BASKETBOL!C$42:N2560,8,0)),VLOOKUP(B154,HENTBOL!C$32:N2561,8,0)),VLOOKUP(B154,HOKEY!C$35:N1905,8,0)),VLOOKUP(B154,KRİKET!C$30:N2335,8,0)),VLOOKUP(B154,'FERDİ BRANŞLAR'!B$2:M236,8,0))</f>
        <v>Suluova Şehit Hüseyin Kavaklı Fen Lisesi(A)</v>
      </c>
      <c r="J154" s="253" t="str">
        <f>IFERROR(IFERROR(IFERROR(IFERROR(IFERROR(IFERROR(IFERROR(VLOOKUP(B154,FUTSAL!C$69:N12062,9,0),VLOOKUP(B154,VOLEYBOL!C$54:N2458,9,0)),VLOOKUP(B154,FUTBOL!C$31:N2546,9,0)),VLOOKUP(B154,BASKETBOL!C$42:N2560,9,0)),VLOOKUP(B154,HENTBOL!C$32:N2561,9,0)),VLOOKUP(B154,HOKEY!C$35:N1905,9,0)),VLOOKUP(B154,KRİKET!C$30:N2335,9,0)),VLOOKUP(B154,'FERDİ BRANŞLAR'!B$2:M236,9,0))</f>
        <v>3</v>
      </c>
      <c r="K154" s="253" t="str">
        <f>IFERROR(IFERROR(IFERROR(IFERROR(IFERROR(IFERROR(IFERROR(VLOOKUP(B154,FUTSAL!C$69:N12062,10,0),VLOOKUP(B154,VOLEYBOL!C$54:N2458,10,0)),VLOOKUP(B154,FUTBOL!C$31:N2546,10,0)),VLOOKUP(B154,BASKETBOL!C$42:N2560,10,0)),VLOOKUP(B154,HENTBOL!C$32:N2561,10,0)),VLOOKUP(B154,HOKEY!C$35:N1905,10,0)),VLOOKUP(B154,KRİKET!C$30:N2335,10,0)),VLOOKUP(B154,'FERDİ BRANŞLAR'!B$2:M236,10,0))</f>
        <v>1</v>
      </c>
      <c r="L154" s="330" t="str">
        <f>IFERROR(IFERROR(IFERROR(IFERROR(IFERROR(IFERROR(IFERROR(VLOOKUP(B154,FUTSAL!C$69:N12062,11,0),VLOOKUP(B154,VOLEYBOL!C$54:N2458,11,0)),VLOOKUP(B154,FUTBOL!C$31:N2546,11,0)),VLOOKUP(B154,BASKETBOL!C$42:N2560,11,0)),VLOOKUP(B154,HENTBOL!C$32:N2561,11,0)),VLOOKUP(B154,HOKEY!C$35:N1905,11,0)),VLOOKUP(B154,KRİKET!C$30:N2335,11,0)),VLOOKUP(B154,'FERDİ BRANŞLAR'!B$2:M236,11,0))</f>
        <v>Merzifon Şehit Ahmet Özsoy Kız AİHL</v>
      </c>
      <c r="M154" s="79">
        <f>IFERROR(IFERROR(IFERROR(IFERROR(IFERROR(IFERROR(IFERROR(VLOOKUP(B154,FUTSAL!C$69:N12062,12,0),VLOOKUP(B154,VOLEYBOL!C$54:N2458,12,0)),VLOOKUP(B154,FUTBOL!C$31:N2546,12,0)),VLOOKUP(B154,BASKETBOL!C$42:N2560,12,0)),VLOOKUP(B154,HENTBOL!C$32:N2561,12,0)),VLOOKUP(B154,HOKEY!C$35:N1905,11,0)),VLOOKUP(B154,KRİKET!C$30:N2335,12,0)),VLOOKUP(B154,'FERDİ BRANŞLAR'!B$2:M236,12,0))</f>
        <v>0</v>
      </c>
    </row>
    <row r="155" spans="2:14" ht="12" x14ac:dyDescent="0.2">
      <c r="B155" s="358">
        <v>285</v>
      </c>
      <c r="C155" s="185">
        <f>IFERROR(IFERROR(IFERROR(IFERROR(IFERROR(IFERROR(IFERROR(VLOOKUP(B155,FUTSAL!C$69:N11618,2,0),VLOOKUP(B155,VOLEYBOL!C$54:N2014,2,0)),VLOOKUP(B155,FUTBOL!C$31:N2102,2,0)),VLOOKUP(B155,BASKETBOL!C$42:N2116,2,0)),VLOOKUP(B155,HENTBOL!C$32:N2117,2,0)),VLOOKUP(B155,HOKEY!C$35:N1461,2,0)),VLOOKUP(B155,KRİKET!C$30:N1891,2,0)),VLOOKUP(B155,'FERDİ BRANŞLAR'!B$2:M237,2,0))</f>
        <v>45999</v>
      </c>
      <c r="D155" s="186">
        <f>IFERROR(IFERROR(IFERROR(IFERROR(IFERROR(IFERROR(IFERROR(VLOOKUP(B155,FUTSAL!C$69:N11618,3,0),VLOOKUP(B155,VOLEYBOL!C$54:N2014,3,0)),VLOOKUP(B155,FUTBOL!C$31:N2102,3,0)),VLOOKUP(B155,BASKETBOL!C$42:N2116,3,0)),VLOOKUP(B155,HENTBOL!C$32:N2117,3,0)),VLOOKUP(B155,HOKEY!C$35:N1461,3,0)),VLOOKUP(B155,KRİKET!C$30:N1891,3,0)),VLOOKUP(B155,'FERDİ BRANŞLAR'!B$2:M237,3,0))</f>
        <v>0.45833333333333331</v>
      </c>
      <c r="E155" s="185" t="str">
        <f>IFERROR(IFERROR(IFERROR(IFERROR(IFERROR(IFERROR(IFERROR(VLOOKUP(B155,FUTSAL!C$69:N11618,4,0),VLOOKUP(B155,VOLEYBOL!C$54:N2014,4,0)),VLOOKUP(B155,FUTBOL!C$31:N2102,4,0)),VLOOKUP(B155,BASKETBOL!C$42:N2116,4,0)),VLOOKUP(B155,HENTBOL!C$32:N2117,4,0)),VLOOKUP(B155,HOKEY!C$35:N1461,4,0)),VLOOKUP(B155,KRİKET!C$30:N1891,4,0)),VLOOKUP(B155,'FERDİ BRANŞLAR'!B$2:M237,4,0))</f>
        <v>HAMİT KAPLAN S.S</v>
      </c>
      <c r="F155" s="185" t="str">
        <f>IFERROR(IFERROR(IFERROR(IFERROR(IFERROR(IFERROR(IFERROR(VLOOKUP(B155,FUTSAL!C$69:N11618,5,0),VLOOKUP(B155,VOLEYBOL!C$54:N2014,5,0)),VLOOKUP(B155,FUTBOL!C$31:N2102,5,0)),VLOOKUP(B155,BASKETBOL!C$42:N2116,5,0)),VLOOKUP(B155,HENTBOL!C$32:N2117,5,0)),VLOOKUP(B155,HOKEY!C$35:N1461,5,0)),VLOOKUP(B155,KRİKET!C$30:N1891,5,0)),VLOOKUP(B155,'FERDİ BRANŞLAR'!B$2:M237,5,0))</f>
        <v>VOLEYBOL</v>
      </c>
      <c r="G155" s="185" t="str">
        <f>IFERROR(IFERROR(IFERROR(IFERROR(IFERROR(IFERROR(IFERROR(VLOOKUP(B155,FUTSAL!C$69:N12063,6,0),VLOOKUP(B155,VOLEYBOL!C$54:N2459,6,0)),VLOOKUP(B155,FUTBOL!C$31:N2547,6,0)),VLOOKUP(B155,BASKETBOL!C$42:N2561,6,0)),VLOOKUP(B155,HENTBOL!C$32:N2562,6,0)),VLOOKUP(B155,HOKEY!C$35:N1906,6,0)),VLOOKUP(B155,KRİKET!C$30:N2336,6,0)),VLOOKUP(B155,'FERDİ BRANŞLAR'!B$2:M237,6,0))</f>
        <v>Ç.F</v>
      </c>
      <c r="H155" s="185" t="str">
        <f>IFERROR(IFERROR(IFERROR(IFERROR(IFERROR(IFERROR(IFERROR(VLOOKUP(B155,FUTSAL!C$69:N12063,7,0),VLOOKUP(B155,VOLEYBOL!C$54:N2459,7,0)),VLOOKUP(B155,FUTBOL!C$31:N2547,7,0)),VLOOKUP(B155,BASKETBOL!C$42:N2561,7,0)),VLOOKUP(B155,HENTBOL!C$32:N2562,7,0)),VLOOKUP(B155,HOKEY!C$35:N1906,7,0)),VLOOKUP(B155,KRİKET!C$30:N2336,7,0)),VLOOKUP(B155,'FERDİ BRANŞLAR'!B$2:M237,7,0))</f>
        <v>GNÇ A KIZ</v>
      </c>
      <c r="I155" s="187" t="str">
        <f>IFERROR(IFERROR(IFERROR(IFERROR(IFERROR(IFERROR(IFERROR(VLOOKUP(B155,FUTSAL!C$69:N12063,8,0),VLOOKUP(B155,VOLEYBOL!C$54:N2459,8,0)),VLOOKUP(B155,FUTBOL!C$31:N2547,8,0)),VLOOKUP(B155,BASKETBOL!C$42:N2561,8,0)),VLOOKUP(B155,HENTBOL!C$32:N2562,8,0)),VLOOKUP(B155,HOKEY!C$35:N1906,8,0)),VLOOKUP(B155,KRİKET!C$30:N2336,8,0)),VLOOKUP(B155,'FERDİ BRANŞLAR'!B$2:M237,8,0))</f>
        <v>Amasya Şehit Ferhat Erdin Spor Lisesi</v>
      </c>
      <c r="J155" s="253" t="str">
        <f>IFERROR(IFERROR(IFERROR(IFERROR(IFERROR(IFERROR(IFERROR(VLOOKUP(B155,FUTSAL!C$69:N12063,9,0),VLOOKUP(B155,VOLEYBOL!C$54:N2459,9,0)),VLOOKUP(B155,FUTBOL!C$31:N2547,9,0)),VLOOKUP(B155,BASKETBOL!C$42:N2561,9,0)),VLOOKUP(B155,HENTBOL!C$32:N2562,9,0)),VLOOKUP(B155,HOKEY!C$35:N1906,9,0)),VLOOKUP(B155,KRİKET!C$30:N2336,9,0)),VLOOKUP(B155,'FERDİ BRANŞLAR'!B$2:M237,9,0))</f>
        <v>3</v>
      </c>
      <c r="K155" s="253" t="str">
        <f>IFERROR(IFERROR(IFERROR(IFERROR(IFERROR(IFERROR(IFERROR(VLOOKUP(B155,FUTSAL!C$69:N12063,10,0),VLOOKUP(B155,VOLEYBOL!C$54:N2459,10,0)),VLOOKUP(B155,FUTBOL!C$31:N2547,10,0)),VLOOKUP(B155,BASKETBOL!C$42:N2561,10,0)),VLOOKUP(B155,HENTBOL!C$32:N2562,10,0)),VLOOKUP(B155,HOKEY!C$35:N1906,10,0)),VLOOKUP(B155,KRİKET!C$30:N2336,10,0)),VLOOKUP(B155,'FERDİ BRANŞLAR'!B$2:M237,10,0))</f>
        <v>0</v>
      </c>
      <c r="L155" s="330" t="str">
        <f>IFERROR(IFERROR(IFERROR(IFERROR(IFERROR(IFERROR(IFERROR(VLOOKUP(B155,FUTSAL!C$69:N12063,11,0),VLOOKUP(B155,VOLEYBOL!C$54:N2459,11,0)),VLOOKUP(B155,FUTBOL!C$31:N2547,11,0)),VLOOKUP(B155,BASKETBOL!C$42:N2561,11,0)),VLOOKUP(B155,HENTBOL!C$32:N2562,11,0)),VLOOKUP(B155,HOKEY!C$35:N1906,11,0)),VLOOKUP(B155,KRİKET!C$30:N2336,11,0)),VLOOKUP(B155,'FERDİ BRANŞLAR'!B$2:M237,11,0))</f>
        <v>Hamamözü Adil Candemir Anadolu Lisesi</v>
      </c>
      <c r="M155" s="79" t="str">
        <f>IFERROR(IFERROR(IFERROR(IFERROR(IFERROR(IFERROR(IFERROR(VLOOKUP(B155,FUTSAL!C$69:N12063,12,0),VLOOKUP(B155,VOLEYBOL!C$54:N2459,12,0)),VLOOKUP(B155,FUTBOL!C$31:N2547,12,0)),VLOOKUP(B155,BASKETBOL!C$42:N2561,12,0)),VLOOKUP(B155,HENTBOL!C$32:N2562,12,0)),VLOOKUP(B155,HOKEY!C$35:N1906,11,0)),VLOOKUP(B155,KRİKET!C$30:N2336,12,0)),VLOOKUP(B155,'FERDİ BRANŞLAR'!B$2:M237,12,0))</f>
        <v>……….</v>
      </c>
    </row>
    <row r="156" spans="2:14" ht="12" x14ac:dyDescent="0.2">
      <c r="B156" s="358">
        <v>286</v>
      </c>
      <c r="C156" s="185">
        <f>IFERROR(IFERROR(IFERROR(IFERROR(IFERROR(IFERROR(IFERROR(VLOOKUP(B156,FUTSAL!C$69:N11726,2,0),VLOOKUP(B156,VOLEYBOL!C$54:N2122,2,0)),VLOOKUP(B156,FUTBOL!C$31:N2210,2,0)),VLOOKUP(B156,BASKETBOL!C$42:N2224,2,0)),VLOOKUP(B156,HENTBOL!C$32:N2225,2,0)),VLOOKUP(B156,HOKEY!C$35:N1569,2,0)),VLOOKUP(B156,KRİKET!C$30:N1999,2,0)),VLOOKUP(B156,'FERDİ BRANŞLAR'!B$2:M345,2,0))</f>
        <v>45999</v>
      </c>
      <c r="D156" s="186">
        <f>IFERROR(IFERROR(IFERROR(IFERROR(IFERROR(IFERROR(IFERROR(VLOOKUP(B156,FUTSAL!C$69:N11726,3,0),VLOOKUP(B156,VOLEYBOL!C$54:N2122,3,0)),VLOOKUP(B156,FUTBOL!C$31:N2210,3,0)),VLOOKUP(B156,BASKETBOL!C$42:N2224,3,0)),VLOOKUP(B156,HENTBOL!C$32:N2225,3,0)),VLOOKUP(B156,HOKEY!C$35:N1569,3,0)),VLOOKUP(B156,KRİKET!C$30:N1999,3,0)),VLOOKUP(B156,'FERDİ BRANŞLAR'!B$2:M345,3,0))</f>
        <v>0.52083333333333337</v>
      </c>
      <c r="E156" s="185" t="str">
        <f>IFERROR(IFERROR(IFERROR(IFERROR(IFERROR(IFERROR(IFERROR(VLOOKUP(B156,FUTSAL!C$69:N11726,4,0),VLOOKUP(B156,VOLEYBOL!C$54:N2122,4,0)),VLOOKUP(B156,FUTBOL!C$31:N2210,4,0)),VLOOKUP(B156,BASKETBOL!C$42:N2224,4,0)),VLOOKUP(B156,HENTBOL!C$32:N2225,4,0)),VLOOKUP(B156,HOKEY!C$35:N1569,4,0)),VLOOKUP(B156,KRİKET!C$30:N1999,4,0)),VLOOKUP(B156,'FERDİ BRANŞLAR'!B$2:M345,4,0))</f>
        <v>HAMİT KAPLAN S.S</v>
      </c>
      <c r="F156" s="185" t="str">
        <f>IFERROR(IFERROR(IFERROR(IFERROR(IFERROR(IFERROR(IFERROR(VLOOKUP(B156,FUTSAL!C$69:N11726,5,0),VLOOKUP(B156,VOLEYBOL!C$54:N2122,5,0)),VLOOKUP(B156,FUTBOL!C$31:N2210,5,0)),VLOOKUP(B156,BASKETBOL!C$42:N2224,5,0)),VLOOKUP(B156,HENTBOL!C$32:N2225,5,0)),VLOOKUP(B156,HOKEY!C$35:N1569,5,0)),VLOOKUP(B156,KRİKET!C$30:N1999,5,0)),VLOOKUP(B156,'FERDİ BRANŞLAR'!B$2:M345,5,0))</f>
        <v>VOLEYBOL</v>
      </c>
      <c r="G156" s="185" t="str">
        <f>IFERROR(IFERROR(IFERROR(IFERROR(IFERROR(IFERROR(IFERROR(VLOOKUP(B156,FUTSAL!C$69:N12171,6,0),VLOOKUP(B156,VOLEYBOL!C$54:N2567,6,0)),VLOOKUP(B156,FUTBOL!C$31:N2655,6,0)),VLOOKUP(B156,BASKETBOL!C$42:N2669,6,0)),VLOOKUP(B156,HENTBOL!C$32:N2670,6,0)),VLOOKUP(B156,HOKEY!C$35:N2014,6,0)),VLOOKUP(B156,KRİKET!C$30:N2444,6,0)),VLOOKUP(B156,'FERDİ BRANŞLAR'!B$2:M345,6,0))</f>
        <v>Ç.F</v>
      </c>
      <c r="H156" s="185" t="str">
        <f>IFERROR(IFERROR(IFERROR(IFERROR(IFERROR(IFERROR(IFERROR(VLOOKUP(B156,FUTSAL!C$69:N12171,7,0),VLOOKUP(B156,VOLEYBOL!C$54:N2567,7,0)),VLOOKUP(B156,FUTBOL!C$31:N2655,7,0)),VLOOKUP(B156,BASKETBOL!C$42:N2669,7,0)),VLOOKUP(B156,HENTBOL!C$32:N2670,7,0)),VLOOKUP(B156,HOKEY!C$35:N2014,7,0)),VLOOKUP(B156,KRİKET!C$30:N2444,7,0)),VLOOKUP(B156,'FERDİ BRANŞLAR'!B$2:M345,7,0))</f>
        <v>GNÇ A KIZ</v>
      </c>
      <c r="I156" s="187" t="str">
        <f>IFERROR(IFERROR(IFERROR(IFERROR(IFERROR(IFERROR(IFERROR(VLOOKUP(B156,FUTSAL!C$69:N12171,8,0),VLOOKUP(B156,VOLEYBOL!C$54:N2567,8,0)),VLOOKUP(B156,FUTBOL!C$31:N2655,8,0)),VLOOKUP(B156,BASKETBOL!C$42:N2669,8,0)),VLOOKUP(B156,HENTBOL!C$32:N2670,8,0)),VLOOKUP(B156,HOKEY!C$35:N2014,8,0)),VLOOKUP(B156,KRİKET!C$30:N2444,8,0)),VLOOKUP(B156,'FERDİ BRANŞLAR'!B$2:M345,8,0))</f>
        <v>Amasya Sosyal Bilimler Lisesi(A)</v>
      </c>
      <c r="J156" s="253" t="str">
        <f>IFERROR(IFERROR(IFERROR(IFERROR(IFERROR(IFERROR(IFERROR(VLOOKUP(B156,FUTSAL!C$69:N12171,9,0),VLOOKUP(B156,VOLEYBOL!C$54:N2567,9,0)),VLOOKUP(B156,FUTBOL!C$31:N2655,9,0)),VLOOKUP(B156,BASKETBOL!C$42:N2669,9,0)),VLOOKUP(B156,HENTBOL!C$32:N2670,9,0)),VLOOKUP(B156,HOKEY!C$35:N2014,9,0)),VLOOKUP(B156,KRİKET!C$30:N2444,9,0)),VLOOKUP(B156,'FERDİ BRANŞLAR'!B$2:M345,9,0))</f>
        <v>0</v>
      </c>
      <c r="K156" s="253" t="str">
        <f>IFERROR(IFERROR(IFERROR(IFERROR(IFERROR(IFERROR(IFERROR(VLOOKUP(B156,FUTSAL!C$69:N12171,10,0),VLOOKUP(B156,VOLEYBOL!C$54:N2567,10,0)),VLOOKUP(B156,FUTBOL!C$31:N2655,10,0)),VLOOKUP(B156,BASKETBOL!C$42:N2669,10,0)),VLOOKUP(B156,HENTBOL!C$32:N2670,10,0)),VLOOKUP(B156,HOKEY!C$35:N2014,10,0)),VLOOKUP(B156,KRİKET!C$30:N2444,10,0)),VLOOKUP(B156,'FERDİ BRANŞLAR'!B$2:M345,10,0))</f>
        <v>3</v>
      </c>
      <c r="L156" s="379" t="str">
        <f>IFERROR(IFERROR(IFERROR(IFERROR(IFERROR(IFERROR(IFERROR(VLOOKUP(B156,FUTSAL!C$69:N12171,11,0),VLOOKUP(B156,VOLEYBOL!C$54:N2567,11,0)),VLOOKUP(B156,FUTBOL!C$31:N2655,11,0)),VLOOKUP(B156,BASKETBOL!C$42:N2669,11,0)),VLOOKUP(B156,HENTBOL!C$32:N2670,11,0)),VLOOKUP(B156,HOKEY!C$35:N2014,11,0)),VLOOKUP(B156,KRİKET!C$30:N2444,11,0)),VLOOKUP(B156,'FERDİ BRANŞLAR'!B$2:M345,11,0))</f>
        <v>Gümüşhacıköy Hasan Coci AL</v>
      </c>
      <c r="M156" s="79" t="str">
        <f>IFERROR(IFERROR(IFERROR(IFERROR(IFERROR(IFERROR(IFERROR(VLOOKUP(B156,FUTSAL!C$69:N12171,12,0),VLOOKUP(B156,VOLEYBOL!C$54:N2567,12,0)),VLOOKUP(B156,FUTBOL!C$31:N2655,12,0)),VLOOKUP(B156,BASKETBOL!C$42:N2669,12,0)),VLOOKUP(B156,HENTBOL!C$32:N2670,12,0)),VLOOKUP(B156,HOKEY!C$35:N2014,11,0)),VLOOKUP(B156,KRİKET!C$30:N2444,12,0)),VLOOKUP(B156,'FERDİ BRANŞLAR'!B$2:M345,12,0))</f>
        <v>……….</v>
      </c>
    </row>
    <row r="157" spans="2:14" ht="12" x14ac:dyDescent="0.2">
      <c r="B157" s="358">
        <v>287</v>
      </c>
      <c r="C157" s="185">
        <f>IFERROR(IFERROR(IFERROR(IFERROR(IFERROR(IFERROR(IFERROR(VLOOKUP(B157,FUTSAL!C$69:N11727,2,0),VLOOKUP(B157,VOLEYBOL!C$54:N2123,2,0)),VLOOKUP(B157,FUTBOL!C$31:N2211,2,0)),VLOOKUP(B157,BASKETBOL!C$42:N2225,2,0)),VLOOKUP(B157,HENTBOL!C$32:N2226,2,0)),VLOOKUP(B157,HOKEY!C$35:N1570,2,0)),VLOOKUP(B157,KRİKET!C$30:N2000,2,0)),VLOOKUP(B157,'FERDİ BRANŞLAR'!B$2:M346,2,0))</f>
        <v>45999</v>
      </c>
      <c r="D157" s="186">
        <f>IFERROR(IFERROR(IFERROR(IFERROR(IFERROR(IFERROR(IFERROR(VLOOKUP(B157,FUTSAL!C$69:N11727,3,0),VLOOKUP(B157,VOLEYBOL!C$54:N2123,3,0)),VLOOKUP(B157,FUTBOL!C$31:N2211,3,0)),VLOOKUP(B157,BASKETBOL!C$42:N2225,3,0)),VLOOKUP(B157,HENTBOL!C$32:N2226,3,0)),VLOOKUP(B157,HOKEY!C$35:N1570,3,0)),VLOOKUP(B157,KRİKET!C$30:N2000,3,0)),VLOOKUP(B157,'FERDİ BRANŞLAR'!B$2:M346,3,0))</f>
        <v>0.58333333333333337</v>
      </c>
      <c r="E157" s="185" t="str">
        <f>IFERROR(IFERROR(IFERROR(IFERROR(IFERROR(IFERROR(IFERROR(VLOOKUP(B157,FUTSAL!C$69:N11727,4,0),VLOOKUP(B157,VOLEYBOL!C$54:N2123,4,0)),VLOOKUP(B157,FUTBOL!C$31:N2211,4,0)),VLOOKUP(B157,BASKETBOL!C$42:N2225,4,0)),VLOOKUP(B157,HENTBOL!C$32:N2226,4,0)),VLOOKUP(B157,HOKEY!C$35:N1570,4,0)),VLOOKUP(B157,KRİKET!C$30:N2000,4,0)),VLOOKUP(B157,'FERDİ BRANŞLAR'!B$2:M346,4,0))</f>
        <v>HAMİT KAPLAN S.S</v>
      </c>
      <c r="F157" s="185" t="str">
        <f>IFERROR(IFERROR(IFERROR(IFERROR(IFERROR(IFERROR(IFERROR(VLOOKUP(B157,FUTSAL!C$69:N11727,5,0),VLOOKUP(B157,VOLEYBOL!C$54:N2123,5,0)),VLOOKUP(B157,FUTBOL!C$31:N2211,5,0)),VLOOKUP(B157,BASKETBOL!C$42:N2225,5,0)),VLOOKUP(B157,HENTBOL!C$32:N2226,5,0)),VLOOKUP(B157,HOKEY!C$35:N1570,5,0)),VLOOKUP(B157,KRİKET!C$30:N2000,5,0)),VLOOKUP(B157,'FERDİ BRANŞLAR'!B$2:M346,5,0))</f>
        <v>VOLEYBOL</v>
      </c>
      <c r="G157" s="185" t="str">
        <f>IFERROR(IFERROR(IFERROR(IFERROR(IFERROR(IFERROR(IFERROR(VLOOKUP(B157,FUTSAL!C$69:N12172,6,0),VLOOKUP(B157,VOLEYBOL!C$54:N2568,6,0)),VLOOKUP(B157,FUTBOL!C$31:N2656,6,0)),VLOOKUP(B157,BASKETBOL!C$42:N2670,6,0)),VLOOKUP(B157,HENTBOL!C$32:N2671,6,0)),VLOOKUP(B157,HOKEY!C$35:N2015,6,0)),VLOOKUP(B157,KRİKET!C$30:N2445,6,0)),VLOOKUP(B157,'FERDİ BRANŞLAR'!B$2:M346,6,0))</f>
        <v>Ç.F</v>
      </c>
      <c r="H157" s="185" t="str">
        <f>IFERROR(IFERROR(IFERROR(IFERROR(IFERROR(IFERROR(IFERROR(VLOOKUP(B157,FUTSAL!C$69:N12172,7,0),VLOOKUP(B157,VOLEYBOL!C$54:N2568,7,0)),VLOOKUP(B157,FUTBOL!C$31:N2656,7,0)),VLOOKUP(B157,BASKETBOL!C$42:N2670,7,0)),VLOOKUP(B157,HENTBOL!C$32:N2671,7,0)),VLOOKUP(B157,HOKEY!C$35:N2015,7,0)),VLOOKUP(B157,KRİKET!C$30:N2445,7,0)),VLOOKUP(B157,'FERDİ BRANŞLAR'!B$2:M346,7,0))</f>
        <v>GNÇ A KIZ</v>
      </c>
      <c r="I157" s="187" t="str">
        <f>IFERROR(IFERROR(IFERROR(IFERROR(IFERROR(IFERROR(IFERROR(VLOOKUP(B157,FUTSAL!C$69:N12172,8,0),VLOOKUP(B157,VOLEYBOL!C$54:N2568,8,0)),VLOOKUP(B157,FUTBOL!C$31:N2656,8,0)),VLOOKUP(B157,BASKETBOL!C$42:N2670,8,0)),VLOOKUP(B157,HENTBOL!C$32:N2671,8,0)),VLOOKUP(B157,HOKEY!C$35:N2015,8,0)),VLOOKUP(B157,KRİKET!C$30:N2445,8,0)),VLOOKUP(B157,'FERDİ BRANŞLAR'!B$2:M346,8,0))</f>
        <v>Amasya Macit Zeren Fen Lisesi</v>
      </c>
      <c r="J157" s="253" t="str">
        <f>IFERROR(IFERROR(IFERROR(IFERROR(IFERROR(IFERROR(IFERROR(VLOOKUP(B157,FUTSAL!C$69:N12172,9,0),VLOOKUP(B157,VOLEYBOL!C$54:N2568,9,0)),VLOOKUP(B157,FUTBOL!C$31:N2656,9,0)),VLOOKUP(B157,BASKETBOL!C$42:N2670,9,0)),VLOOKUP(B157,HENTBOL!C$32:N2671,9,0)),VLOOKUP(B157,HOKEY!C$35:N2015,9,0)),VLOOKUP(B157,KRİKET!C$30:N2445,9,0)),VLOOKUP(B157,'FERDİ BRANŞLAR'!B$2:M346,9,0))</f>
        <v>3</v>
      </c>
      <c r="K157" s="253" t="str">
        <f>IFERROR(IFERROR(IFERROR(IFERROR(IFERROR(IFERROR(IFERROR(VLOOKUP(B157,FUTSAL!C$69:N12172,10,0),VLOOKUP(B157,VOLEYBOL!C$54:N2568,10,0)),VLOOKUP(B157,FUTBOL!C$31:N2656,10,0)),VLOOKUP(B157,BASKETBOL!C$42:N2670,10,0)),VLOOKUP(B157,HENTBOL!C$32:N2671,10,0)),VLOOKUP(B157,HOKEY!C$35:N2015,10,0)),VLOOKUP(B157,KRİKET!C$30:N2445,10,0)),VLOOKUP(B157,'FERDİ BRANŞLAR'!B$2:M346,10,0))</f>
        <v>0</v>
      </c>
      <c r="L157" s="59" t="str">
        <f>IFERROR(IFERROR(IFERROR(IFERROR(IFERROR(IFERROR(IFERROR(VLOOKUP(B157,FUTSAL!C$69:N12172,11,0),VLOOKUP(B157,VOLEYBOL!C$54:N2568,11,0)),VLOOKUP(B157,FUTBOL!C$31:N2656,11,0)),VLOOKUP(B157,BASKETBOL!C$42:N2670,11,0)),VLOOKUP(B157,HENTBOL!C$32:N2671,11,0)),VLOOKUP(B157,HOKEY!C$35:N2015,11,0)),VLOOKUP(B157,KRİKET!C$30:N2445,11,0)),VLOOKUP(B157,'FERDİ BRANŞLAR'!B$2:M346,11,0))</f>
        <v>Amasya Lisesi</v>
      </c>
      <c r="M157" s="79">
        <f>IFERROR(IFERROR(IFERROR(IFERROR(IFERROR(IFERROR(IFERROR(VLOOKUP(B157,FUTSAL!C$69:N12172,12,0),VLOOKUP(B157,VOLEYBOL!C$54:N2568,12,0)),VLOOKUP(B157,FUTBOL!C$31:N2656,12,0)),VLOOKUP(B157,BASKETBOL!C$42:N2670,12,0)),VLOOKUP(B157,HENTBOL!C$32:N2671,12,0)),VLOOKUP(B157,HOKEY!C$35:N2015,11,0)),VLOOKUP(B157,KRİKET!C$30:N2445,12,0)),VLOOKUP(B157,'FERDİ BRANŞLAR'!B$2:M346,12,0))</f>
        <v>0</v>
      </c>
    </row>
    <row r="158" spans="2:14" ht="12" x14ac:dyDescent="0.2">
      <c r="B158" s="358">
        <v>336</v>
      </c>
      <c r="C158" s="185">
        <f>IFERROR(IFERROR(IFERROR(IFERROR(IFERROR(IFERROR(IFERROR(VLOOKUP(B158,FUTSAL!C$69:N11893,2,0),VLOOKUP(B158,VOLEYBOL!C$54:N2289,2,0)),VLOOKUP(B158,FUTBOL!C$31:N2377,2,0)),VLOOKUP(B158,BASKETBOL!C$42:N2391,2,0)),VLOOKUP(B158,HENTBOL!C$32:N2392,2,0)),VLOOKUP(B158,HOKEY!C$35:N1736,2,0)),VLOOKUP(B158,KRİKET!C$30:N2166,2,0)),VLOOKUP(B158,'FERDİ BRANŞLAR'!B$2:M512,2,0))</f>
        <v>46000</v>
      </c>
      <c r="D158" s="186">
        <f>IFERROR(IFERROR(IFERROR(IFERROR(IFERROR(IFERROR(IFERROR(VLOOKUP(B158,FUTSAL!C$69:N11893,3,0),VLOOKUP(B158,VOLEYBOL!C$54:N2289,3,0)),VLOOKUP(B158,FUTBOL!C$31:N2377,3,0)),VLOOKUP(B158,BASKETBOL!C$42:N2391,3,0)),VLOOKUP(B158,HENTBOL!C$32:N2392,3,0)),VLOOKUP(B158,HOKEY!C$35:N1736,3,0)),VLOOKUP(B158,KRİKET!C$30:N2166,3,0)),VLOOKUP(B158,'FERDİ BRANŞLAR'!B$2:M512,3,0))</f>
        <v>0.39583333333333331</v>
      </c>
      <c r="E158" s="185" t="str">
        <f>IFERROR(IFERROR(IFERROR(IFERROR(IFERROR(IFERROR(IFERROR(VLOOKUP(B158,FUTSAL!C$69:N11893,4,0),VLOOKUP(B158,VOLEYBOL!C$54:N2289,4,0)),VLOOKUP(B158,FUTBOL!C$31:N2377,4,0)),VLOOKUP(B158,BASKETBOL!C$42:N2391,4,0)),VLOOKUP(B158,HENTBOL!C$32:N2392,4,0)),VLOOKUP(B158,HOKEY!C$35:N1736,4,0)),VLOOKUP(B158,KRİKET!C$30:N2166,4,0)),VLOOKUP(B158,'FERDİ BRANŞLAR'!B$2:M512,4,0))</f>
        <v>HAMİT KAPLAN S.S</v>
      </c>
      <c r="F158" s="185" t="str">
        <f>IFERROR(IFERROR(IFERROR(IFERROR(IFERROR(IFERROR(IFERROR(VLOOKUP(B158,FUTSAL!C$69:N11893,5,0),VLOOKUP(B158,VOLEYBOL!C$54:N2289,5,0)),VLOOKUP(B158,FUTBOL!C$31:N2377,5,0)),VLOOKUP(B158,BASKETBOL!C$42:N2391,5,0)),VLOOKUP(B158,HENTBOL!C$32:N2392,5,0)),VLOOKUP(B158,HOKEY!C$35:N1736,5,0)),VLOOKUP(B158,KRİKET!C$30:N2166,5,0)),VLOOKUP(B158,'FERDİ BRANŞLAR'!B$2:M512,5,0))</f>
        <v>VOLEYBOL</v>
      </c>
      <c r="G158" s="185" t="str">
        <f>IFERROR(IFERROR(IFERROR(IFERROR(IFERROR(IFERROR(IFERROR(VLOOKUP(B158,FUTSAL!C$69:N12338,6,0),VLOOKUP(B158,VOLEYBOL!C$54:N2734,6,0)),VLOOKUP(B158,FUTBOL!C$31:N2822,6,0)),VLOOKUP(B158,BASKETBOL!C$42:N2836,6,0)),VLOOKUP(B158,HENTBOL!C$32:N2837,6,0)),VLOOKUP(B158,HOKEY!C$35:N2181,6,0)),VLOOKUP(B158,KRİKET!C$30:N2611,6,0)),VLOOKUP(B158,'FERDİ BRANŞLAR'!B$2:M512,6,0))</f>
        <v>3-4 LÜK</v>
      </c>
      <c r="H158" s="185" t="str">
        <f>IFERROR(IFERROR(IFERROR(IFERROR(IFERROR(IFERROR(IFERROR(VLOOKUP(B158,FUTSAL!C$69:N12338,7,0),VLOOKUP(B158,VOLEYBOL!C$54:N2734,7,0)),VLOOKUP(B158,FUTBOL!C$31:N2822,7,0)),VLOOKUP(B158,BASKETBOL!C$42:N2836,7,0)),VLOOKUP(B158,HENTBOL!C$32:N2837,7,0)),VLOOKUP(B158,HOKEY!C$35:N2181,7,0)),VLOOKUP(B158,KRİKET!C$30:N2611,7,0)),VLOOKUP(B158,'FERDİ BRANŞLAR'!B$2:M512,7,0))</f>
        <v>YILDIZ KIZ</v>
      </c>
      <c r="I158" s="187" t="str">
        <f>IFERROR(IFERROR(IFERROR(IFERROR(IFERROR(IFERROR(IFERROR(VLOOKUP(B158,FUTSAL!C$69:N12338,8,0),VLOOKUP(B158,VOLEYBOL!C$54:N2734,8,0)),VLOOKUP(B158,FUTBOL!C$31:N2822,8,0)),VLOOKUP(B158,BASKETBOL!C$42:N2836,8,0)),VLOOKUP(B158,HENTBOL!C$32:N2837,8,0)),VLOOKUP(B158,HOKEY!C$35:N2181,8,0)),VLOOKUP(B158,KRİKET!C$30:N2611,8,0)),VLOOKUP(B158,'FERDİ BRANŞLAR'!B$2:M512,8,0))</f>
        <v>Merzifon Namık Kemal Ortaokulu</v>
      </c>
      <c r="J158" s="253" t="str">
        <f>IFERROR(IFERROR(IFERROR(IFERROR(IFERROR(IFERROR(IFERROR(VLOOKUP(B158,FUTSAL!C$69:N12338,9,0),VLOOKUP(B158,VOLEYBOL!C$54:N2734,9,0)),VLOOKUP(B158,FUTBOL!C$31:N2822,9,0)),VLOOKUP(B158,BASKETBOL!C$42:N2836,9,0)),VLOOKUP(B158,HENTBOL!C$32:N2837,9,0)),VLOOKUP(B158,HOKEY!C$35:N2181,9,0)),VLOOKUP(B158,KRİKET!C$30:N2611,9,0)),VLOOKUP(B158,'FERDİ BRANŞLAR'!B$2:M512,9,0))</f>
        <v>0</v>
      </c>
      <c r="K158" s="253" t="str">
        <f>IFERROR(IFERROR(IFERROR(IFERROR(IFERROR(IFERROR(IFERROR(VLOOKUP(B158,FUTSAL!C$69:N12338,10,0),VLOOKUP(B158,VOLEYBOL!C$54:N2734,10,0)),VLOOKUP(B158,FUTBOL!C$31:N2822,10,0)),VLOOKUP(B158,BASKETBOL!C$42:N2836,10,0)),VLOOKUP(B158,HENTBOL!C$32:N2837,10,0)),VLOOKUP(B158,HOKEY!C$35:N2181,10,0)),VLOOKUP(B158,KRİKET!C$30:N2611,10,0)),VLOOKUP(B158,'FERDİ BRANŞLAR'!B$2:M512,10,0))</f>
        <v>3</v>
      </c>
      <c r="L158" s="59" t="str">
        <f>IFERROR(IFERROR(IFERROR(IFERROR(IFERROR(IFERROR(IFERROR(VLOOKUP(B158,FUTSAL!C$69:N12338,11,0),VLOOKUP(B158,VOLEYBOL!C$54:N2734,11,0)),VLOOKUP(B158,FUTBOL!C$31:N2822,11,0)),VLOOKUP(B158,BASKETBOL!C$42:N2836,11,0)),VLOOKUP(B158,HENTBOL!C$32:N2837,11,0)),VLOOKUP(B158,HOKEY!C$35:N2181,11,0)),VLOOKUP(B158,KRİKET!C$30:N2611,11,0)),VLOOKUP(B158,'FERDİ BRANŞLAR'!B$2:M512,11,0))</f>
        <v xml:space="preserve"> Hacıköy Ülkü Ortaokulu</v>
      </c>
      <c r="M158" s="79">
        <f>IFERROR(IFERROR(IFERROR(IFERROR(IFERROR(IFERROR(IFERROR(VLOOKUP(B158,FUTSAL!C$69:N12338,12,0),VLOOKUP(B158,VOLEYBOL!C$54:N2734,12,0)),VLOOKUP(B158,FUTBOL!C$31:N2822,12,0)),VLOOKUP(B158,BASKETBOL!C$42:N2836,12,0)),VLOOKUP(B158,HENTBOL!C$32:N2837,12,0)),VLOOKUP(B158,HOKEY!C$35:N2181,11,0)),VLOOKUP(B158,KRİKET!C$30:N2611,12,0)),VLOOKUP(B158,'FERDİ BRANŞLAR'!B$2:M512,12,0))</f>
        <v>0</v>
      </c>
    </row>
    <row r="159" spans="2:14" ht="12" x14ac:dyDescent="0.2">
      <c r="B159" s="357" t="s">
        <v>135</v>
      </c>
      <c r="C159" s="273">
        <f>IFERROR(IFERROR(IFERROR(IFERROR(IFERROR(IFERROR(IFERROR(VLOOKUP(B159,FUTSAL!C$69:N11973,2,0),VLOOKUP(B159,VOLEYBOL!C$54:N2369,2,0)),VLOOKUP(B159,FUTBOL!C$31:N2457,2,0)),VLOOKUP(B159,BASKETBOL!C$42:N2471,2,0)),VLOOKUP(B159,HENTBOL!C$32:N2472,2,0)),VLOOKUP(B159,HOKEY!C$35:N1816,2,0)),VLOOKUP(B159,KRİKET!C$30:N2246,2,0)),VLOOKUP(B159,'FERDİ BRANŞLAR'!B$2:M592,2,0))</f>
        <v>46000</v>
      </c>
      <c r="D159" s="186">
        <f>IFERROR(IFERROR(IFERROR(IFERROR(IFERROR(IFERROR(IFERROR(VLOOKUP(B159,FUTSAL!C$69:N11973,3,0),VLOOKUP(B159,VOLEYBOL!C$54:N2369,3,0)),VLOOKUP(B159,FUTBOL!C$31:N2457,3,0)),VLOOKUP(B159,BASKETBOL!C$42:N2471,3,0)),VLOOKUP(B159,HENTBOL!C$32:N2472,3,0)),VLOOKUP(B159,HOKEY!C$35:N1816,3,0)),VLOOKUP(B159,KRİKET!C$30:N2246,3,0)),VLOOKUP(B159,'FERDİ BRANŞLAR'!B$2:M592,3,0))</f>
        <v>0.41666666666666669</v>
      </c>
      <c r="E159" s="185" t="str">
        <f>IFERROR(IFERROR(IFERROR(IFERROR(IFERROR(IFERROR(IFERROR(VLOOKUP(B159,FUTSAL!C$69:N11973,4,0),VLOOKUP(B159,VOLEYBOL!C$54:N2369,4,0)),VLOOKUP(B159,FUTBOL!C$31:N2457,4,0)),VLOOKUP(B159,BASKETBOL!C$42:N2471,4,0)),VLOOKUP(B159,HENTBOL!C$32:N2472,4,0)),VLOOKUP(B159,HOKEY!C$35:N1816,4,0)),VLOOKUP(B159,KRİKET!C$30:N2246,4,0)),VLOOKUP(B159,'FERDİ BRANŞLAR'!B$2:M592,4,0))</f>
        <v>AMASYA YARI OLİMPİK YÜZME HAVUZU</v>
      </c>
      <c r="F159" s="185" t="str">
        <f>IFERROR(IFERROR(IFERROR(IFERROR(IFERROR(IFERROR(IFERROR(VLOOKUP(B159,FUTSAL!C$69:N11973,5,0),VLOOKUP(B159,VOLEYBOL!C$54:N2369,5,0)),VLOOKUP(B159,FUTBOL!C$31:N2457,5,0)),VLOOKUP(B159,BASKETBOL!C$42:N2471,5,0)),VLOOKUP(B159,HENTBOL!C$32:N2472,5,0)),VLOOKUP(B159,HOKEY!C$35:N1816,5,0)),VLOOKUP(B159,KRİKET!C$30:N2246,5,0)),VLOOKUP(B159,'FERDİ BRANŞLAR'!B$2:M592,5,0))</f>
        <v>YÜZME</v>
      </c>
      <c r="G159" s="185" t="str">
        <f>IFERROR(IFERROR(IFERROR(IFERROR(IFERROR(IFERROR(IFERROR(VLOOKUP(B159,FUTSAL!C$69:N12418,6,0),VLOOKUP(B159,VOLEYBOL!C$54:N2814,6,0)),VLOOKUP(B159,FUTBOL!C$31:N2902,6,0)),VLOOKUP(B159,BASKETBOL!C$42:N2916,6,0)),VLOOKUP(B159,HENTBOL!C$32:N2917,6,0)),VLOOKUP(B159,HOKEY!C$35:N2261,6,0)),VLOOKUP(B159,KRİKET!C$30:N2691,6,0)),VLOOKUP(B159,'FERDİ BRANŞLAR'!B$2:M592,6,0))</f>
        <v>…</v>
      </c>
      <c r="H159" s="185" t="str">
        <f>IFERROR(IFERROR(IFERROR(IFERROR(IFERROR(IFERROR(IFERROR(VLOOKUP(B159,FUTSAL!C$69:N12418,7,0),VLOOKUP(B159,VOLEYBOL!C$54:N2814,7,0)),VLOOKUP(B159,FUTBOL!C$31:N2902,7,0)),VLOOKUP(B159,BASKETBOL!C$42:N2916,7,0)),VLOOKUP(B159,HENTBOL!C$32:N2917,7,0)),VLOOKUP(B159,HOKEY!C$35:N2261,7,0)),VLOOKUP(B159,KRİKET!C$30:N2691,7,0)),VLOOKUP(B159,'FERDİ BRANŞLAR'!B$2:M592,7,0))</f>
        <v>GENÇLER A</v>
      </c>
      <c r="I159" s="187" t="str">
        <f>IFERROR(IFERROR(IFERROR(IFERROR(IFERROR(IFERROR(IFERROR(VLOOKUP(B159,FUTSAL!C$69:N12418,8,0),VLOOKUP(B159,VOLEYBOL!C$54:N2814,8,0)),VLOOKUP(B159,FUTBOL!C$31:N2902,8,0)),VLOOKUP(B159,BASKETBOL!C$42:N2916,8,0)),VLOOKUP(B159,HENTBOL!C$32:N2917,8,0)),VLOOKUP(B159,HOKEY!C$35:N2261,8,0)),VLOOKUP(B159,KRİKET!C$30:N2691,8,0)),VLOOKUP(B159,'FERDİ BRANŞLAR'!B$2:M592,8,0))</f>
        <v>……….</v>
      </c>
      <c r="J159" s="253" t="str">
        <f>IFERROR(IFERROR(IFERROR(IFERROR(IFERROR(IFERROR(IFERROR(VLOOKUP(B159,FUTSAL!C$69:N12418,9,0),VLOOKUP(B159,VOLEYBOL!C$54:N2814,9,0)),VLOOKUP(B159,FUTBOL!C$31:N2902,9,0)),VLOOKUP(B159,BASKETBOL!C$42:N2916,9,0)),VLOOKUP(B159,HENTBOL!C$32:N2917,9,0)),VLOOKUP(B159,HOKEY!C$35:N2261,9,0)),VLOOKUP(B159,KRİKET!C$30:N2691,9,0)),VLOOKUP(B159,'FERDİ BRANŞLAR'!B$2:M592,9,0))</f>
        <v>…</v>
      </c>
      <c r="K159" s="253" t="str">
        <f>IFERROR(IFERROR(IFERROR(IFERROR(IFERROR(IFERROR(IFERROR(VLOOKUP(B159,FUTSAL!C$69:N12418,10,0),VLOOKUP(B159,VOLEYBOL!C$54:N2814,10,0)),VLOOKUP(B159,FUTBOL!C$31:N2902,10,0)),VLOOKUP(B159,BASKETBOL!C$42:N2916,10,0)),VLOOKUP(B159,HENTBOL!C$32:N2917,10,0)),VLOOKUP(B159,HOKEY!C$35:N2261,10,0)),VLOOKUP(B159,KRİKET!C$30:N2691,10,0)),VLOOKUP(B159,'FERDİ BRANŞLAR'!B$2:M592,10,0))</f>
        <v>…</v>
      </c>
      <c r="L159" s="363" t="str">
        <f>IFERROR(IFERROR(IFERROR(IFERROR(IFERROR(IFERROR(IFERROR(VLOOKUP(B159,FUTSAL!C$69:N12418,11,0),VLOOKUP(B159,VOLEYBOL!C$54:N2814,11,0)),VLOOKUP(B159,FUTBOL!C$31:N2902,11,0)),VLOOKUP(B159,BASKETBOL!C$42:N2916,11,0)),VLOOKUP(B159,HENTBOL!C$32:N2917,11,0)),VLOOKUP(B159,HOKEY!C$35:N2261,11,0)),VLOOKUP(B159,KRİKET!C$30:N2691,11,0)),VLOOKUP(B159,'FERDİ BRANŞLAR'!B$2:M592,11,0))</f>
        <v>……….</v>
      </c>
      <c r="M159" s="79" t="str">
        <f>IFERROR(IFERROR(IFERROR(IFERROR(IFERROR(IFERROR(IFERROR(VLOOKUP(B159,FUTSAL!C$69:N12418,12,0),VLOOKUP(B159,VOLEYBOL!C$54:N2814,12,0)),VLOOKUP(B159,FUTBOL!C$31:N2902,12,0)),VLOOKUP(B159,BASKETBOL!C$42:N2916,12,0)),VLOOKUP(B159,HENTBOL!C$32:N2917,12,0)),VLOOKUP(B159,HOKEY!C$35:N2261,11,0)),VLOOKUP(B159,KRİKET!C$30:N2691,12,0)),VLOOKUP(B159,'FERDİ BRANŞLAR'!B$2:M592,12,0))</f>
        <v xml:space="preserve">KUPA TÖRENİ </v>
      </c>
    </row>
    <row r="160" spans="2:14" ht="12" x14ac:dyDescent="0.2">
      <c r="B160" s="358">
        <v>9</v>
      </c>
      <c r="C160" s="185">
        <f>IFERROR(IFERROR(IFERROR(IFERROR(IFERROR(IFERROR(IFERROR(VLOOKUP(B160,FUTSAL!C$69:N11684,2,0),VLOOKUP(B160,VOLEYBOL!C$54:N2080,2,0)),VLOOKUP(B160,FUTBOL!C$31:N2168,2,0)),VLOOKUP(B160,BASKETBOL!C$42:N2182,2,0)),VLOOKUP(B160,HENTBOL!C$32:N2183,2,0)),VLOOKUP(B160,HOKEY!C$35:N1527,2,0)),VLOOKUP(B160,KRİKET!C$30:N1957,2,0)),VLOOKUP(B160,'FERDİ BRANŞLAR'!B$2:M303,2,0))</f>
        <v>46000</v>
      </c>
      <c r="D160" s="186">
        <f>IFERROR(IFERROR(IFERROR(IFERROR(IFERROR(IFERROR(IFERROR(VLOOKUP(B160,FUTSAL!C$69:N11684,3,0),VLOOKUP(B160,VOLEYBOL!C$54:N2080,3,0)),VLOOKUP(B160,FUTBOL!C$31:N2168,3,0)),VLOOKUP(B160,BASKETBOL!C$42:N2182,3,0)),VLOOKUP(B160,HENTBOL!C$32:N2183,3,0)),VLOOKUP(B160,HOKEY!C$35:N1527,3,0)),VLOOKUP(B160,KRİKET!C$30:N1957,3,0)),VLOOKUP(B160,'FERDİ BRANŞLAR'!B$2:M303,3,0))</f>
        <v>0.41666666666666669</v>
      </c>
      <c r="E160" s="185" t="str">
        <f>IFERROR(IFERROR(IFERROR(IFERROR(IFERROR(IFERROR(IFERROR(VLOOKUP(B160,FUTSAL!C$69:N11684,4,0),VLOOKUP(B160,VOLEYBOL!C$54:N2080,4,0)),VLOOKUP(B160,FUTBOL!C$31:N2168,4,0)),VLOOKUP(B160,BASKETBOL!C$42:N2182,4,0)),VLOOKUP(B160,HENTBOL!C$32:N2183,4,0)),VLOOKUP(B160,HOKEY!C$35:N1527,4,0)),VLOOKUP(B160,KRİKET!C$30:N1957,4,0)),VLOOKUP(B160,'FERDİ BRANŞLAR'!B$2:M303,4,0))</f>
        <v>AMASYA S.S</v>
      </c>
      <c r="F160" s="185" t="str">
        <f>IFERROR(IFERROR(IFERROR(IFERROR(IFERROR(IFERROR(IFERROR(VLOOKUP(B160,FUTSAL!C$69:N11684,5,0),VLOOKUP(B160,VOLEYBOL!C$54:N2080,5,0)),VLOOKUP(B160,FUTBOL!C$31:N2168,5,0)),VLOOKUP(B160,BASKETBOL!C$42:N2182,5,0)),VLOOKUP(B160,HENTBOL!C$32:N2183,5,0)),VLOOKUP(B160,HOKEY!C$35:N1527,5,0)),VLOOKUP(B160,KRİKET!C$30:N1957,5,0)),VLOOKUP(B160,'FERDİ BRANŞLAR'!B$2:M303,5,0))</f>
        <v>FUTSAL</v>
      </c>
      <c r="G160" s="185" t="str">
        <f>IFERROR(IFERROR(IFERROR(IFERROR(IFERROR(IFERROR(IFERROR(VLOOKUP(B160,FUTSAL!C$69:N12129,6,0),VLOOKUP(B160,VOLEYBOL!C$54:N2525,6,0)),VLOOKUP(B160,FUTBOL!C$31:N2613,6,0)),VLOOKUP(B160,BASKETBOL!C$42:N2627,6,0)),VLOOKUP(B160,HENTBOL!C$32:N2628,6,0)),VLOOKUP(B160,HOKEY!C$35:N1972,6,0)),VLOOKUP(B160,KRİKET!C$30:N2402,6,0)),VLOOKUP(B160,'FERDİ BRANŞLAR'!B$2:M303,6,0))</f>
        <v>A GRB</v>
      </c>
      <c r="H160" s="185" t="str">
        <f>IFERROR(IFERROR(IFERROR(IFERROR(IFERROR(IFERROR(IFERROR(VLOOKUP(B160,FUTSAL!C$69:N12129,7,0),VLOOKUP(B160,VOLEYBOL!C$54:N2525,7,0)),VLOOKUP(B160,FUTBOL!C$31:N2613,7,0)),VLOOKUP(B160,BASKETBOL!C$42:N2627,7,0)),VLOOKUP(B160,HENTBOL!C$32:N2628,7,0)),VLOOKUP(B160,HOKEY!C$35:N1972,7,0)),VLOOKUP(B160,KRİKET!C$30:N2402,7,0)),VLOOKUP(B160,'FERDİ BRANŞLAR'!B$2:M303,7,0))</f>
        <v>GENÇ A ERK</v>
      </c>
      <c r="I160" s="187" t="str">
        <f>IFERROR(IFERROR(IFERROR(IFERROR(IFERROR(IFERROR(IFERROR(VLOOKUP(B160,FUTSAL!C$69:N12129,8,0),VLOOKUP(B160,VOLEYBOL!C$54:N2525,8,0)),VLOOKUP(B160,FUTBOL!C$31:N2613,8,0)),VLOOKUP(B160,BASKETBOL!C$42:N2627,8,0)),VLOOKUP(B160,HENTBOL!C$32:N2628,8,0)),VLOOKUP(B160,HOKEY!C$35:N1972,8,0)),VLOOKUP(B160,KRİKET!C$30:N2402,8,0)),VLOOKUP(B160,'FERDİ BRANŞLAR'!B$2:M303,8,0))</f>
        <v>AMASYA ALPTEKİN ANADOLU LİSESİ</v>
      </c>
      <c r="J160" s="253" t="str">
        <f>IFERROR(IFERROR(IFERROR(IFERROR(IFERROR(IFERROR(IFERROR(VLOOKUP(B160,FUTSAL!C$69:N12129,9,0),VLOOKUP(B160,VOLEYBOL!C$54:N2525,9,0)),VLOOKUP(B160,FUTBOL!C$31:N2613,9,0)),VLOOKUP(B160,BASKETBOL!C$42:N2627,9,0)),VLOOKUP(B160,HENTBOL!C$32:N2628,9,0)),VLOOKUP(B160,HOKEY!C$35:N1972,9,0)),VLOOKUP(B160,KRİKET!C$30:N2402,9,0)),VLOOKUP(B160,'FERDİ BRANŞLAR'!B$2:M303,9,0))</f>
        <v>3</v>
      </c>
      <c r="K160" s="253" t="str">
        <f>IFERROR(IFERROR(IFERROR(IFERROR(IFERROR(IFERROR(IFERROR(VLOOKUP(B160,FUTSAL!C$69:N12129,10,0),VLOOKUP(B160,VOLEYBOL!C$54:N2525,10,0)),VLOOKUP(B160,FUTBOL!C$31:N2613,10,0)),VLOOKUP(B160,BASKETBOL!C$42:N2627,10,0)),VLOOKUP(B160,HENTBOL!C$32:N2628,10,0)),VLOOKUP(B160,HOKEY!C$35:N1972,10,0)),VLOOKUP(B160,KRİKET!C$30:N2402,10,0)),VLOOKUP(B160,'FERDİ BRANŞLAR'!B$2:M303,10,0))</f>
        <v>3</v>
      </c>
      <c r="L160" s="379" t="str">
        <f>IFERROR(IFERROR(IFERROR(IFERROR(IFERROR(IFERROR(IFERROR(VLOOKUP(B160,FUTSAL!C$69:N12129,11,0),VLOOKUP(B160,VOLEYBOL!C$54:N2525,11,0)),VLOOKUP(B160,FUTBOL!C$31:N2613,11,0)),VLOOKUP(B160,BASKETBOL!C$42:N2627,11,0)),VLOOKUP(B160,HENTBOL!C$32:N2628,11,0)),VLOOKUP(B160,HOKEY!C$35:N1972,11,0)),VLOOKUP(B160,KRİKET!C$30:N2402,11,0)),VLOOKUP(B160,'FERDİ BRANŞLAR'!B$2:M303,11,0))</f>
        <v>AMASYA ŞEHİT GÜLTEKİN TIRPAN MTAL</v>
      </c>
      <c r="M160" s="79" t="str">
        <f>IFERROR(IFERROR(IFERROR(IFERROR(IFERROR(IFERROR(IFERROR(VLOOKUP(B160,FUTSAL!C$69:N12129,12,0),VLOOKUP(B160,VOLEYBOL!C$54:N2525,12,0)),VLOOKUP(B160,FUTBOL!C$31:N2613,12,0)),VLOOKUP(B160,BASKETBOL!C$42:N2627,12,0)),VLOOKUP(B160,HENTBOL!C$32:N2628,12,0)),VLOOKUP(B160,HOKEY!C$35:N1972,11,0)),VLOOKUP(B160,KRİKET!C$30:N2402,12,0)),VLOOKUP(B160,'FERDİ BRANŞLAR'!B$2:M303,12,0))</f>
        <v>PENALTILAR ALPTEKİN ANADOLU LİSESİ :(5) AMASYA ŞEHİT GÜLTEKİN TIRPAN MTAL:(6)</v>
      </c>
    </row>
    <row r="161" spans="2:13" ht="12" x14ac:dyDescent="0.2">
      <c r="B161" s="358">
        <v>31</v>
      </c>
      <c r="C161" s="185">
        <f>IFERROR(IFERROR(IFERROR(IFERROR(IFERROR(IFERROR(IFERROR(VLOOKUP(B161,FUTSAL!C$69:N11571,2,0),VLOOKUP(B161,VOLEYBOL!C$54:N1967,2,0)),VLOOKUP(B161,FUTBOL!C$31:N2055,2,0)),VLOOKUP(B161,BASKETBOL!C$42:N2069,2,0)),VLOOKUP(B161,HENTBOL!C$32:N2070,2,0)),VLOOKUP(B161,HOKEY!C$35:N1414,2,0)),VLOOKUP(B161,KRİKET!C$30:N1844,2,0)),VLOOKUP(B161,'FERDİ BRANŞLAR'!B$2:M190,2,0))</f>
        <v>46000</v>
      </c>
      <c r="D161" s="186">
        <f>IFERROR(IFERROR(IFERROR(IFERROR(IFERROR(IFERROR(IFERROR(VLOOKUP(B161,FUTSAL!C$69:N11571,3,0),VLOOKUP(B161,VOLEYBOL!C$54:N1967,3,0)),VLOOKUP(B161,FUTBOL!C$31:N2055,3,0)),VLOOKUP(B161,BASKETBOL!C$42:N2069,3,0)),VLOOKUP(B161,HENTBOL!C$32:N2070,3,0)),VLOOKUP(B161,HOKEY!C$35:N1414,3,0)),VLOOKUP(B161,KRİKET!C$30:N1844,3,0)),VLOOKUP(B161,'FERDİ BRANŞLAR'!B$2:M190,3,0))</f>
        <v>0.4375</v>
      </c>
      <c r="E161" s="185" t="str">
        <f>IFERROR(IFERROR(IFERROR(IFERROR(IFERROR(IFERROR(IFERROR(VLOOKUP(B161,FUTSAL!C$69:N11571,4,0),VLOOKUP(B161,VOLEYBOL!C$54:N1967,4,0)),VLOOKUP(B161,FUTBOL!C$31:N2055,4,0)),VLOOKUP(B161,BASKETBOL!C$42:N2069,4,0)),VLOOKUP(B161,HENTBOL!C$32:N2070,4,0)),VLOOKUP(B161,HOKEY!C$35:N1414,4,0)),VLOOKUP(B161,KRİKET!C$30:N1844,4,0)),VLOOKUP(B161,'FERDİ BRANŞLAR'!B$2:M190,4,0))</f>
        <v>TAŞOVA S.S</v>
      </c>
      <c r="F161" s="185" t="str">
        <f>IFERROR(IFERROR(IFERROR(IFERROR(IFERROR(IFERROR(IFERROR(VLOOKUP(B161,FUTSAL!C$69:N11571,5,0),VLOOKUP(B161,VOLEYBOL!C$54:N1967,5,0)),VLOOKUP(B161,FUTBOL!C$31:N2055,5,0)),VLOOKUP(B161,BASKETBOL!C$42:N2069,5,0)),VLOOKUP(B161,HENTBOL!C$32:N2070,5,0)),VLOOKUP(B161,HOKEY!C$35:N1414,5,0)),VLOOKUP(B161,KRİKET!C$30:N1844,5,0)),VLOOKUP(B161,'FERDİ BRANŞLAR'!B$2:M190,5,0))</f>
        <v>FUTSAL</v>
      </c>
      <c r="G161" s="185" t="str">
        <f>IFERROR(IFERROR(IFERROR(IFERROR(IFERROR(IFERROR(IFERROR(VLOOKUP(B161,FUTSAL!C$69:N12016,6,0),VLOOKUP(B161,VOLEYBOL!C$54:N2412,6,0)),VLOOKUP(B161,FUTBOL!C$31:N2500,6,0)),VLOOKUP(B161,BASKETBOL!C$42:N2514,6,0)),VLOOKUP(B161,HENTBOL!C$32:N2515,6,0)),VLOOKUP(B161,HOKEY!C$35:N1859,6,0)),VLOOKUP(B161,KRİKET!C$30:N2289,6,0)),VLOOKUP(B161,'FERDİ BRANŞLAR'!B$2:M190,6,0))</f>
        <v>D GRB</v>
      </c>
      <c r="H161" s="185" t="str">
        <f>IFERROR(IFERROR(IFERROR(IFERROR(IFERROR(IFERROR(IFERROR(VLOOKUP(B161,FUTSAL!C$69:N12016,7,0),VLOOKUP(B161,VOLEYBOL!C$54:N2412,7,0)),VLOOKUP(B161,FUTBOL!C$31:N2500,7,0)),VLOOKUP(B161,BASKETBOL!C$42:N2514,7,0)),VLOOKUP(B161,HENTBOL!C$32:N2515,7,0)),VLOOKUP(B161,HOKEY!C$35:N1859,7,0)),VLOOKUP(B161,KRİKET!C$30:N2289,7,0)),VLOOKUP(B161,'FERDİ BRANŞLAR'!B$2:M190,7,0))</f>
        <v>GNÇ A ERK</v>
      </c>
      <c r="I161" s="187" t="str">
        <f>IFERROR(IFERROR(IFERROR(IFERROR(IFERROR(IFERROR(IFERROR(VLOOKUP(B161,FUTSAL!C$69:N12016,8,0),VLOOKUP(B161,VOLEYBOL!C$54:N2412,8,0)),VLOOKUP(B161,FUTBOL!C$31:N2500,8,0)),VLOOKUP(B161,BASKETBOL!C$42:N2514,8,0)),VLOOKUP(B161,HENTBOL!C$32:N2515,8,0)),VLOOKUP(B161,HOKEY!C$35:N1859,8,0)),VLOOKUP(B161,KRİKET!C$30:N2289,8,0)),VLOOKUP(B161,'FERDİ BRANŞLAR'!B$2:M190,8,0))</f>
        <v>TAŞOVA ŞEHİT POLİS AHMET YAŞAR MTAL</v>
      </c>
      <c r="J161" s="253" t="str">
        <f>IFERROR(IFERROR(IFERROR(IFERROR(IFERROR(IFERROR(IFERROR(VLOOKUP(B161,FUTSAL!C$69:N12016,9,0),VLOOKUP(B161,VOLEYBOL!C$54:N2412,9,0)),VLOOKUP(B161,FUTBOL!C$31:N2500,9,0)),VLOOKUP(B161,BASKETBOL!C$42:N2514,9,0)),VLOOKUP(B161,HENTBOL!C$32:N2515,9,0)),VLOOKUP(B161,HOKEY!C$35:N1859,9,0)),VLOOKUP(B161,KRİKET!C$30:N2289,9,0)),VLOOKUP(B161,'FERDİ BRANŞLAR'!B$2:M190,9,0))</f>
        <v>3</v>
      </c>
      <c r="K161" s="253" t="str">
        <f>IFERROR(IFERROR(IFERROR(IFERROR(IFERROR(IFERROR(IFERROR(VLOOKUP(B161,FUTSAL!C$69:N12016,10,0),VLOOKUP(B161,VOLEYBOL!C$54:N2412,10,0)),VLOOKUP(B161,FUTBOL!C$31:N2500,10,0)),VLOOKUP(B161,BASKETBOL!C$42:N2514,10,0)),VLOOKUP(B161,HENTBOL!C$32:N2515,10,0)),VLOOKUP(B161,HOKEY!C$35:N1859,10,0)),VLOOKUP(B161,KRİKET!C$30:N2289,10,0)),VLOOKUP(B161,'FERDİ BRANŞLAR'!B$2:M190,10,0))</f>
        <v>1</v>
      </c>
      <c r="L161" s="346" t="str">
        <f>IFERROR(IFERROR(IFERROR(IFERROR(IFERROR(IFERROR(IFERROR(VLOOKUP(B161,FUTSAL!C$69:N12016,11,0),VLOOKUP(B161,VOLEYBOL!C$54:N2412,11,0)),VLOOKUP(B161,FUTBOL!C$31:N2500,11,0)),VLOOKUP(B161,BASKETBOL!C$42:N2514,11,0)),VLOOKUP(B161,HENTBOL!C$32:N2515,11,0)),VLOOKUP(B161,HOKEY!C$35:N1859,11,0)),VLOOKUP(B161,KRİKET!C$30:N2289,11,0)),VLOOKUP(B161,'FERDİ BRANŞLAR'!B$2:M190,11,0))</f>
        <v>TAŞOVA ŞEHİT BEKİR ÖZDEMİR AİHL</v>
      </c>
      <c r="M161" s="79">
        <f>IFERROR(IFERROR(IFERROR(IFERROR(IFERROR(IFERROR(IFERROR(VLOOKUP(B161,FUTSAL!C$69:N12016,12,0),VLOOKUP(B161,VOLEYBOL!C$54:N2412,12,0)),VLOOKUP(B161,FUTBOL!C$31:N2500,12,0)),VLOOKUP(B161,BASKETBOL!C$42:N2514,12,0)),VLOOKUP(B161,HENTBOL!C$32:N2515,12,0)),VLOOKUP(B161,HOKEY!C$35:N1859,11,0)),VLOOKUP(B161,KRİKET!C$30:N2289,12,0)),VLOOKUP(B161,'FERDİ BRANŞLAR'!B$2:M190,12,0))</f>
        <v>0</v>
      </c>
    </row>
    <row r="162" spans="2:13" ht="12" x14ac:dyDescent="0.2">
      <c r="B162" s="358">
        <v>10</v>
      </c>
      <c r="C162" s="185">
        <f>IFERROR(IFERROR(IFERROR(IFERROR(IFERROR(IFERROR(IFERROR(VLOOKUP(B162,FUTSAL!C$69:N11685,2,0),VLOOKUP(B162,VOLEYBOL!C$54:N2081,2,0)),VLOOKUP(B162,FUTBOL!C$31:N2169,2,0)),VLOOKUP(B162,BASKETBOL!C$42:N2183,2,0)),VLOOKUP(B162,HENTBOL!C$32:N2184,2,0)),VLOOKUP(B162,HOKEY!C$35:N1528,2,0)),VLOOKUP(B162,KRİKET!C$30:N1958,2,0)),VLOOKUP(B162,'FERDİ BRANŞLAR'!B$2:M304,2,0))</f>
        <v>46000</v>
      </c>
      <c r="D162" s="186">
        <f>IFERROR(IFERROR(IFERROR(IFERROR(IFERROR(IFERROR(IFERROR(VLOOKUP(B162,FUTSAL!C$69:N11685,3,0),VLOOKUP(B162,VOLEYBOL!C$54:N2081,3,0)),VLOOKUP(B162,FUTBOL!C$31:N2169,3,0)),VLOOKUP(B162,BASKETBOL!C$42:N2183,3,0)),VLOOKUP(B162,HENTBOL!C$32:N2184,3,0)),VLOOKUP(B162,HOKEY!C$35:N1528,3,0)),VLOOKUP(B162,KRİKET!C$30:N1958,3,0)),VLOOKUP(B162,'FERDİ BRANŞLAR'!B$2:M304,3,0))</f>
        <v>0.45833333333333331</v>
      </c>
      <c r="E162" s="185" t="str">
        <f>IFERROR(IFERROR(IFERROR(IFERROR(IFERROR(IFERROR(IFERROR(VLOOKUP(B162,FUTSAL!C$69:N11685,4,0),VLOOKUP(B162,VOLEYBOL!C$54:N2081,4,0)),VLOOKUP(B162,FUTBOL!C$31:N2169,4,0)),VLOOKUP(B162,BASKETBOL!C$42:N2183,4,0)),VLOOKUP(B162,HENTBOL!C$32:N2184,4,0)),VLOOKUP(B162,HOKEY!C$35:N1528,4,0)),VLOOKUP(B162,KRİKET!C$30:N1958,4,0)),VLOOKUP(B162,'FERDİ BRANŞLAR'!B$2:M304,4,0))</f>
        <v>AMASYA S.S</v>
      </c>
      <c r="F162" s="185" t="str">
        <f>IFERROR(IFERROR(IFERROR(IFERROR(IFERROR(IFERROR(IFERROR(VLOOKUP(B162,FUTSAL!C$69:N11685,5,0),VLOOKUP(B162,VOLEYBOL!C$54:N2081,5,0)),VLOOKUP(B162,FUTBOL!C$31:N2169,5,0)),VLOOKUP(B162,BASKETBOL!C$42:N2183,5,0)),VLOOKUP(B162,HENTBOL!C$32:N2184,5,0)),VLOOKUP(B162,HOKEY!C$35:N1528,5,0)),VLOOKUP(B162,KRİKET!C$30:N1958,5,0)),VLOOKUP(B162,'FERDİ BRANŞLAR'!B$2:M304,5,0))</f>
        <v>FUTSAL</v>
      </c>
      <c r="G162" s="185" t="str">
        <f>IFERROR(IFERROR(IFERROR(IFERROR(IFERROR(IFERROR(IFERROR(VLOOKUP(B162,FUTSAL!C$69:N12130,6,0),VLOOKUP(B162,VOLEYBOL!C$54:N2526,6,0)),VLOOKUP(B162,FUTBOL!C$31:N2614,6,0)),VLOOKUP(B162,BASKETBOL!C$42:N2628,6,0)),VLOOKUP(B162,HENTBOL!C$32:N2629,6,0)),VLOOKUP(B162,HOKEY!C$35:N1973,6,0)),VLOOKUP(B162,KRİKET!C$30:N2403,6,0)),VLOOKUP(B162,'FERDİ BRANŞLAR'!B$2:M304,6,0))</f>
        <v>A GRB</v>
      </c>
      <c r="H162" s="185" t="str">
        <f>IFERROR(IFERROR(IFERROR(IFERROR(IFERROR(IFERROR(IFERROR(VLOOKUP(B162,FUTSAL!C$69:N12130,7,0),VLOOKUP(B162,VOLEYBOL!C$54:N2526,7,0)),VLOOKUP(B162,FUTBOL!C$31:N2614,7,0)),VLOOKUP(B162,BASKETBOL!C$42:N2628,7,0)),VLOOKUP(B162,HENTBOL!C$32:N2629,7,0)),VLOOKUP(B162,HOKEY!C$35:N1973,7,0)),VLOOKUP(B162,KRİKET!C$30:N2403,7,0)),VLOOKUP(B162,'FERDİ BRANŞLAR'!B$2:M304,7,0))</f>
        <v>GENÇ A ERK</v>
      </c>
      <c r="I162" s="187" t="str">
        <f>IFERROR(IFERROR(IFERROR(IFERROR(IFERROR(IFERROR(IFERROR(VLOOKUP(B162,FUTSAL!C$69:N12130,8,0),VLOOKUP(B162,VOLEYBOL!C$54:N2526,8,0)),VLOOKUP(B162,FUTBOL!C$31:N2614,8,0)),VLOOKUP(B162,BASKETBOL!C$42:N2628,8,0)),VLOOKUP(B162,HENTBOL!C$32:N2629,8,0)),VLOOKUP(B162,HOKEY!C$35:N1973,8,0)),VLOOKUP(B162,KRİKET!C$30:N2403,8,0)),VLOOKUP(B162,'FERDİ BRANŞLAR'!B$2:M304,8,0))</f>
        <v>AMASYA SABUNCUOĞLU ŞEREFEDDİN MTAL</v>
      </c>
      <c r="J162" s="253" t="str">
        <f>IFERROR(IFERROR(IFERROR(IFERROR(IFERROR(IFERROR(IFERROR(VLOOKUP(B162,FUTSAL!C$69:N12130,9,0),VLOOKUP(B162,VOLEYBOL!C$54:N2526,9,0)),VLOOKUP(B162,FUTBOL!C$31:N2614,9,0)),VLOOKUP(B162,BASKETBOL!C$42:N2628,9,0)),VLOOKUP(B162,HENTBOL!C$32:N2629,9,0)),VLOOKUP(B162,HOKEY!C$35:N1973,9,0)),VLOOKUP(B162,KRİKET!C$30:N2403,9,0)),VLOOKUP(B162,'FERDİ BRANŞLAR'!B$2:M304,9,0))</f>
        <v>6</v>
      </c>
      <c r="K162" s="253" t="str">
        <f>IFERROR(IFERROR(IFERROR(IFERROR(IFERROR(IFERROR(IFERROR(VLOOKUP(B162,FUTSAL!C$69:N12130,10,0),VLOOKUP(B162,VOLEYBOL!C$54:N2526,10,0)),VLOOKUP(B162,FUTBOL!C$31:N2614,10,0)),VLOOKUP(B162,BASKETBOL!C$42:N2628,10,0)),VLOOKUP(B162,HENTBOL!C$32:N2629,10,0)),VLOOKUP(B162,HOKEY!C$35:N1973,10,0)),VLOOKUP(B162,KRİKET!C$30:N2403,10,0)),VLOOKUP(B162,'FERDİ BRANŞLAR'!B$2:M304,10,0))</f>
        <v>2</v>
      </c>
      <c r="L162" s="311" t="str">
        <f>IFERROR(IFERROR(IFERROR(IFERROR(IFERROR(IFERROR(IFERROR(VLOOKUP(B162,FUTSAL!C$69:N12130,11,0),VLOOKUP(B162,VOLEYBOL!C$54:N2526,11,0)),VLOOKUP(B162,FUTBOL!C$31:N2614,11,0)),VLOOKUP(B162,BASKETBOL!C$42:N2628,11,0)),VLOOKUP(B162,HENTBOL!C$32:N2629,11,0)),VLOOKUP(B162,HOKEY!C$35:N1973,11,0)),VLOOKUP(B162,KRİKET!C$30:N2403,11,0)),VLOOKUP(B162,'FERDİ BRANŞLAR'!B$2:M304,11,0))</f>
        <v>AMASYA TORUNTAY TİCARET MTAL</v>
      </c>
      <c r="M162" s="79">
        <f>IFERROR(IFERROR(IFERROR(IFERROR(IFERROR(IFERROR(IFERROR(VLOOKUP(B162,FUTSAL!C$69:N12130,12,0),VLOOKUP(B162,VOLEYBOL!C$54:N2526,12,0)),VLOOKUP(B162,FUTBOL!C$31:N2614,12,0)),VLOOKUP(B162,BASKETBOL!C$42:N2628,12,0)),VLOOKUP(B162,HENTBOL!C$32:N2629,12,0)),VLOOKUP(B162,HOKEY!C$35:N1973,11,0)),VLOOKUP(B162,KRİKET!C$30:N2403,12,0)),VLOOKUP(B162,'FERDİ BRANŞLAR'!B$2:M304,12,0))</f>
        <v>0</v>
      </c>
    </row>
    <row r="163" spans="2:13" ht="12" x14ac:dyDescent="0.2">
      <c r="B163" s="358">
        <v>337</v>
      </c>
      <c r="C163" s="185">
        <f>IFERROR(IFERROR(IFERROR(IFERROR(IFERROR(IFERROR(IFERROR(VLOOKUP(B163,FUTSAL!C$69:N11900,2,0),VLOOKUP(B163,VOLEYBOL!C$54:N2296,2,0)),VLOOKUP(B163,FUTBOL!C$31:N2384,2,0)),VLOOKUP(B163,BASKETBOL!C$42:N2398,2,0)),VLOOKUP(B163,HENTBOL!C$32:N2399,2,0)),VLOOKUP(B163,HOKEY!C$35:N1743,2,0)),VLOOKUP(B163,KRİKET!C$30:N2173,2,0)),VLOOKUP(B163,'FERDİ BRANŞLAR'!B$2:M519,2,0))</f>
        <v>46000</v>
      </c>
      <c r="D163" s="186">
        <f>IFERROR(IFERROR(IFERROR(IFERROR(IFERROR(IFERROR(IFERROR(VLOOKUP(B163,FUTSAL!C$69:N11900,3,0),VLOOKUP(B163,VOLEYBOL!C$54:N2296,3,0)),VLOOKUP(B163,FUTBOL!C$31:N2384,3,0)),VLOOKUP(B163,BASKETBOL!C$42:N2398,3,0)),VLOOKUP(B163,HENTBOL!C$32:N2399,3,0)),VLOOKUP(B163,HOKEY!C$35:N1743,3,0)),VLOOKUP(B163,KRİKET!C$30:N2173,3,0)),VLOOKUP(B163,'FERDİ BRANŞLAR'!B$2:M519,3,0))</f>
        <v>0.45833333333333331</v>
      </c>
      <c r="E163" s="185" t="str">
        <f>IFERROR(IFERROR(IFERROR(IFERROR(IFERROR(IFERROR(IFERROR(VLOOKUP(B163,FUTSAL!C$69:N11900,4,0),VLOOKUP(B163,VOLEYBOL!C$54:N2296,4,0)),VLOOKUP(B163,FUTBOL!C$31:N2384,4,0)),VLOOKUP(B163,BASKETBOL!C$42:N2398,4,0)),VLOOKUP(B163,HENTBOL!C$32:N2399,4,0)),VLOOKUP(B163,HOKEY!C$35:N1743,4,0)),VLOOKUP(B163,KRİKET!C$30:N2173,4,0)),VLOOKUP(B163,'FERDİ BRANŞLAR'!B$2:M519,4,0))</f>
        <v>HAMİT KAPLAN S.S</v>
      </c>
      <c r="F163" s="185" t="str">
        <f>IFERROR(IFERROR(IFERROR(IFERROR(IFERROR(IFERROR(IFERROR(VLOOKUP(B163,FUTSAL!C$69:N11900,5,0),VLOOKUP(B163,VOLEYBOL!C$54:N2296,5,0)),VLOOKUP(B163,FUTBOL!C$31:N2384,5,0)),VLOOKUP(B163,BASKETBOL!C$42:N2398,5,0)),VLOOKUP(B163,HENTBOL!C$32:N2399,5,0)),VLOOKUP(B163,HOKEY!C$35:N1743,5,0)),VLOOKUP(B163,KRİKET!C$30:N2173,5,0)),VLOOKUP(B163,'FERDİ BRANŞLAR'!B$2:M519,5,0))</f>
        <v>VOLEYBOL</v>
      </c>
      <c r="G163" s="185" t="str">
        <f>IFERROR(IFERROR(IFERROR(IFERROR(IFERROR(IFERROR(IFERROR(VLOOKUP(B163,FUTSAL!C$69:N12345,6,0),VLOOKUP(B163,VOLEYBOL!C$54:N2741,6,0)),VLOOKUP(B163,FUTBOL!C$31:N2829,6,0)),VLOOKUP(B163,BASKETBOL!C$42:N2843,6,0)),VLOOKUP(B163,HENTBOL!C$32:N2844,6,0)),VLOOKUP(B163,HOKEY!C$35:N2188,6,0)),VLOOKUP(B163,KRİKET!C$30:N2618,6,0)),VLOOKUP(B163,'FERDİ BRANŞLAR'!B$2:M519,6,0))</f>
        <v>FİNAL</v>
      </c>
      <c r="H163" s="185" t="str">
        <f>IFERROR(IFERROR(IFERROR(IFERROR(IFERROR(IFERROR(IFERROR(VLOOKUP(B163,FUTSAL!C$69:N12345,7,0),VLOOKUP(B163,VOLEYBOL!C$54:N2741,7,0)),VLOOKUP(B163,FUTBOL!C$31:N2829,7,0)),VLOOKUP(B163,BASKETBOL!C$42:N2843,7,0)),VLOOKUP(B163,HENTBOL!C$32:N2844,7,0)),VLOOKUP(B163,HOKEY!C$35:N2188,7,0)),VLOOKUP(B163,KRİKET!C$30:N2618,7,0)),VLOOKUP(B163,'FERDİ BRANŞLAR'!B$2:M519,7,0))</f>
        <v>YILDIZ KIZ</v>
      </c>
      <c r="I163" s="187" t="str">
        <f>IFERROR(IFERROR(IFERROR(IFERROR(IFERROR(IFERROR(IFERROR(VLOOKUP(B163,FUTSAL!C$69:N12345,8,0),VLOOKUP(B163,VOLEYBOL!C$54:N2741,8,0)),VLOOKUP(B163,FUTBOL!C$31:N2829,8,0)),VLOOKUP(B163,BASKETBOL!C$42:N2843,8,0)),VLOOKUP(B163,HENTBOL!C$32:N2844,8,0)),VLOOKUP(B163,HOKEY!C$35:N2188,8,0)),VLOOKUP(B163,KRİKET!C$30:N2618,8,0)),VLOOKUP(B163,'FERDİ BRANŞLAR'!B$2:M519,8,0))</f>
        <v>Amasya Ziyapaşa Ortaokulu(</v>
      </c>
      <c r="J163" s="253" t="str">
        <f>IFERROR(IFERROR(IFERROR(IFERROR(IFERROR(IFERROR(IFERROR(VLOOKUP(B163,FUTSAL!C$69:N12345,9,0),VLOOKUP(B163,VOLEYBOL!C$54:N2741,9,0)),VLOOKUP(B163,FUTBOL!C$31:N2829,9,0)),VLOOKUP(B163,BASKETBOL!C$42:N2843,9,0)),VLOOKUP(B163,HENTBOL!C$32:N2844,9,0)),VLOOKUP(B163,HOKEY!C$35:N2188,9,0)),VLOOKUP(B163,KRİKET!C$30:N2618,9,0)),VLOOKUP(B163,'FERDİ BRANŞLAR'!B$2:M519,9,0))</f>
        <v>3</v>
      </c>
      <c r="K163" s="253" t="str">
        <f>IFERROR(IFERROR(IFERROR(IFERROR(IFERROR(IFERROR(IFERROR(VLOOKUP(B163,FUTSAL!C$69:N12345,10,0),VLOOKUP(B163,VOLEYBOL!C$54:N2741,10,0)),VLOOKUP(B163,FUTBOL!C$31:N2829,10,0)),VLOOKUP(B163,BASKETBOL!C$42:N2843,10,0)),VLOOKUP(B163,HENTBOL!C$32:N2844,10,0)),VLOOKUP(B163,HOKEY!C$35:N2188,10,0)),VLOOKUP(B163,KRİKET!C$30:N2618,10,0)),VLOOKUP(B163,'FERDİ BRANŞLAR'!B$2:M519,10,0))</f>
        <v>0</v>
      </c>
      <c r="L163" s="363" t="str">
        <f>IFERROR(IFERROR(IFERROR(IFERROR(IFERROR(IFERROR(IFERROR(VLOOKUP(B163,FUTSAL!C$69:N12345,11,0),VLOOKUP(B163,VOLEYBOL!C$54:N2741,11,0)),VLOOKUP(B163,FUTBOL!C$31:N2829,11,0)),VLOOKUP(B163,BASKETBOL!C$42:N2843,11,0)),VLOOKUP(B163,HENTBOL!C$32:N2844,11,0)),VLOOKUP(B163,HOKEY!C$35:N2188,11,0)),VLOOKUP(B163,KRİKET!C$30:N2618,11,0)),VLOOKUP(B163,'FERDİ BRANŞLAR'!B$2:M519,11,0))</f>
        <v>Merzifon TOKİ Kara Mustafa Paşa Ortaokulu</v>
      </c>
      <c r="M163" s="79" t="str">
        <f>IFERROR(IFERROR(IFERROR(IFERROR(IFERROR(IFERROR(IFERROR(VLOOKUP(B163,FUTSAL!C$69:N12345,12,0),VLOOKUP(B163,VOLEYBOL!C$54:N2741,12,0)),VLOOKUP(B163,FUTBOL!C$31:N2829,12,0)),VLOOKUP(B163,BASKETBOL!C$42:N2843,12,0)),VLOOKUP(B163,HENTBOL!C$32:N2844,12,0)),VLOOKUP(B163,HOKEY!C$35:N2188,11,0)),VLOOKUP(B163,KRİKET!C$30:N2618,12,0)),VLOOKUP(B163,'FERDİ BRANŞLAR'!B$2:M519,12,0))</f>
        <v>KUPA TÖRENİ</v>
      </c>
    </row>
    <row r="164" spans="2:13" ht="12" x14ac:dyDescent="0.2">
      <c r="B164" s="358">
        <v>32</v>
      </c>
      <c r="C164" s="185">
        <f>IFERROR(IFERROR(IFERROR(IFERROR(IFERROR(IFERROR(IFERROR(VLOOKUP(B164,FUTSAL!C$69:N11572,2,0),VLOOKUP(B164,VOLEYBOL!C$54:N1968,2,0)),VLOOKUP(B164,FUTBOL!C$31:N2056,2,0)),VLOOKUP(B164,BASKETBOL!C$42:N2070,2,0)),VLOOKUP(B164,HENTBOL!C$32:N2071,2,0)),VLOOKUP(B164,HOKEY!C$35:N1415,2,0)),VLOOKUP(B164,KRİKET!C$30:N1845,2,0)),VLOOKUP(B164,'FERDİ BRANŞLAR'!B$2:M191,2,0))</f>
        <v>46000</v>
      </c>
      <c r="D164" s="186">
        <f>IFERROR(IFERROR(IFERROR(IFERROR(IFERROR(IFERROR(IFERROR(VLOOKUP(B164,FUTSAL!C$69:N11572,3,0),VLOOKUP(B164,VOLEYBOL!C$54:N1968,3,0)),VLOOKUP(B164,FUTBOL!C$31:N2056,3,0)),VLOOKUP(B164,BASKETBOL!C$42:N2070,3,0)),VLOOKUP(B164,HENTBOL!C$32:N2071,3,0)),VLOOKUP(B164,HOKEY!C$35:N1415,3,0)),VLOOKUP(B164,KRİKET!C$30:N1845,3,0)),VLOOKUP(B164,'FERDİ BRANŞLAR'!B$2:M191,3,0))</f>
        <v>0.47916666666666669</v>
      </c>
      <c r="E164" s="185" t="str">
        <f>IFERROR(IFERROR(IFERROR(IFERROR(IFERROR(IFERROR(IFERROR(VLOOKUP(B164,FUTSAL!C$69:N11572,4,0),VLOOKUP(B164,VOLEYBOL!C$54:N1968,4,0)),VLOOKUP(B164,FUTBOL!C$31:N2056,4,0)),VLOOKUP(B164,BASKETBOL!C$42:N2070,4,0)),VLOOKUP(B164,HENTBOL!C$32:N2071,4,0)),VLOOKUP(B164,HOKEY!C$35:N1415,4,0)),VLOOKUP(B164,KRİKET!C$30:N1845,4,0)),VLOOKUP(B164,'FERDİ BRANŞLAR'!B$2:M191,4,0))</f>
        <v>TAŞOVA S.S</v>
      </c>
      <c r="F164" s="185" t="str">
        <f>IFERROR(IFERROR(IFERROR(IFERROR(IFERROR(IFERROR(IFERROR(VLOOKUP(B164,FUTSAL!C$69:N11572,5,0),VLOOKUP(B164,VOLEYBOL!C$54:N1968,5,0)),VLOOKUP(B164,FUTBOL!C$31:N2056,5,0)),VLOOKUP(B164,BASKETBOL!C$42:N2070,5,0)),VLOOKUP(B164,HENTBOL!C$32:N2071,5,0)),VLOOKUP(B164,HOKEY!C$35:N1415,5,0)),VLOOKUP(B164,KRİKET!C$30:N1845,5,0)),VLOOKUP(B164,'FERDİ BRANŞLAR'!B$2:M191,5,0))</f>
        <v>FUTSAL</v>
      </c>
      <c r="G164" s="185" t="str">
        <f>IFERROR(IFERROR(IFERROR(IFERROR(IFERROR(IFERROR(IFERROR(VLOOKUP(B164,FUTSAL!C$69:N12017,6,0),VLOOKUP(B164,VOLEYBOL!C$54:N2413,6,0)),VLOOKUP(B164,FUTBOL!C$31:N2501,6,0)),VLOOKUP(B164,BASKETBOL!C$42:N2515,6,0)),VLOOKUP(B164,HENTBOL!C$32:N2516,6,0)),VLOOKUP(B164,HOKEY!C$35:N1860,6,0)),VLOOKUP(B164,KRİKET!C$30:N2290,6,0)),VLOOKUP(B164,'FERDİ BRANŞLAR'!B$2:M191,6,0))</f>
        <v>D GRB</v>
      </c>
      <c r="H164" s="185" t="str">
        <f>IFERROR(IFERROR(IFERROR(IFERROR(IFERROR(IFERROR(IFERROR(VLOOKUP(B164,FUTSAL!C$69:N12017,7,0),VLOOKUP(B164,VOLEYBOL!C$54:N2413,7,0)),VLOOKUP(B164,FUTBOL!C$31:N2501,7,0)),VLOOKUP(B164,BASKETBOL!C$42:N2515,7,0)),VLOOKUP(B164,HENTBOL!C$32:N2516,7,0)),VLOOKUP(B164,HOKEY!C$35:N1860,7,0)),VLOOKUP(B164,KRİKET!C$30:N2290,7,0)),VLOOKUP(B164,'FERDİ BRANŞLAR'!B$2:M191,7,0))</f>
        <v>GNÇ A ERK</v>
      </c>
      <c r="I164" s="187" t="str">
        <f>IFERROR(IFERROR(IFERROR(IFERROR(IFERROR(IFERROR(IFERROR(VLOOKUP(B164,FUTSAL!C$69:N12017,8,0),VLOOKUP(B164,VOLEYBOL!C$54:N2413,8,0)),VLOOKUP(B164,FUTBOL!C$31:N2501,8,0)),VLOOKUP(B164,BASKETBOL!C$42:N2515,8,0)),VLOOKUP(B164,HENTBOL!C$32:N2516,8,0)),VLOOKUP(B164,HOKEY!C$35:N1860,8,0)),VLOOKUP(B164,KRİKET!C$30:N2290,8,0)),VLOOKUP(B164,'FERDİ BRANŞLAR'!B$2:M191,8,0))</f>
        <v>TAŞOVA ŞEHİT ORHAN GÜLMEZ ÇPAL</v>
      </c>
      <c r="J164" s="253" t="str">
        <f>IFERROR(IFERROR(IFERROR(IFERROR(IFERROR(IFERROR(IFERROR(VLOOKUP(B164,FUTSAL!C$69:N12017,9,0),VLOOKUP(B164,VOLEYBOL!C$54:N2413,9,0)),VLOOKUP(B164,FUTBOL!C$31:N2501,9,0)),VLOOKUP(B164,BASKETBOL!C$42:N2515,9,0)),VLOOKUP(B164,HENTBOL!C$32:N2516,9,0)),VLOOKUP(B164,HOKEY!C$35:N1860,9,0)),VLOOKUP(B164,KRİKET!C$30:N2290,9,0)),VLOOKUP(B164,'FERDİ BRANŞLAR'!B$2:M191,9,0))</f>
        <v>3</v>
      </c>
      <c r="K164" s="253" t="str">
        <f>IFERROR(IFERROR(IFERROR(IFERROR(IFERROR(IFERROR(IFERROR(VLOOKUP(B164,FUTSAL!C$69:N12017,10,0),VLOOKUP(B164,VOLEYBOL!C$54:N2413,10,0)),VLOOKUP(B164,FUTBOL!C$31:N2501,10,0)),VLOOKUP(B164,BASKETBOL!C$42:N2515,10,0)),VLOOKUP(B164,HENTBOL!C$32:N2516,10,0)),VLOOKUP(B164,HOKEY!C$35:N1860,10,0)),VLOOKUP(B164,KRİKET!C$30:N2290,10,0)),VLOOKUP(B164,'FERDİ BRANŞLAR'!B$2:M191,10,0))</f>
        <v>2</v>
      </c>
      <c r="L164" s="356" t="str">
        <f>IFERROR(IFERROR(IFERROR(IFERROR(IFERROR(IFERROR(IFERROR(VLOOKUP(B164,FUTSAL!C$69:N12017,11,0),VLOOKUP(B164,VOLEYBOL!C$54:N2413,11,0)),VLOOKUP(B164,FUTBOL!C$31:N2501,11,0)),VLOOKUP(B164,BASKETBOL!C$42:N2515,11,0)),VLOOKUP(B164,HENTBOL!C$32:N2516,11,0)),VLOOKUP(B164,HOKEY!C$35:N1860,11,0)),VLOOKUP(B164,KRİKET!C$30:N2290,11,0)),VLOOKUP(B164,'FERDİ BRANŞLAR'!B$2:M191,11,0))</f>
        <v>TAŞOVA ŞEHİT İSRİS BOLAT ANADOLU LİSESİ</v>
      </c>
      <c r="M164" s="79">
        <f>IFERROR(IFERROR(IFERROR(IFERROR(IFERROR(IFERROR(IFERROR(VLOOKUP(B164,FUTSAL!C$69:N12017,12,0),VLOOKUP(B164,VOLEYBOL!C$54:N2413,12,0)),VLOOKUP(B164,FUTBOL!C$31:N2501,12,0)),VLOOKUP(B164,BASKETBOL!C$42:N2515,12,0)),VLOOKUP(B164,HENTBOL!C$32:N2516,12,0)),VLOOKUP(B164,HOKEY!C$35:N1860,11,0)),VLOOKUP(B164,KRİKET!C$30:N2290,12,0)),VLOOKUP(B164,'FERDİ BRANŞLAR'!B$2:M191,12,0))</f>
        <v>0</v>
      </c>
    </row>
    <row r="165" spans="2:13" ht="12" x14ac:dyDescent="0.2">
      <c r="B165" s="358">
        <v>25</v>
      </c>
      <c r="C165" s="185">
        <f>IFERROR(IFERROR(IFERROR(IFERROR(IFERROR(IFERROR(IFERROR(VLOOKUP(B165,FUTSAL!C$69:N11611,2,0),VLOOKUP(B165,VOLEYBOL!C$54:N2007,2,0)),VLOOKUP(B165,FUTBOL!C$31:N2095,2,0)),VLOOKUP(B165,BASKETBOL!C$42:N2109,2,0)),VLOOKUP(B165,HENTBOL!C$32:N2110,2,0)),VLOOKUP(B165,HOKEY!C$35:N1454,2,0)),VLOOKUP(B165,KRİKET!C$30:N1884,2,0)),VLOOKUP(B165,'FERDİ BRANŞLAR'!B$2:M230,2,0))</f>
        <v>46000</v>
      </c>
      <c r="D165" s="186">
        <f>IFERROR(IFERROR(IFERROR(IFERROR(IFERROR(IFERROR(IFERROR(VLOOKUP(B165,FUTSAL!C$69:N11611,3,0),VLOOKUP(B165,VOLEYBOL!C$54:N2007,3,0)),VLOOKUP(B165,FUTBOL!C$31:N2095,3,0)),VLOOKUP(B165,BASKETBOL!C$42:N2109,3,0)),VLOOKUP(B165,HENTBOL!C$32:N2110,3,0)),VLOOKUP(B165,HOKEY!C$35:N1454,3,0)),VLOOKUP(B165,KRİKET!C$30:N1884,3,0)),VLOOKUP(B165,'FERDİ BRANŞLAR'!B$2:M230,3,0))</f>
        <v>0.54166666666666663</v>
      </c>
      <c r="E165" s="185" t="str">
        <f>IFERROR(IFERROR(IFERROR(IFERROR(IFERROR(IFERROR(IFERROR(VLOOKUP(B165,FUTSAL!C$69:N11611,4,0),VLOOKUP(B165,VOLEYBOL!C$54:N2007,4,0)),VLOOKUP(B165,FUTBOL!C$31:N2095,4,0)),VLOOKUP(B165,BASKETBOL!C$42:N2109,4,0)),VLOOKUP(B165,HENTBOL!C$32:N2110,4,0)),VLOOKUP(B165,HOKEY!C$35:N1454,4,0)),VLOOKUP(B165,KRİKET!C$30:N1884,4,0)),VLOOKUP(B165,'FERDİ BRANŞLAR'!B$2:M230,4,0))</f>
        <v>AMASYA S.S</v>
      </c>
      <c r="F165" s="185" t="str">
        <f>IFERROR(IFERROR(IFERROR(IFERROR(IFERROR(IFERROR(IFERROR(VLOOKUP(B165,FUTSAL!C$69:N11611,5,0),VLOOKUP(B165,VOLEYBOL!C$54:N2007,5,0)),VLOOKUP(B165,FUTBOL!C$31:N2095,5,0)),VLOOKUP(B165,BASKETBOL!C$42:N2109,5,0)),VLOOKUP(B165,HENTBOL!C$32:N2110,5,0)),VLOOKUP(B165,HOKEY!C$35:N1454,5,0)),VLOOKUP(B165,KRİKET!C$30:N1884,5,0)),VLOOKUP(B165,'FERDİ BRANŞLAR'!B$2:M230,5,0))</f>
        <v>FUTSAL</v>
      </c>
      <c r="G165" s="185" t="str">
        <f>IFERROR(IFERROR(IFERROR(IFERROR(IFERROR(IFERROR(IFERROR(VLOOKUP(B165,FUTSAL!C$69:N12056,6,0),VLOOKUP(B165,VOLEYBOL!C$54:N2452,6,0)),VLOOKUP(B165,FUTBOL!C$31:N2540,6,0)),VLOOKUP(B165,BASKETBOL!C$42:N2554,6,0)),VLOOKUP(B165,HENTBOL!C$32:N2555,6,0)),VLOOKUP(B165,HOKEY!C$35:N1899,6,0)),VLOOKUP(B165,KRİKET!C$30:N2329,6,0)),VLOOKUP(B165,'FERDİ BRANŞLAR'!B$2:M230,6,0))</f>
        <v>C GRB</v>
      </c>
      <c r="H165" s="185" t="str">
        <f>IFERROR(IFERROR(IFERROR(IFERROR(IFERROR(IFERROR(IFERROR(VLOOKUP(B165,FUTSAL!C$69:N12056,7,0),VLOOKUP(B165,VOLEYBOL!C$54:N2452,7,0)),VLOOKUP(B165,FUTBOL!C$31:N2540,7,0)),VLOOKUP(B165,BASKETBOL!C$42:N2554,7,0)),VLOOKUP(B165,HENTBOL!C$32:N2555,7,0)),VLOOKUP(B165,HOKEY!C$35:N1899,7,0)),VLOOKUP(B165,KRİKET!C$30:N2329,7,0)),VLOOKUP(B165,'FERDİ BRANŞLAR'!B$2:M230,7,0))</f>
        <v>GNÇ A ERK</v>
      </c>
      <c r="I165" s="187" t="str">
        <f>IFERROR(IFERROR(IFERROR(IFERROR(IFERROR(IFERROR(IFERROR(VLOOKUP(B165,FUTSAL!C$69:N12056,8,0),VLOOKUP(B165,VOLEYBOL!C$54:N2452,8,0)),VLOOKUP(B165,FUTBOL!C$31:N2540,8,0)),VLOOKUP(B165,BASKETBOL!C$42:N2554,8,0)),VLOOKUP(B165,HENTBOL!C$32:N2555,8,0)),VLOOKUP(B165,HOKEY!C$35:N1899,8,0)),VLOOKUP(B165,KRİKET!C$30:N2329,8,0)),VLOOKUP(B165,'FERDİ BRANŞLAR'!B$2:M230,8,0))</f>
        <v>AMASYA ŞEHİT FERHAT ERDİN SPOR LİSESİ</v>
      </c>
      <c r="J165" s="253" t="str">
        <f>IFERROR(IFERROR(IFERROR(IFERROR(IFERROR(IFERROR(IFERROR(VLOOKUP(B165,FUTSAL!C$69:N12056,9,0),VLOOKUP(B165,VOLEYBOL!C$54:N2452,9,0)),VLOOKUP(B165,FUTBOL!C$31:N2540,9,0)),VLOOKUP(B165,BASKETBOL!C$42:N2554,9,0)),VLOOKUP(B165,HENTBOL!C$32:N2555,9,0)),VLOOKUP(B165,HOKEY!C$35:N1899,9,0)),VLOOKUP(B165,KRİKET!C$30:N2329,9,0)),VLOOKUP(B165,'FERDİ BRANŞLAR'!B$2:M230,9,0))</f>
        <v>2</v>
      </c>
      <c r="K165" s="253" t="str">
        <f>IFERROR(IFERROR(IFERROR(IFERROR(IFERROR(IFERROR(IFERROR(VLOOKUP(B165,FUTSAL!C$69:N12056,10,0),VLOOKUP(B165,VOLEYBOL!C$54:N2452,10,0)),VLOOKUP(B165,FUTBOL!C$31:N2540,10,0)),VLOOKUP(B165,BASKETBOL!C$42:N2554,10,0)),VLOOKUP(B165,HENTBOL!C$32:N2555,10,0)),VLOOKUP(B165,HOKEY!C$35:N1899,10,0)),VLOOKUP(B165,KRİKET!C$30:N2329,10,0)),VLOOKUP(B165,'FERDİ BRANŞLAR'!B$2:M230,10,0))</f>
        <v>0</v>
      </c>
      <c r="L165" s="379" t="str">
        <f>IFERROR(IFERROR(IFERROR(IFERROR(IFERROR(IFERROR(IFERROR(VLOOKUP(B165,FUTSAL!C$69:N12056,11,0),VLOOKUP(B165,VOLEYBOL!C$54:N2452,11,0)),VLOOKUP(B165,FUTBOL!C$31:N2540,11,0)),VLOOKUP(B165,BASKETBOL!C$42:N2554,11,0)),VLOOKUP(B165,HENTBOL!C$32:N2555,11,0)),VLOOKUP(B165,HOKEY!C$35:N1899,11,0)),VLOOKUP(B165,KRİKET!C$30:N2329,11,0)),VLOOKUP(B165,'FERDİ BRANŞLAR'!B$2:M230,11,0))</f>
        <v>AMASYA LİSESİ</v>
      </c>
      <c r="M165" s="79">
        <f>IFERROR(IFERROR(IFERROR(IFERROR(IFERROR(IFERROR(IFERROR(VLOOKUP(B165,FUTSAL!C$69:N12056,12,0),VLOOKUP(B165,VOLEYBOL!C$54:N2452,12,0)),VLOOKUP(B165,FUTBOL!C$31:N2540,12,0)),VLOOKUP(B165,BASKETBOL!C$42:N2554,12,0)),VLOOKUP(B165,HENTBOL!C$32:N2555,12,0)),VLOOKUP(B165,HOKEY!C$35:N1899,11,0)),VLOOKUP(B165,KRİKET!C$30:N2329,12,0)),VLOOKUP(B165,'FERDİ BRANŞLAR'!B$2:M230,12,0))</f>
        <v>0</v>
      </c>
    </row>
    <row r="166" spans="2:13" ht="12" x14ac:dyDescent="0.2">
      <c r="B166" s="358">
        <v>26</v>
      </c>
      <c r="C166" s="185">
        <f>IFERROR(IFERROR(IFERROR(IFERROR(IFERROR(IFERROR(IFERROR(VLOOKUP(B166,FUTSAL!C$69:N11612,2,0),VLOOKUP(B166,VOLEYBOL!C$54:N2008,2,0)),VLOOKUP(B166,FUTBOL!C$31:N2096,2,0)),VLOOKUP(B166,BASKETBOL!C$42:N2110,2,0)),VLOOKUP(B166,HENTBOL!C$32:N2111,2,0)),VLOOKUP(B166,HOKEY!C$35:N1455,2,0)),VLOOKUP(B166,KRİKET!C$30:N1885,2,0)),VLOOKUP(B166,'FERDİ BRANŞLAR'!B$2:M231,2,0))</f>
        <v>46000</v>
      </c>
      <c r="D166" s="186">
        <f>IFERROR(IFERROR(IFERROR(IFERROR(IFERROR(IFERROR(IFERROR(VLOOKUP(B166,FUTSAL!C$69:N11612,3,0),VLOOKUP(B166,VOLEYBOL!C$54:N2008,3,0)),VLOOKUP(B166,FUTBOL!C$31:N2096,3,0)),VLOOKUP(B166,BASKETBOL!C$42:N2110,3,0)),VLOOKUP(B166,HENTBOL!C$32:N2111,3,0)),VLOOKUP(B166,HOKEY!C$35:N1455,3,0)),VLOOKUP(B166,KRİKET!C$30:N1885,3,0)),VLOOKUP(B166,'FERDİ BRANŞLAR'!B$2:M231,3,0))</f>
        <v>0.58333333333333337</v>
      </c>
      <c r="E166" s="185" t="str">
        <f>IFERROR(IFERROR(IFERROR(IFERROR(IFERROR(IFERROR(IFERROR(VLOOKUP(B166,FUTSAL!C$69:N11612,4,0),VLOOKUP(B166,VOLEYBOL!C$54:N2008,4,0)),VLOOKUP(B166,FUTBOL!C$31:N2096,4,0)),VLOOKUP(B166,BASKETBOL!C$42:N2110,4,0)),VLOOKUP(B166,HENTBOL!C$32:N2111,4,0)),VLOOKUP(B166,HOKEY!C$35:N1455,4,0)),VLOOKUP(B166,KRİKET!C$30:N1885,4,0)),VLOOKUP(B166,'FERDİ BRANŞLAR'!B$2:M231,4,0))</f>
        <v>AMASYA S.S</v>
      </c>
      <c r="F166" s="185" t="str">
        <f>IFERROR(IFERROR(IFERROR(IFERROR(IFERROR(IFERROR(IFERROR(VLOOKUP(B166,FUTSAL!C$69:N11612,5,0),VLOOKUP(B166,VOLEYBOL!C$54:N2008,5,0)),VLOOKUP(B166,FUTBOL!C$31:N2096,5,0)),VLOOKUP(B166,BASKETBOL!C$42:N2110,5,0)),VLOOKUP(B166,HENTBOL!C$32:N2111,5,0)),VLOOKUP(B166,HOKEY!C$35:N1455,5,0)),VLOOKUP(B166,KRİKET!C$30:N1885,5,0)),VLOOKUP(B166,'FERDİ BRANŞLAR'!B$2:M231,5,0))</f>
        <v>FUTSAL</v>
      </c>
      <c r="G166" s="185" t="str">
        <f>IFERROR(IFERROR(IFERROR(IFERROR(IFERROR(IFERROR(IFERROR(VLOOKUP(B166,FUTSAL!C$69:N12057,6,0),VLOOKUP(B166,VOLEYBOL!C$54:N2453,6,0)),VLOOKUP(B166,FUTBOL!C$31:N2541,6,0)),VLOOKUP(B166,BASKETBOL!C$42:N2555,6,0)),VLOOKUP(B166,HENTBOL!C$32:N2556,6,0)),VLOOKUP(B166,HOKEY!C$35:N1900,6,0)),VLOOKUP(B166,KRİKET!C$30:N2330,6,0)),VLOOKUP(B166,'FERDİ BRANŞLAR'!B$2:M231,6,0))</f>
        <v>C GRB</v>
      </c>
      <c r="H166" s="185" t="str">
        <f>IFERROR(IFERROR(IFERROR(IFERROR(IFERROR(IFERROR(IFERROR(VLOOKUP(B166,FUTSAL!C$69:N12057,7,0),VLOOKUP(B166,VOLEYBOL!C$54:N2453,7,0)),VLOOKUP(B166,FUTBOL!C$31:N2541,7,0)),VLOOKUP(B166,BASKETBOL!C$42:N2555,7,0)),VLOOKUP(B166,HENTBOL!C$32:N2556,7,0)),VLOOKUP(B166,HOKEY!C$35:N1900,7,0)),VLOOKUP(B166,KRİKET!C$30:N2330,7,0)),VLOOKUP(B166,'FERDİ BRANŞLAR'!B$2:M231,7,0))</f>
        <v>GNÇ A ERK</v>
      </c>
      <c r="I166" s="187" t="str">
        <f>IFERROR(IFERROR(IFERROR(IFERROR(IFERROR(IFERROR(IFERROR(VLOOKUP(B166,FUTSAL!C$69:N12057,8,0),VLOOKUP(B166,VOLEYBOL!C$54:N2453,8,0)),VLOOKUP(B166,FUTBOL!C$31:N2541,8,0)),VLOOKUP(B166,BASKETBOL!C$42:N2555,8,0)),VLOOKUP(B166,HENTBOL!C$32:N2556,8,0)),VLOOKUP(B166,HOKEY!C$35:N1900,8,0)),VLOOKUP(B166,KRİKET!C$30:N2330,8,0)),VLOOKUP(B166,'FERDİ BRANŞLAR'!B$2:M231,8,0))</f>
        <v>AMASYA ANADOLU LİSESİ</v>
      </c>
      <c r="J166" s="253" t="str">
        <f>IFERROR(IFERROR(IFERROR(IFERROR(IFERROR(IFERROR(IFERROR(VLOOKUP(B166,FUTSAL!C$69:N12057,9,0),VLOOKUP(B166,VOLEYBOL!C$54:N2453,9,0)),VLOOKUP(B166,FUTBOL!C$31:N2541,9,0)),VLOOKUP(B166,BASKETBOL!C$42:N2555,9,0)),VLOOKUP(B166,HENTBOL!C$32:N2556,9,0)),VLOOKUP(B166,HOKEY!C$35:N1900,9,0)),VLOOKUP(B166,KRİKET!C$30:N2330,9,0)),VLOOKUP(B166,'FERDİ BRANŞLAR'!B$2:M231,9,0))</f>
        <v>2</v>
      </c>
      <c r="K166" s="253" t="str">
        <f>IFERROR(IFERROR(IFERROR(IFERROR(IFERROR(IFERROR(IFERROR(VLOOKUP(B166,FUTSAL!C$69:N12057,10,0),VLOOKUP(B166,VOLEYBOL!C$54:N2453,10,0)),VLOOKUP(B166,FUTBOL!C$31:N2541,10,0)),VLOOKUP(B166,BASKETBOL!C$42:N2555,10,0)),VLOOKUP(B166,HENTBOL!C$32:N2556,10,0)),VLOOKUP(B166,HOKEY!C$35:N1900,10,0)),VLOOKUP(B166,KRİKET!C$30:N2330,10,0)),VLOOKUP(B166,'FERDİ BRANŞLAR'!B$2:M231,10,0))</f>
        <v>2</v>
      </c>
      <c r="L166" s="330" t="str">
        <f>IFERROR(IFERROR(IFERROR(IFERROR(IFERROR(IFERROR(IFERROR(VLOOKUP(B166,FUTSAL!C$69:N12057,11,0),VLOOKUP(B166,VOLEYBOL!C$54:N2453,11,0)),VLOOKUP(B166,FUTBOL!C$31:N2541,11,0)),VLOOKUP(B166,BASKETBOL!C$42:N2555,11,0)),VLOOKUP(B166,HENTBOL!C$32:N2556,11,0)),VLOOKUP(B166,HOKEY!C$35:N1900,11,0)),VLOOKUP(B166,KRİKET!C$30:N2330,11,0)),VLOOKUP(B166,'FERDİ BRANŞLAR'!B$2:M231,11,0))</f>
        <v>AMASYA 12 HAZİRAN ANADOLU LİSESİ</v>
      </c>
      <c r="M166" s="79" t="str">
        <f>IFERROR(IFERROR(IFERROR(IFERROR(IFERROR(IFERROR(IFERROR(VLOOKUP(B166,FUTSAL!C$69:N12057,12,0),VLOOKUP(B166,VOLEYBOL!C$54:N2453,12,0)),VLOOKUP(B166,FUTBOL!C$31:N2541,12,0)),VLOOKUP(B166,BASKETBOL!C$42:N2555,12,0)),VLOOKUP(B166,HENTBOL!C$32:N2556,12,0)),VLOOKUP(B166,HOKEY!C$35:N1900,11,0)),VLOOKUP(B166,KRİKET!C$30:N2330,12,0)),VLOOKUP(B166,'FERDİ BRANŞLAR'!B$2:M231,12,0))</f>
        <v>PENALTILAR AMASYA ANADOLU LİSESİ : (4) AMASYA 12 HAZİRAN ANADOLU LİSESİ :(3)</v>
      </c>
    </row>
    <row r="167" spans="2:13" ht="12" x14ac:dyDescent="0.2">
      <c r="B167" s="358">
        <v>288</v>
      </c>
      <c r="C167" s="185">
        <f>IFERROR(IFERROR(IFERROR(IFERROR(IFERROR(IFERROR(IFERROR(VLOOKUP(B167,FUTSAL!C$69:N11728,2,0),VLOOKUP(B167,VOLEYBOL!C$54:N2124,2,0)),VLOOKUP(B167,FUTBOL!C$31:N2212,2,0)),VLOOKUP(B167,BASKETBOL!C$42:N2226,2,0)),VLOOKUP(B167,HENTBOL!C$32:N2227,2,0)),VLOOKUP(B167,HOKEY!C$35:N1571,2,0)),VLOOKUP(B167,KRİKET!C$30:N2001,2,0)),VLOOKUP(B167,'FERDİ BRANŞLAR'!B$2:M347,2,0))</f>
        <v>46001</v>
      </c>
      <c r="D167" s="186">
        <f>IFERROR(IFERROR(IFERROR(IFERROR(IFERROR(IFERROR(IFERROR(VLOOKUP(B167,FUTSAL!C$69:N11728,3,0),VLOOKUP(B167,VOLEYBOL!C$54:N2124,3,0)),VLOOKUP(B167,FUTBOL!C$31:N2212,3,0)),VLOOKUP(B167,BASKETBOL!C$42:N2226,3,0)),VLOOKUP(B167,HENTBOL!C$32:N2227,3,0)),VLOOKUP(B167,HOKEY!C$35:N1571,3,0)),VLOOKUP(B167,KRİKET!C$30:N2001,3,0)),VLOOKUP(B167,'FERDİ BRANŞLAR'!B$2:M347,3,0))</f>
        <v>0.39583333333333331</v>
      </c>
      <c r="E167" s="185" t="str">
        <f>IFERROR(IFERROR(IFERROR(IFERROR(IFERROR(IFERROR(IFERROR(VLOOKUP(B167,FUTSAL!C$69:N11728,4,0),VLOOKUP(B167,VOLEYBOL!C$54:N2124,4,0)),VLOOKUP(B167,FUTBOL!C$31:N2212,4,0)),VLOOKUP(B167,BASKETBOL!C$42:N2226,4,0)),VLOOKUP(B167,HENTBOL!C$32:N2227,4,0)),VLOOKUP(B167,HOKEY!C$35:N1571,4,0)),VLOOKUP(B167,KRİKET!C$30:N2001,4,0)),VLOOKUP(B167,'FERDİ BRANŞLAR'!B$2:M347,4,0))</f>
        <v>HAMİT KAPLAN S.S</v>
      </c>
      <c r="F167" s="185" t="str">
        <f>IFERROR(IFERROR(IFERROR(IFERROR(IFERROR(IFERROR(IFERROR(VLOOKUP(B167,FUTSAL!C$69:N11728,5,0),VLOOKUP(B167,VOLEYBOL!C$54:N2124,5,0)),VLOOKUP(B167,FUTBOL!C$31:N2212,5,0)),VLOOKUP(B167,BASKETBOL!C$42:N2226,5,0)),VLOOKUP(B167,HENTBOL!C$32:N2227,5,0)),VLOOKUP(B167,HOKEY!C$35:N1571,5,0)),VLOOKUP(B167,KRİKET!C$30:N2001,5,0)),VLOOKUP(B167,'FERDİ BRANŞLAR'!B$2:M347,5,0))</f>
        <v>VOLEYBOL</v>
      </c>
      <c r="G167" s="185" t="str">
        <f>IFERROR(IFERROR(IFERROR(IFERROR(IFERROR(IFERROR(IFERROR(VLOOKUP(B167,FUTSAL!C$69:N12173,6,0),VLOOKUP(B167,VOLEYBOL!C$54:N2569,6,0)),VLOOKUP(B167,FUTBOL!C$31:N2657,6,0)),VLOOKUP(B167,BASKETBOL!C$42:N2671,6,0)),VLOOKUP(B167,HENTBOL!C$32:N2672,6,0)),VLOOKUP(B167,HOKEY!C$35:N2016,6,0)),VLOOKUP(B167,KRİKET!C$30:N2446,6,0)),VLOOKUP(B167,'FERDİ BRANŞLAR'!B$2:M347,6,0))</f>
        <v xml:space="preserve">YRF 1 </v>
      </c>
      <c r="H167" s="185" t="str">
        <f>IFERROR(IFERROR(IFERROR(IFERROR(IFERROR(IFERROR(IFERROR(VLOOKUP(B167,FUTSAL!C$69:N12173,7,0),VLOOKUP(B167,VOLEYBOL!C$54:N2569,7,0)),VLOOKUP(B167,FUTBOL!C$31:N2657,7,0)),VLOOKUP(B167,BASKETBOL!C$42:N2671,7,0)),VLOOKUP(B167,HENTBOL!C$32:N2672,7,0)),VLOOKUP(B167,HOKEY!C$35:N2016,7,0)),VLOOKUP(B167,KRİKET!C$30:N2446,7,0)),VLOOKUP(B167,'FERDİ BRANŞLAR'!B$2:M347,7,0))</f>
        <v>GNÇ A KIZ</v>
      </c>
      <c r="I167" s="187" t="str">
        <f>IFERROR(IFERROR(IFERROR(IFERROR(IFERROR(IFERROR(IFERROR(VLOOKUP(B167,FUTSAL!C$69:N12173,8,0),VLOOKUP(B167,VOLEYBOL!C$54:N2569,8,0)),VLOOKUP(B167,FUTBOL!C$31:N2657,8,0)),VLOOKUP(B167,BASKETBOL!C$42:N2671,8,0)),VLOOKUP(B167,HENTBOL!C$32:N2672,8,0)),VLOOKUP(B167,HOKEY!C$35:N2016,8,0)),VLOOKUP(B167,KRİKET!C$30:N2446,8,0)),VLOOKUP(B167,'FERDİ BRANŞLAR'!B$2:M347,8,0))</f>
        <v>Suluova Şehit Hüseyin Kavaklı Fen Lisesi(A)</v>
      </c>
      <c r="J167" s="253" t="str">
        <f>IFERROR(IFERROR(IFERROR(IFERROR(IFERROR(IFERROR(IFERROR(VLOOKUP(B167,FUTSAL!C$69:N12173,9,0),VLOOKUP(B167,VOLEYBOL!C$54:N2569,9,0)),VLOOKUP(B167,FUTBOL!C$31:N2657,9,0)),VLOOKUP(B167,BASKETBOL!C$42:N2671,9,0)),VLOOKUP(B167,HENTBOL!C$32:N2672,9,0)),VLOOKUP(B167,HOKEY!C$35:N2016,9,0)),VLOOKUP(B167,KRİKET!C$30:N2446,9,0)),VLOOKUP(B167,'FERDİ BRANŞLAR'!B$2:M347,9,0))</f>
        <v>1</v>
      </c>
      <c r="K167" s="253" t="str">
        <f>IFERROR(IFERROR(IFERROR(IFERROR(IFERROR(IFERROR(IFERROR(VLOOKUP(B167,FUTSAL!C$69:N12173,10,0),VLOOKUP(B167,VOLEYBOL!C$54:N2569,10,0)),VLOOKUP(B167,FUTBOL!C$31:N2657,10,0)),VLOOKUP(B167,BASKETBOL!C$42:N2671,10,0)),VLOOKUP(B167,HENTBOL!C$32:N2672,10,0)),VLOOKUP(B167,HOKEY!C$35:N2016,10,0)),VLOOKUP(B167,KRİKET!C$30:N2446,10,0)),VLOOKUP(B167,'FERDİ BRANŞLAR'!B$2:M347,10,0))</f>
        <v>3</v>
      </c>
      <c r="L167" s="334" t="str">
        <f>IFERROR(IFERROR(IFERROR(IFERROR(IFERROR(IFERROR(IFERROR(VLOOKUP(B167,FUTSAL!C$69:N12173,11,0),VLOOKUP(B167,VOLEYBOL!C$54:N2569,11,0)),VLOOKUP(B167,FUTBOL!C$31:N2657,11,0)),VLOOKUP(B167,BASKETBOL!C$42:N2671,11,0)),VLOOKUP(B167,HENTBOL!C$32:N2672,11,0)),VLOOKUP(B167,HOKEY!C$35:N2016,11,0)),VLOOKUP(B167,KRİKET!C$30:N2446,11,0)),VLOOKUP(B167,'FERDİ BRANŞLAR'!B$2:M347,11,0))</f>
        <v>Amasya Şehit Ferhat Erdin Spor Lisesi</v>
      </c>
      <c r="M167" s="79">
        <f>IFERROR(IFERROR(IFERROR(IFERROR(IFERROR(IFERROR(IFERROR(VLOOKUP(B167,FUTSAL!C$69:N12173,12,0),VLOOKUP(B167,VOLEYBOL!C$54:N2569,12,0)),VLOOKUP(B167,FUTBOL!C$31:N2657,12,0)),VLOOKUP(B167,BASKETBOL!C$42:N2671,12,0)),VLOOKUP(B167,HENTBOL!C$32:N2672,12,0)),VLOOKUP(B167,HOKEY!C$35:N2016,11,0)),VLOOKUP(B167,KRİKET!C$30:N2446,12,0)),VLOOKUP(B167,'FERDİ BRANŞLAR'!B$2:M347,12,0))</f>
        <v>0</v>
      </c>
    </row>
    <row r="168" spans="2:13" ht="12" x14ac:dyDescent="0.2">
      <c r="B168" s="357" t="s">
        <v>133</v>
      </c>
      <c r="C168" s="273">
        <f>IFERROR(IFERROR(IFERROR(IFERROR(IFERROR(IFERROR(IFERROR(VLOOKUP(B168,FUTSAL!C$69:N11974,2,0),VLOOKUP(B168,VOLEYBOL!C$54:N2370,2,0)),VLOOKUP(B168,FUTBOL!C$31:N2458,2,0)),VLOOKUP(B168,BASKETBOL!C$42:N2472,2,0)),VLOOKUP(B168,HENTBOL!C$32:N2473,2,0)),VLOOKUP(B168,HOKEY!C$35:N1817,2,0)),VLOOKUP(B168,KRİKET!C$30:N2247,2,0)),VLOOKUP(B168,'FERDİ BRANŞLAR'!B$2:M593,2,0))</f>
        <v>46001</v>
      </c>
      <c r="D168" s="186">
        <f>IFERROR(IFERROR(IFERROR(IFERROR(IFERROR(IFERROR(IFERROR(VLOOKUP(B168,FUTSAL!C$69:N11974,3,0),VLOOKUP(B168,VOLEYBOL!C$54:N2370,3,0)),VLOOKUP(B168,FUTBOL!C$31:N2458,3,0)),VLOOKUP(B168,BASKETBOL!C$42:N2472,3,0)),VLOOKUP(B168,HENTBOL!C$32:N2473,3,0)),VLOOKUP(B168,HOKEY!C$35:N1817,3,0)),VLOOKUP(B168,KRİKET!C$30:N2247,3,0)),VLOOKUP(B168,'FERDİ BRANŞLAR'!B$2:M593,3,0))</f>
        <v>0.41666666666666669</v>
      </c>
      <c r="E168" s="185" t="str">
        <f>IFERROR(IFERROR(IFERROR(IFERROR(IFERROR(IFERROR(IFERROR(VLOOKUP(B168,FUTSAL!C$69:N11974,4,0),VLOOKUP(B168,VOLEYBOL!C$54:N2370,4,0)),VLOOKUP(B168,FUTBOL!C$31:N2458,4,0)),VLOOKUP(B168,BASKETBOL!C$42:N2472,4,0)),VLOOKUP(B168,HENTBOL!C$32:N2473,4,0)),VLOOKUP(B168,HOKEY!C$35:N1817,4,0)),VLOOKUP(B168,KRİKET!C$30:N2247,4,0)),VLOOKUP(B168,'FERDİ BRANŞLAR'!B$2:M593,4,0))</f>
        <v>AMASYA YARI OLİMPİK YÜZME HAVUZU</v>
      </c>
      <c r="F168" s="185" t="str">
        <f>IFERROR(IFERROR(IFERROR(IFERROR(IFERROR(IFERROR(IFERROR(VLOOKUP(B168,FUTSAL!C$69:N11974,5,0),VLOOKUP(B168,VOLEYBOL!C$54:N2370,5,0)),VLOOKUP(B168,FUTBOL!C$31:N2458,5,0)),VLOOKUP(B168,BASKETBOL!C$42:N2472,5,0)),VLOOKUP(B168,HENTBOL!C$32:N2473,5,0)),VLOOKUP(B168,HOKEY!C$35:N1817,5,0)),VLOOKUP(B168,KRİKET!C$30:N2247,5,0)),VLOOKUP(B168,'FERDİ BRANŞLAR'!B$2:M593,5,0))</f>
        <v>YÜZME</v>
      </c>
      <c r="G168" s="185" t="str">
        <f>IFERROR(IFERROR(IFERROR(IFERROR(IFERROR(IFERROR(IFERROR(VLOOKUP(B168,FUTSAL!C$69:N12419,6,0),VLOOKUP(B168,VOLEYBOL!C$54:N2815,6,0)),VLOOKUP(B168,FUTBOL!C$31:N2903,6,0)),VLOOKUP(B168,BASKETBOL!C$42:N2917,6,0)),VLOOKUP(B168,HENTBOL!C$32:N2918,6,0)),VLOOKUP(B168,HOKEY!C$35:N2262,6,0)),VLOOKUP(B168,KRİKET!C$30:N2692,6,0)),VLOOKUP(B168,'FERDİ BRANŞLAR'!B$2:M593,6,0))</f>
        <v>…</v>
      </c>
      <c r="H168" s="185" t="str">
        <f>IFERROR(IFERROR(IFERROR(IFERROR(IFERROR(IFERROR(IFERROR(VLOOKUP(B168,FUTSAL!C$69:N12419,7,0),VLOOKUP(B168,VOLEYBOL!C$54:N2815,7,0)),VLOOKUP(B168,FUTBOL!C$31:N2903,7,0)),VLOOKUP(B168,BASKETBOL!C$42:N2917,7,0)),VLOOKUP(B168,HENTBOL!C$32:N2918,7,0)),VLOOKUP(B168,HOKEY!C$35:N2262,7,0)),VLOOKUP(B168,KRİKET!C$30:N2692,7,0)),VLOOKUP(B168,'FERDİ BRANŞLAR'!B$2:M593,7,0))</f>
        <v>GENÇLER A</v>
      </c>
      <c r="I168" s="187" t="str">
        <f>IFERROR(IFERROR(IFERROR(IFERROR(IFERROR(IFERROR(IFERROR(VLOOKUP(B168,FUTSAL!C$69:N12419,8,0),VLOOKUP(B168,VOLEYBOL!C$54:N2815,8,0)),VLOOKUP(B168,FUTBOL!C$31:N2903,8,0)),VLOOKUP(B168,BASKETBOL!C$42:N2917,8,0)),VLOOKUP(B168,HENTBOL!C$32:N2918,8,0)),VLOOKUP(B168,HOKEY!C$35:N2262,8,0)),VLOOKUP(B168,KRİKET!C$30:N2692,8,0)),VLOOKUP(B168,'FERDİ BRANŞLAR'!B$2:M593,8,0))</f>
        <v>……….</v>
      </c>
      <c r="J168" s="253" t="str">
        <f>IFERROR(IFERROR(IFERROR(IFERROR(IFERROR(IFERROR(IFERROR(VLOOKUP(B168,FUTSAL!C$69:N12419,9,0),VLOOKUP(B168,VOLEYBOL!C$54:N2815,9,0)),VLOOKUP(B168,FUTBOL!C$31:N2903,9,0)),VLOOKUP(B168,BASKETBOL!C$42:N2917,9,0)),VLOOKUP(B168,HENTBOL!C$32:N2918,9,0)),VLOOKUP(B168,HOKEY!C$35:N2262,9,0)),VLOOKUP(B168,KRİKET!C$30:N2692,9,0)),VLOOKUP(B168,'FERDİ BRANŞLAR'!B$2:M593,9,0))</f>
        <v>…</v>
      </c>
      <c r="K168" s="253" t="str">
        <f>IFERROR(IFERROR(IFERROR(IFERROR(IFERROR(IFERROR(IFERROR(VLOOKUP(B168,FUTSAL!C$69:N12419,10,0),VLOOKUP(B168,VOLEYBOL!C$54:N2815,10,0)),VLOOKUP(B168,FUTBOL!C$31:N2903,10,0)),VLOOKUP(B168,BASKETBOL!C$42:N2917,10,0)),VLOOKUP(B168,HENTBOL!C$32:N2918,10,0)),VLOOKUP(B168,HOKEY!C$35:N2262,10,0)),VLOOKUP(B168,KRİKET!C$30:N2692,10,0)),VLOOKUP(B168,'FERDİ BRANŞLAR'!B$2:M593,10,0))</f>
        <v>…</v>
      </c>
      <c r="L168" s="363" t="str">
        <f>IFERROR(IFERROR(IFERROR(IFERROR(IFERROR(IFERROR(IFERROR(VLOOKUP(B168,FUTSAL!C$69:N12419,11,0),VLOOKUP(B168,VOLEYBOL!C$54:N2815,11,0)),VLOOKUP(B168,FUTBOL!C$31:N2903,11,0)),VLOOKUP(B168,BASKETBOL!C$42:N2917,11,0)),VLOOKUP(B168,HENTBOL!C$32:N2918,11,0)),VLOOKUP(B168,HOKEY!C$35:N2262,11,0)),VLOOKUP(B168,KRİKET!C$30:N2692,11,0)),VLOOKUP(B168,'FERDİ BRANŞLAR'!B$2:M593,11,0))</f>
        <v>……….</v>
      </c>
      <c r="M168" s="79" t="str">
        <f>IFERROR(IFERROR(IFERROR(IFERROR(IFERROR(IFERROR(IFERROR(VLOOKUP(B168,FUTSAL!C$69:N12419,12,0),VLOOKUP(B168,VOLEYBOL!C$54:N2815,12,0)),VLOOKUP(B168,FUTBOL!C$31:N2903,12,0)),VLOOKUP(B168,BASKETBOL!C$42:N2917,12,0)),VLOOKUP(B168,HENTBOL!C$32:N2918,12,0)),VLOOKUP(B168,HOKEY!C$35:N2262,11,0)),VLOOKUP(B168,KRİKET!C$30:N2692,12,0)),VLOOKUP(B168,'FERDİ BRANŞLAR'!B$2:M593,12,0))</f>
        <v xml:space="preserve">KUPA TÖRENİ </v>
      </c>
    </row>
    <row r="169" spans="2:13" ht="12" x14ac:dyDescent="0.2">
      <c r="B169" s="358">
        <v>15</v>
      </c>
      <c r="C169" s="185">
        <f>IFERROR(IFERROR(IFERROR(IFERROR(IFERROR(IFERROR(IFERROR(VLOOKUP(B169,FUTSAL!C$69:N11711,2,0),VLOOKUP(B169,VOLEYBOL!C$54:N2107,2,0)),VLOOKUP(B169,FUTBOL!C$31:N2195,2,0)),VLOOKUP(B169,BASKETBOL!C$42:N2209,2,0)),VLOOKUP(B169,HENTBOL!C$32:N2210,2,0)),VLOOKUP(B169,HOKEY!C$35:N1554,2,0)),VLOOKUP(B169,KRİKET!C$30:N1984,2,0)),VLOOKUP(B169,'FERDİ BRANŞLAR'!B$2:M330,2,0))</f>
        <v>46001</v>
      </c>
      <c r="D169" s="186">
        <f>IFERROR(IFERROR(IFERROR(IFERROR(IFERROR(IFERROR(IFERROR(VLOOKUP(B169,FUTSAL!C$69:N11711,3,0),VLOOKUP(B169,VOLEYBOL!C$54:N2107,3,0)),VLOOKUP(B169,FUTBOL!C$31:N2195,3,0)),VLOOKUP(B169,BASKETBOL!C$42:N2209,3,0)),VLOOKUP(B169,HENTBOL!C$32:N2210,3,0)),VLOOKUP(B169,HOKEY!C$35:N1554,3,0)),VLOOKUP(B169,KRİKET!C$30:N1984,3,0)),VLOOKUP(B169,'FERDİ BRANŞLAR'!B$2:M330,3,0))</f>
        <v>0.41666666666666669</v>
      </c>
      <c r="E169" s="185" t="str">
        <f>IFERROR(IFERROR(IFERROR(IFERROR(IFERROR(IFERROR(IFERROR(VLOOKUP(B169,FUTSAL!C$69:N11711,4,0),VLOOKUP(B169,VOLEYBOL!C$54:N2107,4,0)),VLOOKUP(B169,FUTBOL!C$31:N2195,4,0)),VLOOKUP(B169,BASKETBOL!C$42:N2209,4,0)),VLOOKUP(B169,HENTBOL!C$32:N2210,4,0)),VLOOKUP(B169,HOKEY!C$35:N1554,4,0)),VLOOKUP(B169,KRİKET!C$30:N1984,4,0)),VLOOKUP(B169,'FERDİ BRANŞLAR'!B$2:M330,4,0))</f>
        <v>AMASYA S.S</v>
      </c>
      <c r="F169" s="185" t="str">
        <f>IFERROR(IFERROR(IFERROR(IFERROR(IFERROR(IFERROR(IFERROR(VLOOKUP(B169,FUTSAL!C$69:N11711,5,0),VLOOKUP(B169,VOLEYBOL!C$54:N2107,5,0)),VLOOKUP(B169,FUTBOL!C$31:N2195,5,0)),VLOOKUP(B169,BASKETBOL!C$42:N2209,5,0)),VLOOKUP(B169,HENTBOL!C$32:N2210,5,0)),VLOOKUP(B169,HOKEY!C$35:N1554,5,0)),VLOOKUP(B169,KRİKET!C$30:N1984,5,0)),VLOOKUP(B169,'FERDİ BRANŞLAR'!B$2:M330,5,0))</f>
        <v>FUTSAL</v>
      </c>
      <c r="G169" s="185" t="str">
        <f>IFERROR(IFERROR(IFERROR(IFERROR(IFERROR(IFERROR(IFERROR(VLOOKUP(B169,FUTSAL!C$69:N12156,6,0),VLOOKUP(B169,VOLEYBOL!C$54:N2552,6,0)),VLOOKUP(B169,FUTBOL!C$31:N2640,6,0)),VLOOKUP(B169,BASKETBOL!C$42:N2654,6,0)),VLOOKUP(B169,HENTBOL!C$32:N2655,6,0)),VLOOKUP(B169,HOKEY!C$35:N1999,6,0)),VLOOKUP(B169,KRİKET!C$30:N2429,6,0)),VLOOKUP(B169,'FERDİ BRANŞLAR'!B$2:M330,6,0))</f>
        <v>B GRB</v>
      </c>
      <c r="H169" s="185" t="str">
        <f>IFERROR(IFERROR(IFERROR(IFERROR(IFERROR(IFERROR(IFERROR(VLOOKUP(B169,FUTSAL!C$69:N12156,7,0),VLOOKUP(B169,VOLEYBOL!C$54:N2552,7,0)),VLOOKUP(B169,FUTBOL!C$31:N2640,7,0)),VLOOKUP(B169,BASKETBOL!C$42:N2654,7,0)),VLOOKUP(B169,HENTBOL!C$32:N2655,7,0)),VLOOKUP(B169,HOKEY!C$35:N1999,7,0)),VLOOKUP(B169,KRİKET!C$30:N2429,7,0)),VLOOKUP(B169,'FERDİ BRANŞLAR'!B$2:M330,7,0))</f>
        <v>GNÇ A ERK</v>
      </c>
      <c r="I169" s="187" t="str">
        <f>IFERROR(IFERROR(IFERROR(IFERROR(IFERROR(IFERROR(IFERROR(VLOOKUP(B169,FUTSAL!C$69:N12156,8,0),VLOOKUP(B169,VOLEYBOL!C$54:N2552,8,0)),VLOOKUP(B169,FUTBOL!C$31:N2640,8,0)),VLOOKUP(B169,BASKETBOL!C$42:N2654,8,0)),VLOOKUP(B169,HENTBOL!C$32:N2655,8,0)),VLOOKUP(B169,HOKEY!C$35:N1999,8,0)),VLOOKUP(B169,KRİKET!C$30:N2429,8,0)),VLOOKUP(B169,'FERDİ BRANŞLAR'!B$2:M330,8,0))</f>
        <v>AMASYA ÖZEL AÇI ANADOLU LİSESİ</v>
      </c>
      <c r="J169" s="253" t="str">
        <f>IFERROR(IFERROR(IFERROR(IFERROR(IFERROR(IFERROR(IFERROR(VLOOKUP(B169,FUTSAL!C$69:N12156,9,0),VLOOKUP(B169,VOLEYBOL!C$54:N2552,9,0)),VLOOKUP(B169,FUTBOL!C$31:N2640,9,0)),VLOOKUP(B169,BASKETBOL!C$42:N2654,9,0)),VLOOKUP(B169,HENTBOL!C$32:N2655,9,0)),VLOOKUP(B169,HOKEY!C$35:N1999,9,0)),VLOOKUP(B169,KRİKET!C$30:N2429,9,0)),VLOOKUP(B169,'FERDİ BRANŞLAR'!B$2:M330,9,0))</f>
        <v>3</v>
      </c>
      <c r="K169" s="253" t="str">
        <f>IFERROR(IFERROR(IFERROR(IFERROR(IFERROR(IFERROR(IFERROR(VLOOKUP(B169,FUTSAL!C$69:N12156,10,0),VLOOKUP(B169,VOLEYBOL!C$54:N2552,10,0)),VLOOKUP(B169,FUTBOL!C$31:N2640,10,0)),VLOOKUP(B169,BASKETBOL!C$42:N2654,10,0)),VLOOKUP(B169,HENTBOL!C$32:N2655,10,0)),VLOOKUP(B169,HOKEY!C$35:N1999,10,0)),VLOOKUP(B169,KRİKET!C$30:N2429,10,0)),VLOOKUP(B169,'FERDİ BRANŞLAR'!B$2:M330,10,0))</f>
        <v>2</v>
      </c>
      <c r="L169" s="356" t="str">
        <f>IFERROR(IFERROR(IFERROR(IFERROR(IFERROR(IFERROR(IFERROR(VLOOKUP(B169,FUTSAL!C$69:N12156,11,0),VLOOKUP(B169,VOLEYBOL!C$54:N2552,11,0)),VLOOKUP(B169,FUTBOL!C$31:N2640,11,0)),VLOOKUP(B169,BASKETBOL!C$42:N2654,11,0)),VLOOKUP(B169,HENTBOL!C$32:N2655,11,0)),VLOOKUP(B169,HOKEY!C$35:N1999,11,0)),VLOOKUP(B169,KRİKET!C$30:N2429,11,0)),VLOOKUP(B169,'FERDİ BRANŞLAR'!B$2:M330,11,0))</f>
        <v>AMASYA TÜRK TELEKOM ANADOLU İHL</v>
      </c>
      <c r="M169" s="79">
        <f>IFERROR(IFERROR(IFERROR(IFERROR(IFERROR(IFERROR(IFERROR(VLOOKUP(B169,FUTSAL!C$69:N12156,12,0),VLOOKUP(B169,VOLEYBOL!C$54:N2552,12,0)),VLOOKUP(B169,FUTBOL!C$31:N2640,12,0)),VLOOKUP(B169,BASKETBOL!C$42:N2654,12,0)),VLOOKUP(B169,HENTBOL!C$32:N2655,12,0)),VLOOKUP(B169,HOKEY!C$35:N1999,11,0)),VLOOKUP(B169,KRİKET!C$30:N2429,12,0)),VLOOKUP(B169,'FERDİ BRANŞLAR'!B$2:M330,12,0))</f>
        <v>0</v>
      </c>
    </row>
    <row r="170" spans="2:13" ht="12" x14ac:dyDescent="0.2">
      <c r="B170" s="358">
        <v>48</v>
      </c>
      <c r="C170" s="185">
        <f>IFERROR(IFERROR(IFERROR(IFERROR(IFERROR(IFERROR(IFERROR(VLOOKUP(B170,FUTSAL!C$69:N11628,2,0),VLOOKUP(B170,VOLEYBOL!C$54:N2024,2,0)),VLOOKUP(B170,FUTBOL!C$31:N2112,2,0)),VLOOKUP(B170,BASKETBOL!C$42:N2126,2,0)),VLOOKUP(B170,HENTBOL!C$32:N2127,2,0)),VLOOKUP(B170,HOKEY!C$35:N1471,2,0)),VLOOKUP(B170,KRİKET!C$30:N1901,2,0)),VLOOKUP(B170,'FERDİ BRANŞLAR'!B$2:M247,2,0))</f>
        <v>46001</v>
      </c>
      <c r="D170" s="186">
        <f>IFERROR(IFERROR(IFERROR(IFERROR(IFERROR(IFERROR(IFERROR(VLOOKUP(B170,FUTSAL!C$69:N11628,3,0),VLOOKUP(B170,VOLEYBOL!C$54:N2024,3,0)),VLOOKUP(B170,FUTBOL!C$31:N2112,3,0)),VLOOKUP(B170,BASKETBOL!C$42:N2126,3,0)),VLOOKUP(B170,HENTBOL!C$32:N2127,3,0)),VLOOKUP(B170,HOKEY!C$35:N1471,3,0)),VLOOKUP(B170,KRİKET!C$30:N1901,3,0)),VLOOKUP(B170,'FERDİ BRANŞLAR'!B$2:M247,3,0))</f>
        <v>0.41666666666666669</v>
      </c>
      <c r="E170" s="185" t="str">
        <f>IFERROR(IFERROR(IFERROR(IFERROR(IFERROR(IFERROR(IFERROR(VLOOKUP(B170,FUTSAL!C$69:N11628,4,0),VLOOKUP(B170,VOLEYBOL!C$54:N2024,4,0)),VLOOKUP(B170,FUTBOL!C$31:N2112,4,0)),VLOOKUP(B170,BASKETBOL!C$42:N2126,4,0)),VLOOKUP(B170,HENTBOL!C$32:N2127,4,0)),VLOOKUP(B170,HOKEY!C$35:N1471,4,0)),VLOOKUP(B170,KRİKET!C$30:N1901,4,0)),VLOOKUP(B170,'FERDİ BRANŞLAR'!B$2:M247,4,0))</f>
        <v>G.HACIKÖY SS</v>
      </c>
      <c r="F170" s="185" t="str">
        <f>IFERROR(IFERROR(IFERROR(IFERROR(IFERROR(IFERROR(IFERROR(VLOOKUP(B170,FUTSAL!C$69:N11628,5,0),VLOOKUP(B170,VOLEYBOL!C$54:N2024,5,0)),VLOOKUP(B170,FUTBOL!C$31:N2112,5,0)),VLOOKUP(B170,BASKETBOL!C$42:N2126,5,0)),VLOOKUP(B170,HENTBOL!C$32:N2127,5,0)),VLOOKUP(B170,HOKEY!C$35:N1471,5,0)),VLOOKUP(B170,KRİKET!C$30:N1901,5,0)),VLOOKUP(B170,'FERDİ BRANŞLAR'!B$2:M247,5,0))</f>
        <v>FUTSAL</v>
      </c>
      <c r="G170" s="185" t="str">
        <f>IFERROR(IFERROR(IFERROR(IFERROR(IFERROR(IFERROR(IFERROR(VLOOKUP(B170,FUTSAL!C$69:N12073,6,0),VLOOKUP(B170,VOLEYBOL!C$54:N2469,6,0)),VLOOKUP(B170,FUTBOL!C$31:N2557,6,0)),VLOOKUP(B170,BASKETBOL!C$42:N2571,6,0)),VLOOKUP(B170,HENTBOL!C$32:N2572,6,0)),VLOOKUP(B170,HOKEY!C$35:N1916,6,0)),VLOOKUP(B170,KRİKET!C$30:N2346,6,0)),VLOOKUP(B170,'FERDİ BRANŞLAR'!B$2:M247,6,0))</f>
        <v>F GRB</v>
      </c>
      <c r="H170" s="185" t="str">
        <f>IFERROR(IFERROR(IFERROR(IFERROR(IFERROR(IFERROR(IFERROR(VLOOKUP(B170,FUTSAL!C$69:N12073,7,0),VLOOKUP(B170,VOLEYBOL!C$54:N2469,7,0)),VLOOKUP(B170,FUTBOL!C$31:N2557,7,0)),VLOOKUP(B170,BASKETBOL!C$42:N2571,7,0)),VLOOKUP(B170,HENTBOL!C$32:N2572,7,0)),VLOOKUP(B170,HOKEY!C$35:N1916,7,0)),VLOOKUP(B170,KRİKET!C$30:N2346,7,0)),VLOOKUP(B170,'FERDİ BRANŞLAR'!B$2:M247,7,0))</f>
        <v>GNÇ A ERK</v>
      </c>
      <c r="I170" s="187" t="str">
        <f>IFERROR(IFERROR(IFERROR(IFERROR(IFERROR(IFERROR(IFERROR(VLOOKUP(B170,FUTSAL!C$69:N12073,8,0),VLOOKUP(B170,VOLEYBOL!C$54:N2469,8,0)),VLOOKUP(B170,FUTBOL!C$31:N2557,8,0)),VLOOKUP(B170,BASKETBOL!C$42:N2571,8,0)),VLOOKUP(B170,HENTBOL!C$32:N2572,8,0)),VLOOKUP(B170,HOKEY!C$35:N1916,8,0)),VLOOKUP(B170,KRİKET!C$30:N2346,8,0)),VLOOKUP(B170,'FERDİ BRANŞLAR'!B$2:M247,8,0))</f>
        <v>MERZİFON ANADOLU İHL</v>
      </c>
      <c r="J170" s="253" t="str">
        <f>IFERROR(IFERROR(IFERROR(IFERROR(IFERROR(IFERROR(IFERROR(VLOOKUP(B170,FUTSAL!C$69:N12073,9,0),VLOOKUP(B170,VOLEYBOL!C$54:N2469,9,0)),VLOOKUP(B170,FUTBOL!C$31:N2557,9,0)),VLOOKUP(B170,BASKETBOL!C$42:N2571,9,0)),VLOOKUP(B170,HENTBOL!C$32:N2572,9,0)),VLOOKUP(B170,HOKEY!C$35:N1916,9,0)),VLOOKUP(B170,KRİKET!C$30:N2346,9,0)),VLOOKUP(B170,'FERDİ BRANŞLAR'!B$2:M247,9,0))</f>
        <v>0</v>
      </c>
      <c r="K170" s="253" t="str">
        <f>IFERROR(IFERROR(IFERROR(IFERROR(IFERROR(IFERROR(IFERROR(VLOOKUP(B170,FUTSAL!C$69:N12073,10,0),VLOOKUP(B170,VOLEYBOL!C$54:N2469,10,0)),VLOOKUP(B170,FUTBOL!C$31:N2557,10,0)),VLOOKUP(B170,BASKETBOL!C$42:N2571,10,0)),VLOOKUP(B170,HENTBOL!C$32:N2572,10,0)),VLOOKUP(B170,HOKEY!C$35:N1916,10,0)),VLOOKUP(B170,KRİKET!C$30:N2346,10,0)),VLOOKUP(B170,'FERDİ BRANŞLAR'!B$2:M247,10,0))</f>
        <v>1</v>
      </c>
      <c r="L170" s="346" t="str">
        <f>IFERROR(IFERROR(IFERROR(IFERROR(IFERROR(IFERROR(IFERROR(VLOOKUP(B170,FUTSAL!C$69:N12073,11,0),VLOOKUP(B170,VOLEYBOL!C$54:N2469,11,0)),VLOOKUP(B170,FUTBOL!C$31:N2557,11,0)),VLOOKUP(B170,BASKETBOL!C$42:N2571,11,0)),VLOOKUP(B170,HENTBOL!C$32:N2572,11,0)),VLOOKUP(B170,HOKEY!C$35:N1916,11,0)),VLOOKUP(B170,KRİKET!C$30:N2346,11,0)),VLOOKUP(B170,'FERDİ BRANŞLAR'!B$2:M247,11,0))</f>
        <v>MERZİFON FEN LİSESİ</v>
      </c>
      <c r="M170" s="79" t="str">
        <f>IFERROR(IFERROR(IFERROR(IFERROR(IFERROR(IFERROR(IFERROR(VLOOKUP(B170,FUTSAL!C$69:N12073,12,0),VLOOKUP(B170,VOLEYBOL!C$54:N2469,12,0)),VLOOKUP(B170,FUTBOL!C$31:N2557,12,0)),VLOOKUP(B170,BASKETBOL!C$42:N2571,12,0)),VLOOKUP(B170,HENTBOL!C$32:N2572,12,0)),VLOOKUP(B170,HOKEY!C$35:N1916,11,0)),VLOOKUP(B170,KRİKET!C$30:N2346,12,0)),VLOOKUP(B170,'FERDİ BRANŞLAR'!B$2:M247,12,0))</f>
        <v>YER DEĞİŞİKLİĞİ</v>
      </c>
    </row>
    <row r="171" spans="2:13" ht="24" x14ac:dyDescent="0.2">
      <c r="B171" s="358">
        <v>16</v>
      </c>
      <c r="C171" s="284">
        <f>IFERROR(IFERROR(IFERROR(IFERROR(IFERROR(IFERROR(IFERROR(VLOOKUP(B171,FUTSAL!C$69:N11646,2,0),VLOOKUP(B171,VOLEYBOL!C$54:N2042,2,0)),VLOOKUP(B171,FUTBOL!C$31:N2130,2,0)),VLOOKUP(B171,BASKETBOL!C$42:N2144,2,0)),VLOOKUP(B171,HENTBOL!C$32:N2145,2,0)),VLOOKUP(B171,HOKEY!C$35:N1489,2,0)),VLOOKUP(B171,KRİKET!C$30:N1919,2,0)),VLOOKUP(B171,'FERDİ BRANŞLAR'!B$2:M265,2,0))</f>
        <v>46001</v>
      </c>
      <c r="D171" s="285">
        <f>IFERROR(IFERROR(IFERROR(IFERROR(IFERROR(IFERROR(IFERROR(VLOOKUP(B171,FUTSAL!C$69:N11646,3,0),VLOOKUP(B171,VOLEYBOL!C$54:N2042,3,0)),VLOOKUP(B171,FUTBOL!C$31:N2130,3,0)),VLOOKUP(B171,BASKETBOL!C$42:N2144,3,0)),VLOOKUP(B171,HENTBOL!C$32:N2145,3,0)),VLOOKUP(B171,HOKEY!C$35:N1489,3,0)),VLOOKUP(B171,KRİKET!C$30:N1919,3,0)),VLOOKUP(B171,'FERDİ BRANŞLAR'!B$2:M265,3,0))</f>
        <v>0.45833333333333331</v>
      </c>
      <c r="E171" s="284" t="str">
        <f>IFERROR(IFERROR(IFERROR(IFERROR(IFERROR(IFERROR(IFERROR(VLOOKUP(B171,FUTSAL!C$69:N11646,4,0),VLOOKUP(B171,VOLEYBOL!C$54:N2042,4,0)),VLOOKUP(B171,FUTBOL!C$31:N2130,4,0)),VLOOKUP(B171,BASKETBOL!C$42:N2144,4,0)),VLOOKUP(B171,HENTBOL!C$32:N2145,4,0)),VLOOKUP(B171,HOKEY!C$35:N1489,4,0)),VLOOKUP(B171,KRİKET!C$30:N1919,4,0)),VLOOKUP(B171,'FERDİ BRANŞLAR'!B$2:M265,4,0))</f>
        <v>AMASYA S.S</v>
      </c>
      <c r="F171" s="284" t="str">
        <f>IFERROR(IFERROR(IFERROR(IFERROR(IFERROR(IFERROR(IFERROR(VLOOKUP(B171,FUTSAL!C$69:N11646,5,0),VLOOKUP(B171,VOLEYBOL!C$54:N2042,5,0)),VLOOKUP(B171,FUTBOL!C$31:N2130,5,0)),VLOOKUP(B171,BASKETBOL!C$42:N2144,5,0)),VLOOKUP(B171,HENTBOL!C$32:N2145,5,0)),VLOOKUP(B171,HOKEY!C$35:N1489,5,0)),VLOOKUP(B171,KRİKET!C$30:N1919,5,0)),VLOOKUP(B171,'FERDİ BRANŞLAR'!B$2:M265,5,0))</f>
        <v>FUTSAL</v>
      </c>
      <c r="G171" s="284" t="str">
        <f>IFERROR(IFERROR(IFERROR(IFERROR(IFERROR(IFERROR(IFERROR(VLOOKUP(B171,FUTSAL!C$69:N12091,6,0),VLOOKUP(B171,VOLEYBOL!C$54:N2487,6,0)),VLOOKUP(B171,FUTBOL!C$31:N2575,6,0)),VLOOKUP(B171,BASKETBOL!C$42:N2589,6,0)),VLOOKUP(B171,HENTBOL!C$32:N2590,6,0)),VLOOKUP(B171,HOKEY!C$35:N1934,6,0)),VLOOKUP(B171,KRİKET!C$30:N2364,6,0)),VLOOKUP(B171,'FERDİ BRANŞLAR'!B$2:M265,6,0))</f>
        <v>B GRB</v>
      </c>
      <c r="H171" s="284" t="str">
        <f>IFERROR(IFERROR(IFERROR(IFERROR(IFERROR(IFERROR(IFERROR(VLOOKUP(B171,FUTSAL!C$69:N12091,7,0),VLOOKUP(B171,VOLEYBOL!C$54:N2487,7,0)),VLOOKUP(B171,FUTBOL!C$31:N2575,7,0)),VLOOKUP(B171,BASKETBOL!C$42:N2589,7,0)),VLOOKUP(B171,HENTBOL!C$32:N2590,7,0)),VLOOKUP(B171,HOKEY!C$35:N1934,7,0)),VLOOKUP(B171,KRİKET!C$30:N2364,7,0)),VLOOKUP(B171,'FERDİ BRANŞLAR'!B$2:M265,7,0))</f>
        <v>GNÇ A ERK</v>
      </c>
      <c r="I171" s="286" t="str">
        <f>IFERROR(IFERROR(IFERROR(IFERROR(IFERROR(IFERROR(IFERROR(VLOOKUP(B171,FUTSAL!C$69:N12091,8,0),VLOOKUP(B171,VOLEYBOL!C$54:N2487,8,0)),VLOOKUP(B171,FUTBOL!C$31:N2575,8,0)),VLOOKUP(B171,BASKETBOL!C$42:N2589,8,0)),VLOOKUP(B171,HENTBOL!C$32:N2590,8,0)),VLOOKUP(B171,HOKEY!C$35:N1934,8,0)),VLOOKUP(B171,KRİKET!C$30:N2364,8,0)),VLOOKUP(B171,'FERDİ BRANŞLAR'!B$2:M265,8,0))</f>
        <v>AMASYA ÖZEL SINAV ANADOLU LİSESİ ÇEKİLDİ (08.12.2025)</v>
      </c>
      <c r="J171" s="287" t="str">
        <f>IFERROR(IFERROR(IFERROR(IFERROR(IFERROR(IFERROR(IFERROR(VLOOKUP(B171,FUTSAL!C$69:N12091,9,0),VLOOKUP(B171,VOLEYBOL!C$54:N2487,9,0)),VLOOKUP(B171,FUTBOL!C$31:N2575,9,0)),VLOOKUP(B171,BASKETBOL!C$42:N2589,9,0)),VLOOKUP(B171,HENTBOL!C$32:N2590,9,0)),VLOOKUP(B171,HOKEY!C$35:N1934,9,0)),VLOOKUP(B171,KRİKET!C$30:N2364,9,0)),VLOOKUP(B171,'FERDİ BRANŞLAR'!B$2:M265,9,0))</f>
        <v>0</v>
      </c>
      <c r="K171" s="287" t="str">
        <f>IFERROR(IFERROR(IFERROR(IFERROR(IFERROR(IFERROR(IFERROR(VLOOKUP(B171,FUTSAL!C$69:N12091,10,0),VLOOKUP(B171,VOLEYBOL!C$54:N2487,10,0)),VLOOKUP(B171,FUTBOL!C$31:N2575,10,0)),VLOOKUP(B171,BASKETBOL!C$42:N2589,10,0)),VLOOKUP(B171,HENTBOL!C$32:N2590,10,0)),VLOOKUP(B171,HOKEY!C$35:N1934,10,0)),VLOOKUP(B171,KRİKET!C$30:N2364,10,0)),VLOOKUP(B171,'FERDİ BRANŞLAR'!B$2:M265,10,0))</f>
        <v>5</v>
      </c>
      <c r="L171" s="278" t="str">
        <f>IFERROR(IFERROR(IFERROR(IFERROR(IFERROR(IFERROR(IFERROR(VLOOKUP(B171,FUTSAL!C$69:N12091,11,0),VLOOKUP(B171,VOLEYBOL!C$54:N2487,11,0)),VLOOKUP(B171,FUTBOL!C$31:N2575,11,0)),VLOOKUP(B171,BASKETBOL!C$42:N2589,11,0)),VLOOKUP(B171,HENTBOL!C$32:N2590,11,0)),VLOOKUP(B171,HOKEY!C$35:N1934,11,0)),VLOOKUP(B171,KRİKET!C$30:N2364,11,0)),VLOOKUP(B171,'FERDİ BRANŞLAR'!B$2:M265,11,0))</f>
        <v>AMASYA ŞEHİT AHMET ÖZSOY ANADOLU İHL</v>
      </c>
      <c r="M171" s="288" t="str">
        <f>IFERROR(IFERROR(IFERROR(IFERROR(IFERROR(IFERROR(IFERROR(VLOOKUP(B171,FUTSAL!C$69:N12091,12,0),VLOOKUP(B171,VOLEYBOL!C$54:N2487,12,0)),VLOOKUP(B171,FUTBOL!C$31:N2575,12,0)),VLOOKUP(B171,BASKETBOL!C$42:N2589,12,0)),VLOOKUP(B171,HENTBOL!C$32:N2590,12,0)),VLOOKUP(B171,HOKEY!C$35:N1934,11,0)),VLOOKUP(B171,KRİKET!C$30:N2364,12,0)),VLOOKUP(B171,'FERDİ BRANŞLAR'!B$2:M265,12,0))</f>
        <v>AMASYA ÖZEL SINAV ANADOLU LİSESİ ÇEKİLDİ (08.12.2025)</v>
      </c>
    </row>
    <row r="172" spans="2:13" ht="12" x14ac:dyDescent="0.2">
      <c r="B172" s="358">
        <v>42</v>
      </c>
      <c r="C172" s="185">
        <f>IFERROR(IFERROR(IFERROR(IFERROR(IFERROR(IFERROR(IFERROR(VLOOKUP(B172,FUTSAL!C$69:N11749,2,0),VLOOKUP(B172,VOLEYBOL!C$54:N2145,2,0)),VLOOKUP(B172,FUTBOL!C$31:N2233,2,0)),VLOOKUP(B172,BASKETBOL!C$42:N2247,2,0)),VLOOKUP(B172,HENTBOL!C$32:N2248,2,0)),VLOOKUP(B172,HOKEY!C$35:N1592,2,0)),VLOOKUP(B172,KRİKET!C$30:N2022,2,0)),VLOOKUP(B172,'FERDİ BRANŞLAR'!B$2:M368,2,0))</f>
        <v>46001</v>
      </c>
      <c r="D172" s="186">
        <f>IFERROR(IFERROR(IFERROR(IFERROR(IFERROR(IFERROR(IFERROR(VLOOKUP(B172,FUTSAL!C$69:N11749,3,0),VLOOKUP(B172,VOLEYBOL!C$54:N2145,3,0)),VLOOKUP(B172,FUTBOL!C$31:N2233,3,0)),VLOOKUP(B172,BASKETBOL!C$42:N2247,3,0)),VLOOKUP(B172,HENTBOL!C$32:N2248,3,0)),VLOOKUP(B172,HOKEY!C$35:N1592,3,0)),VLOOKUP(B172,KRİKET!C$30:N2022,3,0)),VLOOKUP(B172,'FERDİ BRANŞLAR'!B$2:M368,3,0))</f>
        <v>0.45833333333333331</v>
      </c>
      <c r="E172" s="185" t="str">
        <f>IFERROR(IFERROR(IFERROR(IFERROR(IFERROR(IFERROR(IFERROR(VLOOKUP(B172,FUTSAL!C$69:N11749,4,0),VLOOKUP(B172,VOLEYBOL!C$54:N2145,4,0)),VLOOKUP(B172,FUTBOL!C$31:N2233,4,0)),VLOOKUP(B172,BASKETBOL!C$42:N2247,4,0)),VLOOKUP(B172,HENTBOL!C$32:N2248,4,0)),VLOOKUP(B172,HOKEY!C$35:N1592,4,0)),VLOOKUP(B172,KRİKET!C$30:N2022,4,0)),VLOOKUP(B172,'FERDİ BRANŞLAR'!B$2:M368,4,0))</f>
        <v>G.HACIKÖY SS</v>
      </c>
      <c r="F172" s="185" t="str">
        <f>IFERROR(IFERROR(IFERROR(IFERROR(IFERROR(IFERROR(IFERROR(VLOOKUP(B172,FUTSAL!C$69:N11749,5,0),VLOOKUP(B172,VOLEYBOL!C$54:N2145,5,0)),VLOOKUP(B172,FUTBOL!C$31:N2233,5,0)),VLOOKUP(B172,BASKETBOL!C$42:N2247,5,0)),VLOOKUP(B172,HENTBOL!C$32:N2248,5,0)),VLOOKUP(B172,HOKEY!C$35:N1592,5,0)),VLOOKUP(B172,KRİKET!C$30:N2022,5,0)),VLOOKUP(B172,'FERDİ BRANŞLAR'!B$2:M368,5,0))</f>
        <v>FUTSAL</v>
      </c>
      <c r="G172" s="185" t="str">
        <f>IFERROR(IFERROR(IFERROR(IFERROR(IFERROR(IFERROR(IFERROR(VLOOKUP(B172,FUTSAL!C$69:N12194,6,0),VLOOKUP(B172,VOLEYBOL!C$54:N2590,6,0)),VLOOKUP(B172,FUTBOL!C$31:N2678,6,0)),VLOOKUP(B172,BASKETBOL!C$42:N2692,6,0)),VLOOKUP(B172,HENTBOL!C$32:N2693,6,0)),VLOOKUP(B172,HOKEY!C$35:N2037,6,0)),VLOOKUP(B172,KRİKET!C$30:N2467,6,0)),VLOOKUP(B172,'FERDİ BRANŞLAR'!B$2:M368,6,0))</f>
        <v>E GRB</v>
      </c>
      <c r="H172" s="185" t="str">
        <f>IFERROR(IFERROR(IFERROR(IFERROR(IFERROR(IFERROR(IFERROR(VLOOKUP(B172,FUTSAL!C$69:N12194,7,0),VLOOKUP(B172,VOLEYBOL!C$54:N2590,7,0)),VLOOKUP(B172,FUTBOL!C$31:N2678,7,0)),VLOOKUP(B172,BASKETBOL!C$42:N2692,7,0)),VLOOKUP(B172,HENTBOL!C$32:N2693,7,0)),VLOOKUP(B172,HOKEY!C$35:N2037,7,0)),VLOOKUP(B172,KRİKET!C$30:N2467,7,0)),VLOOKUP(B172,'FERDİ BRANŞLAR'!B$2:M368,7,0))</f>
        <v>GENÇ A ERKEK</v>
      </c>
      <c r="I172" s="187" t="str">
        <f>IFERROR(IFERROR(IFERROR(IFERROR(IFERROR(IFERROR(IFERROR(VLOOKUP(B172,FUTSAL!C$69:N12194,8,0),VLOOKUP(B172,VOLEYBOL!C$54:N2590,8,0)),VLOOKUP(B172,FUTBOL!C$31:N2678,8,0)),VLOOKUP(B172,BASKETBOL!C$42:N2692,8,0)),VLOOKUP(B172,HENTBOL!C$32:N2693,8,0)),VLOOKUP(B172,HOKEY!C$35:N2037,8,0)),VLOOKUP(B172,KRİKET!C$30:N2467,8,0)),VLOOKUP(B172,'FERDİ BRANŞLAR'!B$2:M368,8,0))</f>
        <v>MERZİFON ANADOLU LİSESİ</v>
      </c>
      <c r="J172" s="253" t="str">
        <f>IFERROR(IFERROR(IFERROR(IFERROR(IFERROR(IFERROR(IFERROR(VLOOKUP(B172,FUTSAL!C$69:N12194,9,0),VLOOKUP(B172,VOLEYBOL!C$54:N2590,9,0)),VLOOKUP(B172,FUTBOL!C$31:N2678,9,0)),VLOOKUP(B172,BASKETBOL!C$42:N2692,9,0)),VLOOKUP(B172,HENTBOL!C$32:N2693,9,0)),VLOOKUP(B172,HOKEY!C$35:N2037,9,0)),VLOOKUP(B172,KRİKET!C$30:N2467,9,0)),VLOOKUP(B172,'FERDİ BRANŞLAR'!B$2:M368,9,0))</f>
        <v>5</v>
      </c>
      <c r="K172" s="253" t="str">
        <f>IFERROR(IFERROR(IFERROR(IFERROR(IFERROR(IFERROR(IFERROR(VLOOKUP(B172,FUTSAL!C$69:N12194,10,0),VLOOKUP(B172,VOLEYBOL!C$54:N2590,10,0)),VLOOKUP(B172,FUTBOL!C$31:N2678,10,0)),VLOOKUP(B172,BASKETBOL!C$42:N2692,10,0)),VLOOKUP(B172,HENTBOL!C$32:N2693,10,0)),VLOOKUP(B172,HOKEY!C$35:N2037,10,0)),VLOOKUP(B172,KRİKET!C$30:N2467,10,0)),VLOOKUP(B172,'FERDİ BRANŞLAR'!B$2:M368,10,0))</f>
        <v>0</v>
      </c>
      <c r="L172" s="334" t="str">
        <f>IFERROR(IFERROR(IFERROR(IFERROR(IFERROR(IFERROR(IFERROR(VLOOKUP(B172,FUTSAL!C$69:N12194,11,0),VLOOKUP(B172,VOLEYBOL!C$54:N2590,11,0)),VLOOKUP(B172,FUTBOL!C$31:N2678,11,0)),VLOOKUP(B172,BASKETBOL!C$42:N2692,11,0)),VLOOKUP(B172,HENTBOL!C$32:N2693,11,0)),VLOOKUP(B172,HOKEY!C$35:N2037,11,0)),VLOOKUP(B172,KRİKET!C$30:N2467,11,0)),VLOOKUP(B172,'FERDİ BRANŞLAR'!B$2:M368,11,0))</f>
        <v>SULUOVA ŞEHİT OSMAN KARAKUŞ AİHL</v>
      </c>
      <c r="M172" s="79" t="str">
        <f>IFERROR(IFERROR(IFERROR(IFERROR(IFERROR(IFERROR(IFERROR(VLOOKUP(B172,FUTSAL!C$69:N12194,12,0),VLOOKUP(B172,VOLEYBOL!C$54:N2590,12,0)),VLOOKUP(B172,FUTBOL!C$31:N2678,12,0)),VLOOKUP(B172,BASKETBOL!C$42:N2692,12,0)),VLOOKUP(B172,HENTBOL!C$32:N2693,12,0)),VLOOKUP(B172,HOKEY!C$35:N2037,11,0)),VLOOKUP(B172,KRİKET!C$30:N2467,12,0)),VLOOKUP(B172,'FERDİ BRANŞLAR'!B$2:M368,12,0))</f>
        <v>YER DEĞİŞİKLİĞİ</v>
      </c>
    </row>
    <row r="173" spans="2:13" ht="12" x14ac:dyDescent="0.2">
      <c r="B173" s="358">
        <v>289</v>
      </c>
      <c r="C173" s="185">
        <f>IFERROR(IFERROR(IFERROR(IFERROR(IFERROR(IFERROR(IFERROR(VLOOKUP(B173,FUTSAL!C$69:N11729,2,0),VLOOKUP(B173,VOLEYBOL!C$54:N2125,2,0)),VLOOKUP(B173,FUTBOL!C$31:N2213,2,0)),VLOOKUP(B173,BASKETBOL!C$42:N2227,2,0)),VLOOKUP(B173,HENTBOL!C$32:N2228,2,0)),VLOOKUP(B173,HOKEY!C$35:N1572,2,0)),VLOOKUP(B173,KRİKET!C$30:N2002,2,0)),VLOOKUP(B173,'FERDİ BRANŞLAR'!B$2:M348,2,0))</f>
        <v>46001</v>
      </c>
      <c r="D173" s="186">
        <f>IFERROR(IFERROR(IFERROR(IFERROR(IFERROR(IFERROR(IFERROR(VLOOKUP(B173,FUTSAL!C$69:N11729,3,0),VLOOKUP(B173,VOLEYBOL!C$54:N2125,3,0)),VLOOKUP(B173,FUTBOL!C$31:N2213,3,0)),VLOOKUP(B173,BASKETBOL!C$42:N2227,3,0)),VLOOKUP(B173,HENTBOL!C$32:N2228,3,0)),VLOOKUP(B173,HOKEY!C$35:N1572,3,0)),VLOOKUP(B173,KRİKET!C$30:N2002,3,0)),VLOOKUP(B173,'FERDİ BRANŞLAR'!B$2:M348,3,0))</f>
        <v>0.45833333333333331</v>
      </c>
      <c r="E173" s="185" t="str">
        <f>IFERROR(IFERROR(IFERROR(IFERROR(IFERROR(IFERROR(IFERROR(VLOOKUP(B173,FUTSAL!C$69:N11729,4,0),VLOOKUP(B173,VOLEYBOL!C$54:N2125,4,0)),VLOOKUP(B173,FUTBOL!C$31:N2213,4,0)),VLOOKUP(B173,BASKETBOL!C$42:N2227,4,0)),VLOOKUP(B173,HENTBOL!C$32:N2228,4,0)),VLOOKUP(B173,HOKEY!C$35:N1572,4,0)),VLOOKUP(B173,KRİKET!C$30:N2002,4,0)),VLOOKUP(B173,'FERDİ BRANŞLAR'!B$2:M348,4,0))</f>
        <v>HAMİT KAPLAN S.S</v>
      </c>
      <c r="F173" s="185" t="str">
        <f>IFERROR(IFERROR(IFERROR(IFERROR(IFERROR(IFERROR(IFERROR(VLOOKUP(B173,FUTSAL!C$69:N11729,5,0),VLOOKUP(B173,VOLEYBOL!C$54:N2125,5,0)),VLOOKUP(B173,FUTBOL!C$31:N2213,5,0)),VLOOKUP(B173,BASKETBOL!C$42:N2227,5,0)),VLOOKUP(B173,HENTBOL!C$32:N2228,5,0)),VLOOKUP(B173,HOKEY!C$35:N1572,5,0)),VLOOKUP(B173,KRİKET!C$30:N2002,5,0)),VLOOKUP(B173,'FERDİ BRANŞLAR'!B$2:M348,5,0))</f>
        <v>VOLEYBOL</v>
      </c>
      <c r="G173" s="185" t="str">
        <f>IFERROR(IFERROR(IFERROR(IFERROR(IFERROR(IFERROR(IFERROR(VLOOKUP(B173,FUTSAL!C$69:N12174,6,0),VLOOKUP(B173,VOLEYBOL!C$54:N2570,6,0)),VLOOKUP(B173,FUTBOL!C$31:N2658,6,0)),VLOOKUP(B173,BASKETBOL!C$42:N2672,6,0)),VLOOKUP(B173,HENTBOL!C$32:N2673,6,0)),VLOOKUP(B173,HOKEY!C$35:N2017,6,0)),VLOOKUP(B173,KRİKET!C$30:N2447,6,0)),VLOOKUP(B173,'FERDİ BRANŞLAR'!B$2:M348,6,0))</f>
        <v>YRF 2</v>
      </c>
      <c r="H173" s="185" t="str">
        <f>IFERROR(IFERROR(IFERROR(IFERROR(IFERROR(IFERROR(IFERROR(VLOOKUP(B173,FUTSAL!C$69:N12174,7,0),VLOOKUP(B173,VOLEYBOL!C$54:N2570,7,0)),VLOOKUP(B173,FUTBOL!C$31:N2658,7,0)),VLOOKUP(B173,BASKETBOL!C$42:N2672,7,0)),VLOOKUP(B173,HENTBOL!C$32:N2673,7,0)),VLOOKUP(B173,HOKEY!C$35:N2017,7,0)),VLOOKUP(B173,KRİKET!C$30:N2447,7,0)),VLOOKUP(B173,'FERDİ BRANŞLAR'!B$2:M348,7,0))</f>
        <v>GNÇ A KIZ</v>
      </c>
      <c r="I173" s="187" t="str">
        <f>IFERROR(IFERROR(IFERROR(IFERROR(IFERROR(IFERROR(IFERROR(VLOOKUP(B173,FUTSAL!C$69:N12174,8,0),VLOOKUP(B173,VOLEYBOL!C$54:N2570,8,0)),VLOOKUP(B173,FUTBOL!C$31:N2658,8,0)),VLOOKUP(B173,BASKETBOL!C$42:N2672,8,0)),VLOOKUP(B173,HENTBOL!C$32:N2673,8,0)),VLOOKUP(B173,HOKEY!C$35:N2017,8,0)),VLOOKUP(B173,KRİKET!C$30:N2447,8,0)),VLOOKUP(B173,'FERDİ BRANŞLAR'!B$2:M348,8,0))</f>
        <v>Gümüşhacıköy Hasan Coci AL</v>
      </c>
      <c r="J173" s="253" t="str">
        <f>IFERROR(IFERROR(IFERROR(IFERROR(IFERROR(IFERROR(IFERROR(VLOOKUP(B173,FUTSAL!C$69:N12174,9,0),VLOOKUP(B173,VOLEYBOL!C$54:N2570,9,0)),VLOOKUP(B173,FUTBOL!C$31:N2658,9,0)),VLOOKUP(B173,BASKETBOL!C$42:N2672,9,0)),VLOOKUP(B173,HENTBOL!C$32:N2673,9,0)),VLOOKUP(B173,HOKEY!C$35:N2017,9,0)),VLOOKUP(B173,KRİKET!C$30:N2447,9,0)),VLOOKUP(B173,'FERDİ BRANŞLAR'!B$2:M348,9,0))</f>
        <v>0</v>
      </c>
      <c r="K173" s="253" t="str">
        <f>IFERROR(IFERROR(IFERROR(IFERROR(IFERROR(IFERROR(IFERROR(VLOOKUP(B173,FUTSAL!C$69:N12174,10,0),VLOOKUP(B173,VOLEYBOL!C$54:N2570,10,0)),VLOOKUP(B173,FUTBOL!C$31:N2658,10,0)),VLOOKUP(B173,BASKETBOL!C$42:N2672,10,0)),VLOOKUP(B173,HENTBOL!C$32:N2673,10,0)),VLOOKUP(B173,HOKEY!C$35:N2017,10,0)),VLOOKUP(B173,KRİKET!C$30:N2447,10,0)),VLOOKUP(B173,'FERDİ BRANŞLAR'!B$2:M348,10,0))</f>
        <v>3</v>
      </c>
      <c r="L173" s="335" t="str">
        <f>IFERROR(IFERROR(IFERROR(IFERROR(IFERROR(IFERROR(IFERROR(VLOOKUP(B173,FUTSAL!C$69:N12174,11,0),VLOOKUP(B173,VOLEYBOL!C$54:N2570,11,0)),VLOOKUP(B173,FUTBOL!C$31:N2658,11,0)),VLOOKUP(B173,BASKETBOL!C$42:N2672,11,0)),VLOOKUP(B173,HENTBOL!C$32:N2673,11,0)),VLOOKUP(B173,HOKEY!C$35:N2017,11,0)),VLOOKUP(B173,KRİKET!C$30:N2447,11,0)),VLOOKUP(B173,'FERDİ BRANŞLAR'!B$2:M348,11,0))</f>
        <v>Amasya Macit Zeren Fen Lisesi</v>
      </c>
      <c r="M173" s="79">
        <f>IFERROR(IFERROR(IFERROR(IFERROR(IFERROR(IFERROR(IFERROR(VLOOKUP(B173,FUTSAL!C$69:N12174,12,0),VLOOKUP(B173,VOLEYBOL!C$54:N2570,12,0)),VLOOKUP(B173,FUTBOL!C$31:N2658,12,0)),VLOOKUP(B173,BASKETBOL!C$42:N2672,12,0)),VLOOKUP(B173,HENTBOL!C$32:N2673,12,0)),VLOOKUP(B173,HOKEY!C$35:N2017,11,0)),VLOOKUP(B173,KRİKET!C$30:N2447,12,0)),VLOOKUP(B173,'FERDİ BRANŞLAR'!B$2:M348,12,0))</f>
        <v>0</v>
      </c>
    </row>
    <row r="174" spans="2:13" ht="12" x14ac:dyDescent="0.2">
      <c r="B174" s="358">
        <v>47</v>
      </c>
      <c r="C174" s="284">
        <f>IFERROR(IFERROR(IFERROR(IFERROR(IFERROR(IFERROR(IFERROR(VLOOKUP(B174,FUTSAL!C$69:N11591,2,0),VLOOKUP(B174,VOLEYBOL!C$54:N1987,2,0)),VLOOKUP(B174,FUTBOL!C$31:N2075,2,0)),VLOOKUP(B174,BASKETBOL!C$42:N2089,2,0)),VLOOKUP(B174,HENTBOL!C$32:N2090,2,0)),VLOOKUP(B174,HOKEY!C$35:N1434,2,0)),VLOOKUP(B174,KRİKET!C$30:N1864,2,0)),VLOOKUP(B174,'FERDİ BRANŞLAR'!B$2:M210,2,0))</f>
        <v>46001</v>
      </c>
      <c r="D174" s="285">
        <f>IFERROR(IFERROR(IFERROR(IFERROR(IFERROR(IFERROR(IFERROR(VLOOKUP(B174,FUTSAL!C$69:N11591,3,0),VLOOKUP(B174,VOLEYBOL!C$54:N1987,3,0)),VLOOKUP(B174,FUTBOL!C$31:N2075,3,0)),VLOOKUP(B174,BASKETBOL!C$42:N2089,3,0)),VLOOKUP(B174,HENTBOL!C$32:N2090,3,0)),VLOOKUP(B174,HOKEY!C$35:N1434,3,0)),VLOOKUP(B174,KRİKET!C$30:N1864,3,0)),VLOOKUP(B174,'FERDİ BRANŞLAR'!B$2:M210,3,0))</f>
        <v>0.54166666666666663</v>
      </c>
      <c r="E174" s="284" t="str">
        <f>IFERROR(IFERROR(IFERROR(IFERROR(IFERROR(IFERROR(IFERROR(VLOOKUP(B174,FUTSAL!C$69:N11591,4,0),VLOOKUP(B174,VOLEYBOL!C$54:N1987,4,0)),VLOOKUP(B174,FUTBOL!C$31:N2075,4,0)),VLOOKUP(B174,BASKETBOL!C$42:N2089,4,0)),VLOOKUP(B174,HENTBOL!C$32:N2090,4,0)),VLOOKUP(B174,HOKEY!C$35:N1434,4,0)),VLOOKUP(B174,KRİKET!C$30:N1864,4,0)),VLOOKUP(B174,'FERDİ BRANŞLAR'!B$2:M210,4,0))</f>
        <v>G.HACIKÖY SS</v>
      </c>
      <c r="F174" s="284" t="str">
        <f>IFERROR(IFERROR(IFERROR(IFERROR(IFERROR(IFERROR(IFERROR(VLOOKUP(B174,FUTSAL!C$69:N11591,5,0),VLOOKUP(B174,VOLEYBOL!C$54:N1987,5,0)),VLOOKUP(B174,FUTBOL!C$31:N2075,5,0)),VLOOKUP(B174,BASKETBOL!C$42:N2089,5,0)),VLOOKUP(B174,HENTBOL!C$32:N2090,5,0)),VLOOKUP(B174,HOKEY!C$35:N1434,5,0)),VLOOKUP(B174,KRİKET!C$30:N1864,5,0)),VLOOKUP(B174,'FERDİ BRANŞLAR'!B$2:M210,5,0))</f>
        <v>FUTSAL</v>
      </c>
      <c r="G174" s="284" t="str">
        <f>IFERROR(IFERROR(IFERROR(IFERROR(IFERROR(IFERROR(IFERROR(VLOOKUP(B174,FUTSAL!C$69:N12036,6,0),VLOOKUP(B174,VOLEYBOL!C$54:N2432,6,0)),VLOOKUP(B174,FUTBOL!C$31:N2520,6,0)),VLOOKUP(B174,BASKETBOL!C$42:N2534,6,0)),VLOOKUP(B174,HENTBOL!C$32:N2535,6,0)),VLOOKUP(B174,HOKEY!C$35:N1879,6,0)),VLOOKUP(B174,KRİKET!C$30:N2309,6,0)),VLOOKUP(B174,'FERDİ BRANŞLAR'!B$2:M210,6,0))</f>
        <v>F GRB</v>
      </c>
      <c r="H174" s="284" t="str">
        <f>IFERROR(IFERROR(IFERROR(IFERROR(IFERROR(IFERROR(IFERROR(VLOOKUP(B174,FUTSAL!C$69:N12036,7,0),VLOOKUP(B174,VOLEYBOL!C$54:N2432,7,0)),VLOOKUP(B174,FUTBOL!C$31:N2520,7,0)),VLOOKUP(B174,BASKETBOL!C$42:N2534,7,0)),VLOOKUP(B174,HENTBOL!C$32:N2535,7,0)),VLOOKUP(B174,HOKEY!C$35:N1879,7,0)),VLOOKUP(B174,KRİKET!C$30:N2309,7,0)),VLOOKUP(B174,'FERDİ BRANŞLAR'!B$2:M210,7,0))</f>
        <v>GNÇ A ERK</v>
      </c>
      <c r="I174" s="286" t="str">
        <f>IFERROR(IFERROR(IFERROR(IFERROR(IFERROR(IFERROR(IFERROR(VLOOKUP(B174,FUTSAL!C$69:N12036,8,0),VLOOKUP(B174,VOLEYBOL!C$54:N2432,8,0)),VLOOKUP(B174,FUTBOL!C$31:N2520,8,0)),VLOOKUP(B174,BASKETBOL!C$42:N2534,8,0)),VLOOKUP(B174,HENTBOL!C$32:N2535,8,0)),VLOOKUP(B174,HOKEY!C$35:N1879,8,0)),VLOOKUP(B174,KRİKET!C$30:N2309,8,0)),VLOOKUP(B174,'FERDİ BRANŞLAR'!B$2:M210,8,0))</f>
        <v>GÜMÜŞHACIKÖY ŞEHİT SERCAN KOÇ ÇPAL</v>
      </c>
      <c r="J174" s="287" t="str">
        <f>IFERROR(IFERROR(IFERROR(IFERROR(IFERROR(IFERROR(IFERROR(VLOOKUP(B174,FUTSAL!C$69:N12036,9,0),VLOOKUP(B174,VOLEYBOL!C$54:N2432,9,0)),VLOOKUP(B174,FUTBOL!C$31:N2520,9,0)),VLOOKUP(B174,BASKETBOL!C$42:N2534,9,0)),VLOOKUP(B174,HENTBOL!C$32:N2535,9,0)),VLOOKUP(B174,HOKEY!C$35:N1879,9,0)),VLOOKUP(B174,KRİKET!C$30:N2309,9,0)),VLOOKUP(B174,'FERDİ BRANŞLAR'!B$2:M210,9,0))</f>
        <v>5</v>
      </c>
      <c r="K174" s="287" t="str">
        <f>IFERROR(IFERROR(IFERROR(IFERROR(IFERROR(IFERROR(IFERROR(VLOOKUP(B174,FUTSAL!C$69:N12036,10,0),VLOOKUP(B174,VOLEYBOL!C$54:N2432,10,0)),VLOOKUP(B174,FUTBOL!C$31:N2520,10,0)),VLOOKUP(B174,BASKETBOL!C$42:N2534,10,0)),VLOOKUP(B174,HENTBOL!C$32:N2535,10,0)),VLOOKUP(B174,HOKEY!C$35:N1879,10,0)),VLOOKUP(B174,KRİKET!C$30:N2309,10,0)),VLOOKUP(B174,'FERDİ BRANŞLAR'!B$2:M210,10,0))</f>
        <v>0</v>
      </c>
      <c r="L174" s="278" t="str">
        <f>IFERROR(IFERROR(IFERROR(IFERROR(IFERROR(IFERROR(IFERROR(VLOOKUP(B174,FUTSAL!C$69:N12036,11,0),VLOOKUP(B174,VOLEYBOL!C$54:N2432,11,0)),VLOOKUP(B174,FUTBOL!C$31:N2520,11,0)),VLOOKUP(B174,BASKETBOL!C$42:N2534,11,0)),VLOOKUP(B174,HENTBOL!C$32:N2535,11,0)),VLOOKUP(B174,HOKEY!C$35:N1879,11,0)),VLOOKUP(B174,KRİKET!C$30:N2309,11,0)),VLOOKUP(B174,'FERDİ BRANŞLAR'!B$2:M210,11,0))</f>
        <v>SULUOVA LOKMAN HEKİM MTAL</v>
      </c>
      <c r="M174" s="288" t="str">
        <f>IFERROR(IFERROR(IFERROR(IFERROR(IFERROR(IFERROR(IFERROR(VLOOKUP(B174,FUTSAL!C$69:N12036,12,0),VLOOKUP(B174,VOLEYBOL!C$54:N2432,12,0)),VLOOKUP(B174,FUTBOL!C$31:N2520,12,0)),VLOOKUP(B174,BASKETBOL!C$42:N2534,12,0)),VLOOKUP(B174,HENTBOL!C$32:N2535,12,0)),VLOOKUP(B174,HOKEY!C$35:N1879,11,0)),VLOOKUP(B174,KRİKET!C$30:N2309,12,0)),VLOOKUP(B174,'FERDİ BRANŞLAR'!B$2:M210,12,0))</f>
        <v>Suluova Lokman Hekim MTAL ÇEKİLDİ (4.12.2025)</v>
      </c>
    </row>
    <row r="175" spans="2:13" ht="24" x14ac:dyDescent="0.2">
      <c r="B175" s="358">
        <v>69</v>
      </c>
      <c r="C175" s="312">
        <f>IFERROR(IFERROR(IFERROR(IFERROR(IFERROR(IFERROR(IFERROR(VLOOKUP(B175,FUTSAL!C$69:N11631,2,0),VLOOKUP(B175,VOLEYBOL!C$54:N2027,2,0)),VLOOKUP(B175,FUTBOL!C$31:N2115,2,0)),VLOOKUP(B175,BASKETBOL!C$42:N2129,2,0)),VLOOKUP(B175,HENTBOL!C$32:N2130,2,0)),VLOOKUP(B175,HOKEY!C$35:N1474,2,0)),VLOOKUP(B175,KRİKET!C$30:N1904,2,0)),VLOOKUP(B175,'FERDİ BRANŞLAR'!B$2:M250,2,0))</f>
        <v>46001</v>
      </c>
      <c r="D175" s="313">
        <f>IFERROR(IFERROR(IFERROR(IFERROR(IFERROR(IFERROR(IFERROR(VLOOKUP(B175,FUTSAL!C$69:N11631,3,0),VLOOKUP(B175,VOLEYBOL!C$54:N2027,3,0)),VLOOKUP(B175,FUTBOL!C$31:N2115,3,0)),VLOOKUP(B175,BASKETBOL!C$42:N2129,3,0)),VLOOKUP(B175,HENTBOL!C$32:N2130,3,0)),VLOOKUP(B175,HOKEY!C$35:N1474,3,0)),VLOOKUP(B175,KRİKET!C$30:N1904,3,0)),VLOOKUP(B175,'FERDİ BRANŞLAR'!B$2:M250,3,0))</f>
        <v>0.54166666666666663</v>
      </c>
      <c r="E175" s="312" t="str">
        <f>IFERROR(IFERROR(IFERROR(IFERROR(IFERROR(IFERROR(IFERROR(VLOOKUP(B175,FUTSAL!C$69:N11631,4,0),VLOOKUP(B175,VOLEYBOL!C$54:N2027,4,0)),VLOOKUP(B175,FUTBOL!C$31:N2115,4,0)),VLOOKUP(B175,BASKETBOL!C$42:N2129,4,0)),VLOOKUP(B175,HENTBOL!C$32:N2130,4,0)),VLOOKUP(B175,HOKEY!C$35:N1474,4,0)),VLOOKUP(B175,KRİKET!C$30:N1904,4,0)),VLOOKUP(B175,'FERDİ BRANŞLAR'!B$2:M250,4,0))</f>
        <v>AMASYA SS</v>
      </c>
      <c r="F175" s="312" t="str">
        <f>IFERROR(IFERROR(IFERROR(IFERROR(IFERROR(IFERROR(IFERROR(VLOOKUP(B175,FUTSAL!C$69:N11631,5,0),VLOOKUP(B175,VOLEYBOL!C$54:N2027,5,0)),VLOOKUP(B175,FUTBOL!C$31:N2115,5,0)),VLOOKUP(B175,BASKETBOL!C$42:N2129,5,0)),VLOOKUP(B175,HENTBOL!C$32:N2130,5,0)),VLOOKUP(B175,HOKEY!C$35:N1474,5,0)),VLOOKUP(B175,KRİKET!C$30:N1904,5,0)),VLOOKUP(B175,'FERDİ BRANŞLAR'!B$2:M250,5,0))</f>
        <v>FUTSAL</v>
      </c>
      <c r="G175" s="312" t="str">
        <f>IFERROR(IFERROR(IFERROR(IFERROR(IFERROR(IFERROR(IFERROR(VLOOKUP(B175,FUTSAL!C$69:N12076,6,0),VLOOKUP(B175,VOLEYBOL!C$54:N2472,6,0)),VLOOKUP(B175,FUTBOL!C$31:N2560,6,0)),VLOOKUP(B175,BASKETBOL!C$42:N2574,6,0)),VLOOKUP(B175,HENTBOL!C$32:N2575,6,0)),VLOOKUP(B175,HOKEY!C$35:N1919,6,0)),VLOOKUP(B175,KRİKET!C$30:N2349,6,0)),VLOOKUP(B175,'FERDİ BRANŞLAR'!B$2:M250,6,0))</f>
        <v>A GRB</v>
      </c>
      <c r="H175" s="312" t="str">
        <f>IFERROR(IFERROR(IFERROR(IFERROR(IFERROR(IFERROR(IFERROR(VLOOKUP(B175,FUTSAL!C$69:N12076,7,0),VLOOKUP(B175,VOLEYBOL!C$54:N2472,7,0)),VLOOKUP(B175,FUTBOL!C$31:N2560,7,0)),VLOOKUP(B175,BASKETBOL!C$42:N2574,7,0)),VLOOKUP(B175,HENTBOL!C$32:N2575,7,0)),VLOOKUP(B175,HOKEY!C$35:N1919,7,0)),VLOOKUP(B175,KRİKET!C$30:N2349,7,0)),VLOOKUP(B175,'FERDİ BRANŞLAR'!B$2:M250,7,0))</f>
        <v>GENÇ A KIZ</v>
      </c>
      <c r="I175" s="314" t="str">
        <f>IFERROR(IFERROR(IFERROR(IFERROR(IFERROR(IFERROR(IFERROR(VLOOKUP(B175,FUTSAL!C$69:N12076,8,0),VLOOKUP(B175,VOLEYBOL!C$54:N2472,8,0)),VLOOKUP(B175,FUTBOL!C$31:N2560,8,0)),VLOOKUP(B175,BASKETBOL!C$42:N2574,8,0)),VLOOKUP(B175,HENTBOL!C$32:N2575,8,0)),VLOOKUP(B175,HOKEY!C$35:N1919,8,0)),VLOOKUP(B175,KRİKET!C$30:N2349,8,0)),VLOOKUP(B175,'FERDİ BRANŞLAR'!B$2:M250,8,0))</f>
        <v>TAŞOVA ŞEHİT İDRİS BOLAT ANADOLU LİSESİ (ÇEKİLDİ)</v>
      </c>
      <c r="J175" s="315">
        <f>IFERROR(IFERROR(IFERROR(IFERROR(IFERROR(IFERROR(IFERROR(VLOOKUP(B175,FUTSAL!C$69:N12076,9,0),VLOOKUP(B175,VOLEYBOL!C$54:N2472,9,0)),VLOOKUP(B175,FUTBOL!C$31:N2560,9,0)),VLOOKUP(B175,BASKETBOL!C$42:N2574,9,0)),VLOOKUP(B175,HENTBOL!C$32:N2575,9,0)),VLOOKUP(B175,HOKEY!C$35:N1919,9,0)),VLOOKUP(B175,KRİKET!C$30:N2349,9,0)),VLOOKUP(B175,'FERDİ BRANŞLAR'!B$2:M250,9,0))</f>
        <v>0</v>
      </c>
      <c r="K175" s="315">
        <f>IFERROR(IFERROR(IFERROR(IFERROR(IFERROR(IFERROR(IFERROR(VLOOKUP(B175,FUTSAL!C$69:N12076,10,0),VLOOKUP(B175,VOLEYBOL!C$54:N2472,10,0)),VLOOKUP(B175,FUTBOL!C$31:N2560,10,0)),VLOOKUP(B175,BASKETBOL!C$42:N2574,10,0)),VLOOKUP(B175,HENTBOL!C$32:N2575,10,0)),VLOOKUP(B175,HOKEY!C$35:N1919,10,0)),VLOOKUP(B175,KRİKET!C$30:N2349,10,0)),VLOOKUP(B175,'FERDİ BRANŞLAR'!B$2:M250,10,0))</f>
        <v>0</v>
      </c>
      <c r="L175" s="281" t="str">
        <f>IFERROR(IFERROR(IFERROR(IFERROR(IFERROR(IFERROR(IFERROR(VLOOKUP(B175,FUTSAL!C$69:N12076,11,0),VLOOKUP(B175,VOLEYBOL!C$54:N2472,11,0)),VLOOKUP(B175,FUTBOL!C$31:N2560,11,0)),VLOOKUP(B175,BASKETBOL!C$42:N2574,11,0)),VLOOKUP(B175,HENTBOL!C$32:N2575,11,0)),VLOOKUP(B175,HOKEY!C$35:N1919,11,0)),VLOOKUP(B175,KRİKET!C$30:N2349,11,0)),VLOOKUP(B175,'FERDİ BRANŞLAR'!B$2:M250,11,0))</f>
        <v>AMASYA TÜRK TELEKOM AİHL (ÇEKİLDİ)</v>
      </c>
      <c r="M175" s="283" t="str">
        <f>IFERROR(IFERROR(IFERROR(IFERROR(IFERROR(IFERROR(IFERROR(VLOOKUP(B175,FUTSAL!C$69:N12076,12,0),VLOOKUP(B175,VOLEYBOL!C$54:N2472,12,0)),VLOOKUP(B175,FUTBOL!C$31:N2560,12,0)),VLOOKUP(B175,BASKETBOL!C$42:N2574,12,0)),VLOOKUP(B175,HENTBOL!C$32:N2575,12,0)),VLOOKUP(B175,HOKEY!C$35:N1919,11,0)),VLOOKUP(B175,KRİKET!C$30:N2349,12,0)),VLOOKUP(B175,'FERDİ BRANŞLAR'!B$2:M250,12,0))</f>
        <v>Taşova Şehit İdris Bolat And.Lisesi çekildi</v>
      </c>
    </row>
    <row r="176" spans="2:13" ht="12" x14ac:dyDescent="0.2">
      <c r="B176" s="358">
        <v>41</v>
      </c>
      <c r="C176" s="185">
        <f>IFERROR(IFERROR(IFERROR(IFERROR(IFERROR(IFERROR(IFERROR(VLOOKUP(B176,FUTSAL!C$69:N11748,2,0),VLOOKUP(B176,VOLEYBOL!C$54:N2144,2,0)),VLOOKUP(B176,FUTBOL!C$31:N2232,2,0)),VLOOKUP(B176,BASKETBOL!C$42:N2246,2,0)),VLOOKUP(B176,HENTBOL!C$32:N2247,2,0)),VLOOKUP(B176,HOKEY!C$35:N1591,2,0)),VLOOKUP(B176,KRİKET!C$30:N2021,2,0)),VLOOKUP(B176,'FERDİ BRANŞLAR'!B$2:M367,2,0))</f>
        <v>46001</v>
      </c>
      <c r="D176" s="276">
        <f>IFERROR(IFERROR(IFERROR(IFERROR(IFERROR(IFERROR(IFERROR(VLOOKUP(B176,FUTSAL!C$69:N11748,3,0),VLOOKUP(B176,VOLEYBOL!C$54:N2144,3,0)),VLOOKUP(B176,FUTBOL!C$31:N2232,3,0)),VLOOKUP(B176,BASKETBOL!C$42:N2246,3,0)),VLOOKUP(B176,HENTBOL!C$32:N2247,3,0)),VLOOKUP(B176,HOKEY!C$35:N1591,3,0)),VLOOKUP(B176,KRİKET!C$30:N2021,3,0)),VLOOKUP(B176,'FERDİ BRANŞLAR'!B$2:M367,3,0))</f>
        <v>0.54166666666666663</v>
      </c>
      <c r="E176" s="185" t="str">
        <f>IFERROR(IFERROR(IFERROR(IFERROR(IFERROR(IFERROR(IFERROR(VLOOKUP(B176,FUTSAL!C$69:N11748,4,0),VLOOKUP(B176,VOLEYBOL!C$54:N2144,4,0)),VLOOKUP(B176,FUTBOL!C$31:N2232,4,0)),VLOOKUP(B176,BASKETBOL!C$42:N2246,4,0)),VLOOKUP(B176,HENTBOL!C$32:N2247,4,0)),VLOOKUP(B176,HOKEY!C$35:N1591,4,0)),VLOOKUP(B176,KRİKET!C$30:N2021,4,0)),VLOOKUP(B176,'FERDİ BRANŞLAR'!B$2:M367,4,0))</f>
        <v>G.HACIKÖY SS</v>
      </c>
      <c r="F176" s="185" t="str">
        <f>IFERROR(IFERROR(IFERROR(IFERROR(IFERROR(IFERROR(IFERROR(VLOOKUP(B176,FUTSAL!C$69:N11748,5,0),VLOOKUP(B176,VOLEYBOL!C$54:N2144,5,0)),VLOOKUP(B176,FUTBOL!C$31:N2232,5,0)),VLOOKUP(B176,BASKETBOL!C$42:N2246,5,0)),VLOOKUP(B176,HENTBOL!C$32:N2247,5,0)),VLOOKUP(B176,HOKEY!C$35:N1591,5,0)),VLOOKUP(B176,KRİKET!C$30:N2021,5,0)),VLOOKUP(B176,'FERDİ BRANŞLAR'!B$2:M367,5,0))</f>
        <v>FUTSAL</v>
      </c>
      <c r="G176" s="185" t="str">
        <f>IFERROR(IFERROR(IFERROR(IFERROR(IFERROR(IFERROR(IFERROR(VLOOKUP(B176,FUTSAL!C$69:N12193,6,0),VLOOKUP(B176,VOLEYBOL!C$54:N2589,6,0)),VLOOKUP(B176,FUTBOL!C$31:N2677,6,0)),VLOOKUP(B176,BASKETBOL!C$42:N2691,6,0)),VLOOKUP(B176,HENTBOL!C$32:N2692,6,0)),VLOOKUP(B176,HOKEY!C$35:N2036,6,0)),VLOOKUP(B176,KRİKET!C$30:N2466,6,0)),VLOOKUP(B176,'FERDİ BRANŞLAR'!B$2:M367,6,0))</f>
        <v>E GRB</v>
      </c>
      <c r="H176" s="185" t="str">
        <f>IFERROR(IFERROR(IFERROR(IFERROR(IFERROR(IFERROR(IFERROR(VLOOKUP(B176,FUTSAL!C$69:N12193,7,0),VLOOKUP(B176,VOLEYBOL!C$54:N2589,7,0)),VLOOKUP(B176,FUTBOL!C$31:N2677,7,0)),VLOOKUP(B176,BASKETBOL!C$42:N2691,7,0)),VLOOKUP(B176,HENTBOL!C$32:N2692,7,0)),VLOOKUP(B176,HOKEY!C$35:N2036,7,0)),VLOOKUP(B176,KRİKET!C$30:N2466,7,0)),VLOOKUP(B176,'FERDİ BRANŞLAR'!B$2:M367,7,0))</f>
        <v>GENÇ A ERKEK</v>
      </c>
      <c r="I176" s="187" t="str">
        <f>IFERROR(IFERROR(IFERROR(IFERROR(IFERROR(IFERROR(IFERROR(VLOOKUP(B176,FUTSAL!C$69:N12193,8,0),VLOOKUP(B176,VOLEYBOL!C$54:N2589,8,0)),VLOOKUP(B176,FUTBOL!C$31:N2677,8,0)),VLOOKUP(B176,BASKETBOL!C$42:N2691,8,0)),VLOOKUP(B176,HENTBOL!C$32:N2692,8,0)),VLOOKUP(B176,HOKEY!C$35:N2036,8,0)),VLOOKUP(B176,KRİKET!C$30:N2466,8,0)),VLOOKUP(B176,'FERDİ BRANŞLAR'!B$2:M367,8,0))</f>
        <v>MERZİFON ABİDE HATUN ANADOLU LİSESİ</v>
      </c>
      <c r="J176" s="253" t="str">
        <f>IFERROR(IFERROR(IFERROR(IFERROR(IFERROR(IFERROR(IFERROR(VLOOKUP(B176,FUTSAL!C$69:N12193,9,0),VLOOKUP(B176,VOLEYBOL!C$54:N2589,9,0)),VLOOKUP(B176,FUTBOL!C$31:N2677,9,0)),VLOOKUP(B176,BASKETBOL!C$42:N2691,9,0)),VLOOKUP(B176,HENTBOL!C$32:N2692,9,0)),VLOOKUP(B176,HOKEY!C$35:N2036,9,0)),VLOOKUP(B176,KRİKET!C$30:N2466,9,0)),VLOOKUP(B176,'FERDİ BRANŞLAR'!B$2:M367,9,0))</f>
        <v>2</v>
      </c>
      <c r="K176" s="253" t="str">
        <f>IFERROR(IFERROR(IFERROR(IFERROR(IFERROR(IFERROR(IFERROR(VLOOKUP(B176,FUTSAL!C$69:N12193,10,0),VLOOKUP(B176,VOLEYBOL!C$54:N2589,10,0)),VLOOKUP(B176,FUTBOL!C$31:N2677,10,0)),VLOOKUP(B176,BASKETBOL!C$42:N2691,10,0)),VLOOKUP(B176,HENTBOL!C$32:N2692,10,0)),VLOOKUP(B176,HOKEY!C$35:N2036,10,0)),VLOOKUP(B176,KRİKET!C$30:N2466,10,0)),VLOOKUP(B176,'FERDİ BRANŞLAR'!B$2:M367,10,0))</f>
        <v>3</v>
      </c>
      <c r="L176" s="59" t="str">
        <f>IFERROR(IFERROR(IFERROR(IFERROR(IFERROR(IFERROR(IFERROR(VLOOKUP(B176,FUTSAL!C$69:N12193,11,0),VLOOKUP(B176,VOLEYBOL!C$54:N2589,11,0)),VLOOKUP(B176,FUTBOL!C$31:N2677,11,0)),VLOOKUP(B176,BASKETBOL!C$42:N2691,11,0)),VLOOKUP(B176,HENTBOL!C$32:N2692,11,0)),VLOOKUP(B176,HOKEY!C$35:N2036,11,0)),VLOOKUP(B176,KRİKET!C$30:N2466,11,0)),VLOOKUP(B176,'FERDİ BRANŞLAR'!B$2:M367,11,0))</f>
        <v>MERİFON İRFANLI ANADOLU LİSESİ</v>
      </c>
      <c r="M176" s="291" t="str">
        <f>IFERROR(IFERROR(IFERROR(IFERROR(IFERROR(IFERROR(IFERROR(VLOOKUP(B176,FUTSAL!C$69:N12193,12,0),VLOOKUP(B176,VOLEYBOL!C$54:N2589,12,0)),VLOOKUP(B176,FUTBOL!C$31:N2677,12,0)),VLOOKUP(B176,BASKETBOL!C$42:N2691,12,0)),VLOOKUP(B176,HENTBOL!C$32:N2692,12,0)),VLOOKUP(B176,HOKEY!C$35:N2036,11,0)),VLOOKUP(B176,KRİKET!C$30:N2466,12,0)),VLOOKUP(B176,'FERDİ BRANŞLAR'!B$2:M367,12,0))</f>
        <v>SAAT DEĞİŞİKLİĞİ</v>
      </c>
    </row>
    <row r="177" spans="2:13" ht="12" x14ac:dyDescent="0.2">
      <c r="B177" s="358">
        <v>70</v>
      </c>
      <c r="C177" s="185">
        <f>IFERROR(IFERROR(IFERROR(IFERROR(IFERROR(IFERROR(IFERROR(VLOOKUP(B177,FUTSAL!C$69:N11632,2,0),VLOOKUP(B177,VOLEYBOL!C$54:N2028,2,0)),VLOOKUP(B177,FUTBOL!C$31:N2116,2,0)),VLOOKUP(B177,BASKETBOL!C$42:N2130,2,0)),VLOOKUP(B177,HENTBOL!C$32:N2131,2,0)),VLOOKUP(B177,HOKEY!C$35:N1475,2,0)),VLOOKUP(B177,KRİKET!C$30:N1905,2,0)),VLOOKUP(B177,'FERDİ BRANŞLAR'!B$2:M251,2,0))</f>
        <v>46001</v>
      </c>
      <c r="D177" s="186">
        <f>IFERROR(IFERROR(IFERROR(IFERROR(IFERROR(IFERROR(IFERROR(VLOOKUP(B177,FUTSAL!C$69:N11632,3,0),VLOOKUP(B177,VOLEYBOL!C$54:N2028,3,0)),VLOOKUP(B177,FUTBOL!C$31:N2116,3,0)),VLOOKUP(B177,BASKETBOL!C$42:N2130,3,0)),VLOOKUP(B177,HENTBOL!C$32:N2131,3,0)),VLOOKUP(B177,HOKEY!C$35:N1475,3,0)),VLOOKUP(B177,KRİKET!C$30:N1905,3,0)),VLOOKUP(B177,'FERDİ BRANŞLAR'!B$2:M251,3,0))</f>
        <v>0.58333333333333337</v>
      </c>
      <c r="E177" s="185" t="str">
        <f>IFERROR(IFERROR(IFERROR(IFERROR(IFERROR(IFERROR(IFERROR(VLOOKUP(B177,FUTSAL!C$69:N11632,4,0),VLOOKUP(B177,VOLEYBOL!C$54:N2028,4,0)),VLOOKUP(B177,FUTBOL!C$31:N2116,4,0)),VLOOKUP(B177,BASKETBOL!C$42:N2130,4,0)),VLOOKUP(B177,HENTBOL!C$32:N2131,4,0)),VLOOKUP(B177,HOKEY!C$35:N1475,4,0)),VLOOKUP(B177,KRİKET!C$30:N1905,4,0)),VLOOKUP(B177,'FERDİ BRANŞLAR'!B$2:M251,4,0))</f>
        <v>AMASYA SS</v>
      </c>
      <c r="F177" s="185" t="str">
        <f>IFERROR(IFERROR(IFERROR(IFERROR(IFERROR(IFERROR(IFERROR(VLOOKUP(B177,FUTSAL!C$69:N11632,5,0),VLOOKUP(B177,VOLEYBOL!C$54:N2028,5,0)),VLOOKUP(B177,FUTBOL!C$31:N2116,5,0)),VLOOKUP(B177,BASKETBOL!C$42:N2130,5,0)),VLOOKUP(B177,HENTBOL!C$32:N2131,5,0)),VLOOKUP(B177,HOKEY!C$35:N1475,5,0)),VLOOKUP(B177,KRİKET!C$30:N1905,5,0)),VLOOKUP(B177,'FERDİ BRANŞLAR'!B$2:M251,5,0))</f>
        <v>FUTSAL</v>
      </c>
      <c r="G177" s="185" t="str">
        <f>IFERROR(IFERROR(IFERROR(IFERROR(IFERROR(IFERROR(IFERROR(VLOOKUP(B177,FUTSAL!C$69:N12077,6,0),VLOOKUP(B177,VOLEYBOL!C$54:N2473,6,0)),VLOOKUP(B177,FUTBOL!C$31:N2561,6,0)),VLOOKUP(B177,BASKETBOL!C$42:N2575,6,0)),VLOOKUP(B177,HENTBOL!C$32:N2576,6,0)),VLOOKUP(B177,HOKEY!C$35:N1920,6,0)),VLOOKUP(B177,KRİKET!C$30:N2350,6,0)),VLOOKUP(B177,'FERDİ BRANŞLAR'!B$2:M251,6,0))</f>
        <v>A GRB</v>
      </c>
      <c r="H177" s="185" t="str">
        <f>IFERROR(IFERROR(IFERROR(IFERROR(IFERROR(IFERROR(IFERROR(VLOOKUP(B177,FUTSAL!C$69:N12077,7,0),VLOOKUP(B177,VOLEYBOL!C$54:N2473,7,0)),VLOOKUP(B177,FUTBOL!C$31:N2561,7,0)),VLOOKUP(B177,BASKETBOL!C$42:N2575,7,0)),VLOOKUP(B177,HENTBOL!C$32:N2576,7,0)),VLOOKUP(B177,HOKEY!C$35:N1920,7,0)),VLOOKUP(B177,KRİKET!C$30:N2350,7,0)),VLOOKUP(B177,'FERDİ BRANŞLAR'!B$2:M251,7,0))</f>
        <v>GENÇ A KIZ</v>
      </c>
      <c r="I177" s="187" t="str">
        <f>IFERROR(IFERROR(IFERROR(IFERROR(IFERROR(IFERROR(IFERROR(VLOOKUP(B177,FUTSAL!C$69:N12077,8,0),VLOOKUP(B177,VOLEYBOL!C$54:N2473,8,0)),VLOOKUP(B177,FUTBOL!C$31:N2561,8,0)),VLOOKUP(B177,BASKETBOL!C$42:N2575,8,0)),VLOOKUP(B177,HENTBOL!C$32:N2576,8,0)),VLOOKUP(B177,HOKEY!C$35:N1920,8,0)),VLOOKUP(B177,KRİKET!C$30:N2350,8,0)),VLOOKUP(B177,'FERDİ BRANŞLAR'!B$2:M251,8,0))</f>
        <v>AMASYA 12 HAZİRAN ANADOLU LİSESİ</v>
      </c>
      <c r="J177" s="253" t="str">
        <f>IFERROR(IFERROR(IFERROR(IFERROR(IFERROR(IFERROR(IFERROR(VLOOKUP(B177,FUTSAL!C$69:N12077,9,0),VLOOKUP(B177,VOLEYBOL!C$54:N2473,9,0)),VLOOKUP(B177,FUTBOL!C$31:N2561,9,0)),VLOOKUP(B177,BASKETBOL!C$42:N2575,9,0)),VLOOKUP(B177,HENTBOL!C$32:N2576,9,0)),VLOOKUP(B177,HOKEY!C$35:N1920,9,0)),VLOOKUP(B177,KRİKET!C$30:N2350,9,0)),VLOOKUP(B177,'FERDİ BRANŞLAR'!B$2:M251,9,0))</f>
        <v>0</v>
      </c>
      <c r="K177" s="253" t="str">
        <f>IFERROR(IFERROR(IFERROR(IFERROR(IFERROR(IFERROR(IFERROR(VLOOKUP(B177,FUTSAL!C$69:N12077,10,0),VLOOKUP(B177,VOLEYBOL!C$54:N2473,10,0)),VLOOKUP(B177,FUTBOL!C$31:N2561,10,0)),VLOOKUP(B177,BASKETBOL!C$42:N2575,10,0)),VLOOKUP(B177,HENTBOL!C$32:N2576,10,0)),VLOOKUP(B177,HOKEY!C$35:N1920,10,0)),VLOOKUP(B177,KRİKET!C$30:N2350,10,0)),VLOOKUP(B177,'FERDİ BRANŞLAR'!B$2:M251,10,0))</f>
        <v>4</v>
      </c>
      <c r="L177" s="59" t="str">
        <f>IFERROR(IFERROR(IFERROR(IFERROR(IFERROR(IFERROR(IFERROR(VLOOKUP(B177,FUTSAL!C$69:N12077,11,0),VLOOKUP(B177,VOLEYBOL!C$54:N2473,11,0)),VLOOKUP(B177,FUTBOL!C$31:N2561,11,0)),VLOOKUP(B177,BASKETBOL!C$42:N2575,11,0)),VLOOKUP(B177,HENTBOL!C$32:N2576,11,0)),VLOOKUP(B177,HOKEY!C$35:N1920,11,0)),VLOOKUP(B177,KRİKET!C$30:N2350,11,0)),VLOOKUP(B177,'FERDİ BRANŞLAR'!B$2:M251,11,0))</f>
        <v>AMASYA ŞEHİT FERHAT ERDİN SPOR LİSESİ</v>
      </c>
      <c r="M177" s="79">
        <f>IFERROR(IFERROR(IFERROR(IFERROR(IFERROR(IFERROR(IFERROR(VLOOKUP(B177,FUTSAL!C$69:N12077,12,0),VLOOKUP(B177,VOLEYBOL!C$54:N2473,12,0)),VLOOKUP(B177,FUTBOL!C$31:N2561,12,0)),VLOOKUP(B177,BASKETBOL!C$42:N2575,12,0)),VLOOKUP(B177,HENTBOL!C$32:N2576,12,0)),VLOOKUP(B177,HOKEY!C$35:N1920,11,0)),VLOOKUP(B177,KRİKET!C$30:N2350,12,0)),VLOOKUP(B177,'FERDİ BRANŞLAR'!B$2:M251,12,0))</f>
        <v>0</v>
      </c>
    </row>
    <row r="178" spans="2:13" ht="12" x14ac:dyDescent="0.2">
      <c r="B178" s="405">
        <v>453</v>
      </c>
      <c r="C178" s="284">
        <f>IFERROR(IFERROR(IFERROR(IFERROR(IFERROR(IFERROR(IFERROR(VLOOKUP(B178,FUTSAL!C$69:N11835,2,0),VLOOKUP(B178,VOLEYBOL!C$54:N2231,2,0)),VLOOKUP(B178,FUTBOL!C$31:N2319,2,0)),VLOOKUP(B178,BASKETBOL!C$42:N2333,2,0)),VLOOKUP(B178,HENTBOL!C$32:N2334,2,0)),VLOOKUP(B178,HOKEY!C$35:N1678,2,0)),VLOOKUP(B178,KRİKET!C$30:N2108,2,0)),VLOOKUP(B178,'FERDİ BRANŞLAR'!B$2:M454,2,0))</f>
        <v>46002</v>
      </c>
      <c r="D178" s="285">
        <f>IFERROR(IFERROR(IFERROR(IFERROR(IFERROR(IFERROR(IFERROR(VLOOKUP(B178,FUTSAL!C$69:N11835,3,0),VLOOKUP(B178,VOLEYBOL!C$54:N2231,3,0)),VLOOKUP(B178,FUTBOL!C$31:N2319,3,0)),VLOOKUP(B178,BASKETBOL!C$42:N2333,3,0)),VLOOKUP(B178,HENTBOL!C$32:N2334,3,0)),VLOOKUP(B178,HOKEY!C$35:N1678,3,0)),VLOOKUP(B178,KRİKET!C$30:N2108,3,0)),VLOOKUP(B178,'FERDİ BRANŞLAR'!B$2:M454,3,0))</f>
        <v>0.39583333333333331</v>
      </c>
      <c r="E178" s="284" t="str">
        <f>IFERROR(IFERROR(IFERROR(IFERROR(IFERROR(IFERROR(IFERROR(VLOOKUP(B178,FUTSAL!C$69:N11835,4,0),VLOOKUP(B178,VOLEYBOL!C$54:N2231,4,0)),VLOOKUP(B178,FUTBOL!C$31:N2319,4,0)),VLOOKUP(B178,BASKETBOL!C$42:N2333,4,0)),VLOOKUP(B178,HENTBOL!C$32:N2334,4,0)),VLOOKUP(B178,HOKEY!C$35:N1678,4,0)),VLOOKUP(B178,KRİKET!C$30:N2108,4,0)),VLOOKUP(B178,'FERDİ BRANŞLAR'!B$2:M454,4,0))</f>
        <v>AMASYA S.S</v>
      </c>
      <c r="F178" s="284" t="str">
        <f>IFERROR(IFERROR(IFERROR(IFERROR(IFERROR(IFERROR(IFERROR(VLOOKUP(B178,FUTSAL!C$69:N11835,5,0),VLOOKUP(B178,VOLEYBOL!C$54:N2231,5,0)),VLOOKUP(B178,FUTBOL!C$31:N2319,5,0)),VLOOKUP(B178,BASKETBOL!C$42:N2333,5,0)),VLOOKUP(B178,HENTBOL!C$32:N2334,5,0)),VLOOKUP(B178,HOKEY!C$35:N1678,5,0)),VLOOKUP(B178,KRİKET!C$30:N2108,5,0)),VLOOKUP(B178,'FERDİ BRANŞLAR'!B$2:M454,5,0))</f>
        <v>HENTBOL</v>
      </c>
      <c r="G178" s="284" t="str">
        <f>IFERROR(IFERROR(IFERROR(IFERROR(IFERROR(IFERROR(IFERROR(VLOOKUP(B178,FUTSAL!C$69:N12280,6,0),VLOOKUP(B178,VOLEYBOL!C$54:N2676,6,0)),VLOOKUP(B178,FUTBOL!C$31:N2764,6,0)),VLOOKUP(B178,BASKETBOL!C$42:N2778,6,0)),VLOOKUP(B178,HENTBOL!C$32:N2779,6,0)),VLOOKUP(B178,HOKEY!C$35:N2123,6,0)),VLOOKUP(B178,KRİKET!C$30:N2553,6,0)),VLOOKUP(B178,'FERDİ BRANŞLAR'!B$2:M454,6,0))</f>
        <v>A GRB</v>
      </c>
      <c r="H178" s="284" t="str">
        <f>IFERROR(IFERROR(IFERROR(IFERROR(IFERROR(IFERROR(IFERROR(VLOOKUP(B178,FUTSAL!C$69:N12280,7,0),VLOOKUP(B178,VOLEYBOL!C$54:N2676,7,0)),VLOOKUP(B178,FUTBOL!C$31:N2764,7,0)),VLOOKUP(B178,BASKETBOL!C$42:N2778,7,0)),VLOOKUP(B178,HENTBOL!C$32:N2779,7,0)),VLOOKUP(B178,HOKEY!C$35:N2123,7,0)),VLOOKUP(B178,KRİKET!C$30:N2553,7,0)),VLOOKUP(B178,'FERDİ BRANŞLAR'!B$2:M454,7,0))</f>
        <v>YILDIZ KIZ</v>
      </c>
      <c r="I178" s="286" t="str">
        <f>IFERROR(IFERROR(IFERROR(IFERROR(IFERROR(IFERROR(IFERROR(VLOOKUP(B178,FUTSAL!C$69:N12280,8,0),VLOOKUP(B178,VOLEYBOL!C$54:N2676,8,0)),VLOOKUP(B178,FUTBOL!C$31:N2764,8,0)),VLOOKUP(B178,BASKETBOL!C$42:N2778,8,0)),VLOOKUP(B178,HENTBOL!C$32:N2779,8,0)),VLOOKUP(B178,HOKEY!C$35:N2123,8,0)),VLOOKUP(B178,KRİKET!C$30:N2553,8,0)),VLOOKUP(B178,'FERDİ BRANŞLAR'!B$2:M454,8,0))</f>
        <v>AMASYA VALİ HÜSEYİN POROY O.O (Çekildi)01.12.25</v>
      </c>
      <c r="J178" s="287">
        <f>IFERROR(IFERROR(IFERROR(IFERROR(IFERROR(IFERROR(IFERROR(VLOOKUP(B178,FUTSAL!C$69:N12280,9,0),VLOOKUP(B178,VOLEYBOL!C$54:N2676,9,0)),VLOOKUP(B178,FUTBOL!C$31:N2764,9,0)),VLOOKUP(B178,BASKETBOL!C$42:N2778,9,0)),VLOOKUP(B178,HENTBOL!C$32:N2779,9,0)),VLOOKUP(B178,HOKEY!C$35:N2123,9,0)),VLOOKUP(B178,KRİKET!C$30:N2553,9,0)),VLOOKUP(B178,'FERDİ BRANŞLAR'!B$2:M454,9,0))</f>
        <v>0</v>
      </c>
      <c r="K178" s="287">
        <f>IFERROR(IFERROR(IFERROR(IFERROR(IFERROR(IFERROR(IFERROR(VLOOKUP(B178,FUTSAL!C$69:N12280,10,0),VLOOKUP(B178,VOLEYBOL!C$54:N2676,10,0)),VLOOKUP(B178,FUTBOL!C$31:N2764,10,0)),VLOOKUP(B178,BASKETBOL!C$42:N2778,10,0)),VLOOKUP(B178,HENTBOL!C$32:N2779,10,0)),VLOOKUP(B178,HOKEY!C$35:N2123,10,0)),VLOOKUP(B178,KRİKET!C$30:N2553,10,0)),VLOOKUP(B178,'FERDİ BRANŞLAR'!B$2:M454,10,0))</f>
        <v>0</v>
      </c>
      <c r="L178" s="278" t="str">
        <f>IFERROR(IFERROR(IFERROR(IFERROR(IFERROR(IFERROR(IFERROR(VLOOKUP(B178,FUTSAL!C$69:N12280,11,0),VLOOKUP(B178,VOLEYBOL!C$54:N2676,11,0)),VLOOKUP(B178,FUTBOL!C$31:N2764,11,0)),VLOOKUP(B178,BASKETBOL!C$42:N2778,11,0)),VLOOKUP(B178,HENTBOL!C$32:N2779,11,0)),VLOOKUP(B178,HOKEY!C$35:N2123,11,0)),VLOOKUP(B178,KRİKET!C$30:N2553,11,0)),VLOOKUP(B178,'FERDİ BRANŞLAR'!B$2:M454,11,0))</f>
        <v>AMASYA PLEVNE O.O(Çekildi)01.12.2025</v>
      </c>
      <c r="M178" s="288" t="str">
        <f>IFERROR(IFERROR(IFERROR(IFERROR(IFERROR(IFERROR(IFERROR(VLOOKUP(B178,FUTSAL!C$69:N12280,12,0),VLOOKUP(B178,VOLEYBOL!C$54:N2676,12,0)),VLOOKUP(B178,FUTBOL!C$31:N2764,12,0)),VLOOKUP(B178,BASKETBOL!C$42:N2778,12,0)),VLOOKUP(B178,HENTBOL!C$32:N2779,12,0)),VLOOKUP(B178,HOKEY!C$35:N2123,11,0)),VLOOKUP(B178,KRİKET!C$30:N2553,12,0)),VLOOKUP(B178,'FERDİ BRANŞLAR'!B$2:M454,12,0))</f>
        <v>amasya vali hüseyin poroy çekildi 01.11.2025</v>
      </c>
    </row>
    <row r="179" spans="2:13" ht="12" x14ac:dyDescent="0.2">
      <c r="B179" s="406">
        <v>454</v>
      </c>
      <c r="C179" s="185">
        <f>IFERROR(IFERROR(IFERROR(IFERROR(IFERROR(IFERROR(IFERROR(VLOOKUP(B179,FUTSAL!C$69:N11838,2,0),VLOOKUP(B179,VOLEYBOL!C$54:N2234,2,0)),VLOOKUP(B179,FUTBOL!C$31:N2322,2,0)),VLOOKUP(B179,BASKETBOL!C$42:N2336,2,0)),VLOOKUP(B179,HENTBOL!C$32:N2337,2,0)),VLOOKUP(B179,HOKEY!C$35:N1681,2,0)),VLOOKUP(B179,KRİKET!C$30:N2111,2,0)),VLOOKUP(B179,'FERDİ BRANŞLAR'!B$2:M457,2,0))</f>
        <v>46002</v>
      </c>
      <c r="D179" s="186">
        <f>IFERROR(IFERROR(IFERROR(IFERROR(IFERROR(IFERROR(IFERROR(VLOOKUP(B179,FUTSAL!C$69:N11838,3,0),VLOOKUP(B179,VOLEYBOL!C$54:N2234,3,0)),VLOOKUP(B179,FUTBOL!C$31:N2322,3,0)),VLOOKUP(B179,BASKETBOL!C$42:N2336,3,0)),VLOOKUP(B179,HENTBOL!C$32:N2337,3,0)),VLOOKUP(B179,HOKEY!C$35:N1681,3,0)),VLOOKUP(B179,KRİKET!C$30:N2111,3,0)),VLOOKUP(B179,'FERDİ BRANŞLAR'!B$2:M457,3,0))</f>
        <v>0.45833333333333331</v>
      </c>
      <c r="E179" s="185" t="str">
        <f>IFERROR(IFERROR(IFERROR(IFERROR(IFERROR(IFERROR(IFERROR(VLOOKUP(B179,FUTSAL!C$69:N11838,4,0),VLOOKUP(B179,VOLEYBOL!C$54:N2234,4,0)),VLOOKUP(B179,FUTBOL!C$31:N2322,4,0)),VLOOKUP(B179,BASKETBOL!C$42:N2336,4,0)),VLOOKUP(B179,HENTBOL!C$32:N2337,4,0)),VLOOKUP(B179,HOKEY!C$35:N1681,4,0)),VLOOKUP(B179,KRİKET!C$30:N2111,4,0)),VLOOKUP(B179,'FERDİ BRANŞLAR'!B$2:M457,4,0))</f>
        <v>AMASYA S.S</v>
      </c>
      <c r="F179" s="185" t="str">
        <f>IFERROR(IFERROR(IFERROR(IFERROR(IFERROR(IFERROR(IFERROR(VLOOKUP(B179,FUTSAL!C$69:N11838,5,0),VLOOKUP(B179,VOLEYBOL!C$54:N2234,5,0)),VLOOKUP(B179,FUTBOL!C$31:N2322,5,0)),VLOOKUP(B179,BASKETBOL!C$42:N2336,5,0)),VLOOKUP(B179,HENTBOL!C$32:N2337,5,0)),VLOOKUP(B179,HOKEY!C$35:N1681,5,0)),VLOOKUP(B179,KRİKET!C$30:N2111,5,0)),VLOOKUP(B179,'FERDİ BRANŞLAR'!B$2:M457,5,0))</f>
        <v>HENTBOL</v>
      </c>
      <c r="G179" s="185" t="str">
        <f>IFERROR(IFERROR(IFERROR(IFERROR(IFERROR(IFERROR(IFERROR(VLOOKUP(B179,FUTSAL!C$69:N12283,6,0),VLOOKUP(B179,VOLEYBOL!C$54:N2679,6,0)),VLOOKUP(B179,FUTBOL!C$31:N2767,6,0)),VLOOKUP(B179,BASKETBOL!C$42:N2781,6,0)),VLOOKUP(B179,HENTBOL!C$32:N2782,6,0)),VLOOKUP(B179,HOKEY!C$35:N2126,6,0)),VLOOKUP(B179,KRİKET!C$30:N2556,6,0)),VLOOKUP(B179,'FERDİ BRANŞLAR'!B$2:M457,6,0))</f>
        <v>A GRB</v>
      </c>
      <c r="H179" s="185" t="str">
        <f>IFERROR(IFERROR(IFERROR(IFERROR(IFERROR(IFERROR(IFERROR(VLOOKUP(B179,FUTSAL!C$69:N12283,7,0),VLOOKUP(B179,VOLEYBOL!C$54:N2679,7,0)),VLOOKUP(B179,FUTBOL!C$31:N2767,7,0)),VLOOKUP(B179,BASKETBOL!C$42:N2781,7,0)),VLOOKUP(B179,HENTBOL!C$32:N2782,7,0)),VLOOKUP(B179,HOKEY!C$35:N2126,7,0)),VLOOKUP(B179,KRİKET!C$30:N2556,7,0)),VLOOKUP(B179,'FERDİ BRANŞLAR'!B$2:M457,7,0))</f>
        <v>YILDIZ KIZ</v>
      </c>
      <c r="I179" s="187" t="str">
        <f>IFERROR(IFERROR(IFERROR(IFERROR(IFERROR(IFERROR(IFERROR(VLOOKUP(B179,FUTSAL!C$69:N12283,8,0),VLOOKUP(B179,VOLEYBOL!C$54:N2679,8,0)),VLOOKUP(B179,FUTBOL!C$31:N2767,8,0)),VLOOKUP(B179,BASKETBOL!C$42:N2781,8,0)),VLOOKUP(B179,HENTBOL!C$32:N2782,8,0)),VLOOKUP(B179,HOKEY!C$35:N2126,8,0)),VLOOKUP(B179,KRİKET!C$30:N2556,8,0)),VLOOKUP(B179,'FERDİ BRANŞLAR'!B$2:M457,8,0))</f>
        <v>MERZİFON NAMIK KEMAL O.O</v>
      </c>
      <c r="J179" s="253" t="str">
        <f>IFERROR(IFERROR(IFERROR(IFERROR(IFERROR(IFERROR(IFERROR(VLOOKUP(B179,FUTSAL!C$69:N12283,9,0),VLOOKUP(B179,VOLEYBOL!C$54:N2679,9,0)),VLOOKUP(B179,FUTBOL!C$31:N2767,9,0)),VLOOKUP(B179,BASKETBOL!C$42:N2781,9,0)),VLOOKUP(B179,HENTBOL!C$32:N2782,9,0)),VLOOKUP(B179,HOKEY!C$35:N2126,9,0)),VLOOKUP(B179,KRİKET!C$30:N2556,9,0)),VLOOKUP(B179,'FERDİ BRANŞLAR'!B$2:M457,9,0))</f>
        <v>10</v>
      </c>
      <c r="K179" s="253" t="str">
        <f>IFERROR(IFERROR(IFERROR(IFERROR(IFERROR(IFERROR(IFERROR(VLOOKUP(B179,FUTSAL!C$69:N12283,10,0),VLOOKUP(B179,VOLEYBOL!C$54:N2679,10,0)),VLOOKUP(B179,FUTBOL!C$31:N2767,10,0)),VLOOKUP(B179,BASKETBOL!C$42:N2781,10,0)),VLOOKUP(B179,HENTBOL!C$32:N2782,10,0)),VLOOKUP(B179,HOKEY!C$35:N2126,10,0)),VLOOKUP(B179,KRİKET!C$30:N2556,10,0)),VLOOKUP(B179,'FERDİ BRANŞLAR'!B$2:M457,10,0))</f>
        <v>38</v>
      </c>
      <c r="L179" s="59" t="str">
        <f>IFERROR(IFERROR(IFERROR(IFERROR(IFERROR(IFERROR(IFERROR(VLOOKUP(B179,FUTSAL!C$69:N12283,11,0),VLOOKUP(B179,VOLEYBOL!C$54:N2679,11,0)),VLOOKUP(B179,FUTBOL!C$31:N2767,11,0)),VLOOKUP(B179,BASKETBOL!C$42:N2781,11,0)),VLOOKUP(B179,HENTBOL!C$32:N2782,11,0)),VLOOKUP(B179,HOKEY!C$35:N2126,11,0)),VLOOKUP(B179,KRİKET!C$30:N2556,11,0)),VLOOKUP(B179,'FERDİ BRANŞLAR'!B$2:M457,11,0))</f>
        <v>AMASYA ZİYAPAŞA O.O</v>
      </c>
      <c r="M179" s="79" t="str">
        <f>IFERROR(IFERROR(IFERROR(IFERROR(IFERROR(IFERROR(IFERROR(VLOOKUP(B179,FUTSAL!C$69:N12283,12,0),VLOOKUP(B179,VOLEYBOL!C$54:N2679,12,0)),VLOOKUP(B179,FUTBOL!C$31:N2767,12,0)),VLOOKUP(B179,BASKETBOL!C$42:N2781,12,0)),VLOOKUP(B179,HENTBOL!C$32:N2782,12,0)),VLOOKUP(B179,HOKEY!C$35:N2126,11,0)),VLOOKUP(B179,KRİKET!C$30:N2556,12,0)),VLOOKUP(B179,'FERDİ BRANŞLAR'!B$2:M457,12,0))</f>
        <v>Kupa TÖRENİ</v>
      </c>
    </row>
    <row r="180" spans="2:13" ht="12" x14ac:dyDescent="0.2">
      <c r="B180" s="406">
        <v>290</v>
      </c>
      <c r="C180" s="185">
        <f>IFERROR(IFERROR(IFERROR(IFERROR(IFERROR(IFERROR(IFERROR(VLOOKUP(B180,FUTSAL!C$69:N11743,2,0),VLOOKUP(B180,VOLEYBOL!C$54:N2139,2,0)),VLOOKUP(B180,FUTBOL!C$31:N2227,2,0)),VLOOKUP(B180,BASKETBOL!C$42:N2241,2,0)),VLOOKUP(B180,HENTBOL!C$32:N2242,2,0)),VLOOKUP(B180,HOKEY!C$35:N1586,2,0)),VLOOKUP(B180,KRİKET!C$30:N2016,2,0)),VLOOKUP(B180,'FERDİ BRANŞLAR'!B$2:M362,2,0))</f>
        <v>46003</v>
      </c>
      <c r="D180" s="267">
        <f>IFERROR(IFERROR(IFERROR(IFERROR(IFERROR(IFERROR(IFERROR(VLOOKUP(B180,FUTSAL!C$69:N11743,3,0),VLOOKUP(B180,VOLEYBOL!C$54:N2139,3,0)),VLOOKUP(B180,FUTBOL!C$31:N2227,3,0)),VLOOKUP(B180,BASKETBOL!C$42:N2241,3,0)),VLOOKUP(B180,HENTBOL!C$32:N2242,3,0)),VLOOKUP(B180,HOKEY!C$35:N1586,3,0)),VLOOKUP(B180,KRİKET!C$30:N2016,3,0)),VLOOKUP(B180,'FERDİ BRANŞLAR'!B$2:M362,3,0))</f>
        <v>0.4375</v>
      </c>
      <c r="E180" s="185" t="str">
        <f>IFERROR(IFERROR(IFERROR(IFERROR(IFERROR(IFERROR(IFERROR(VLOOKUP(B180,FUTSAL!C$69:N11743,4,0),VLOOKUP(B180,VOLEYBOL!C$54:N2139,4,0)),VLOOKUP(B180,FUTBOL!C$31:N2227,4,0)),VLOOKUP(B180,BASKETBOL!C$42:N2241,4,0)),VLOOKUP(B180,HENTBOL!C$32:N2242,4,0)),VLOOKUP(B180,HOKEY!C$35:N1586,4,0)),VLOOKUP(B180,KRİKET!C$30:N2016,4,0)),VLOOKUP(B180,'FERDİ BRANŞLAR'!B$2:M362,4,0))</f>
        <v>HAMİT KAPLAN S.S</v>
      </c>
      <c r="F180" s="185" t="str">
        <f>IFERROR(IFERROR(IFERROR(IFERROR(IFERROR(IFERROR(IFERROR(VLOOKUP(B180,FUTSAL!C$69:N11743,5,0),VLOOKUP(B180,VOLEYBOL!C$54:N2139,5,0)),VLOOKUP(B180,FUTBOL!C$31:N2227,5,0)),VLOOKUP(B180,BASKETBOL!C$42:N2241,5,0)),VLOOKUP(B180,HENTBOL!C$32:N2242,5,0)),VLOOKUP(B180,HOKEY!C$35:N1586,5,0)),VLOOKUP(B180,KRİKET!C$30:N2016,5,0)),VLOOKUP(B180,'FERDİ BRANŞLAR'!B$2:M362,5,0))</f>
        <v>VOLEYBOL</v>
      </c>
      <c r="G180" s="185" t="str">
        <f>IFERROR(IFERROR(IFERROR(IFERROR(IFERROR(IFERROR(IFERROR(VLOOKUP(B180,FUTSAL!C$69:N12188,6,0),VLOOKUP(B180,VOLEYBOL!C$54:N2584,6,0)),VLOOKUP(B180,FUTBOL!C$31:N2672,6,0)),VLOOKUP(B180,BASKETBOL!C$42:N2686,6,0)),VLOOKUP(B180,HENTBOL!C$32:N2687,6,0)),VLOOKUP(B180,HOKEY!C$35:N2031,6,0)),VLOOKUP(B180,KRİKET!C$30:N2461,6,0)),VLOOKUP(B180,'FERDİ BRANŞLAR'!B$2:M362,6,0))</f>
        <v>3-4 LÜK</v>
      </c>
      <c r="H180" s="185" t="str">
        <f>IFERROR(IFERROR(IFERROR(IFERROR(IFERROR(IFERROR(IFERROR(VLOOKUP(B180,FUTSAL!C$69:N12188,7,0),VLOOKUP(B180,VOLEYBOL!C$54:N2584,7,0)),VLOOKUP(B180,FUTBOL!C$31:N2672,7,0)),VLOOKUP(B180,BASKETBOL!C$42:N2686,7,0)),VLOOKUP(B180,HENTBOL!C$32:N2687,7,0)),VLOOKUP(B180,HOKEY!C$35:N2031,7,0)),VLOOKUP(B180,KRİKET!C$30:N2461,7,0)),VLOOKUP(B180,'FERDİ BRANŞLAR'!B$2:M362,7,0))</f>
        <v>GNÇ A KIZ</v>
      </c>
      <c r="I180" s="187" t="str">
        <f>IFERROR(IFERROR(IFERROR(IFERROR(IFERROR(IFERROR(IFERROR(VLOOKUP(B180,FUTSAL!C$69:N12188,8,0),VLOOKUP(B180,VOLEYBOL!C$54:N2584,8,0)),VLOOKUP(B180,FUTBOL!C$31:N2672,8,0)),VLOOKUP(B180,BASKETBOL!C$42:N2686,8,0)),VLOOKUP(B180,HENTBOL!C$32:N2687,8,0)),VLOOKUP(B180,HOKEY!C$35:N2031,8,0)),VLOOKUP(B180,KRİKET!C$30:N2461,8,0)),VLOOKUP(B180,'FERDİ BRANŞLAR'!B$2:M362,8,0))</f>
        <v>Suluova Şehit Hüseyin Kavaklı Fen Lisesi(A)</v>
      </c>
      <c r="J180" s="253" t="str">
        <f>IFERROR(IFERROR(IFERROR(IFERROR(IFERROR(IFERROR(IFERROR(VLOOKUP(B180,FUTSAL!C$69:N12188,9,0),VLOOKUP(B180,VOLEYBOL!C$54:N2584,9,0)),VLOOKUP(B180,FUTBOL!C$31:N2672,9,0)),VLOOKUP(B180,BASKETBOL!C$42:N2686,9,0)),VLOOKUP(B180,HENTBOL!C$32:N2687,9,0)),VLOOKUP(B180,HOKEY!C$35:N2031,9,0)),VLOOKUP(B180,KRİKET!C$30:N2461,9,0)),VLOOKUP(B180,'FERDİ BRANŞLAR'!B$2:M362,9,0))</f>
        <v>2</v>
      </c>
      <c r="K180" s="253" t="str">
        <f>IFERROR(IFERROR(IFERROR(IFERROR(IFERROR(IFERROR(IFERROR(VLOOKUP(B180,FUTSAL!C$69:N12188,10,0),VLOOKUP(B180,VOLEYBOL!C$54:N2584,10,0)),VLOOKUP(B180,FUTBOL!C$31:N2672,10,0)),VLOOKUP(B180,BASKETBOL!C$42:N2686,10,0)),VLOOKUP(B180,HENTBOL!C$32:N2687,10,0)),VLOOKUP(B180,HOKEY!C$35:N2031,10,0)),VLOOKUP(B180,KRİKET!C$30:N2461,10,0)),VLOOKUP(B180,'FERDİ BRANŞLAR'!B$2:M362,10,0))</f>
        <v>3</v>
      </c>
      <c r="L180" s="59" t="str">
        <f>IFERROR(IFERROR(IFERROR(IFERROR(IFERROR(IFERROR(IFERROR(VLOOKUP(B180,FUTSAL!C$69:N12188,11,0),VLOOKUP(B180,VOLEYBOL!C$54:N2584,11,0)),VLOOKUP(B180,FUTBOL!C$31:N2672,11,0)),VLOOKUP(B180,BASKETBOL!C$42:N2686,11,0)),VLOOKUP(B180,HENTBOL!C$32:N2687,11,0)),VLOOKUP(B180,HOKEY!C$35:N2031,11,0)),VLOOKUP(B180,KRİKET!C$30:N2461,11,0)),VLOOKUP(B180,'FERDİ BRANŞLAR'!B$2:M362,11,0))</f>
        <v>Gümüşhacıköy Hasan Coci AL</v>
      </c>
      <c r="M180" s="79" t="str">
        <f>IFERROR(IFERROR(IFERROR(IFERROR(IFERROR(IFERROR(IFERROR(VLOOKUP(B180,FUTSAL!C$69:N12188,12,0),VLOOKUP(B180,VOLEYBOL!C$54:N2584,12,0)),VLOOKUP(B180,FUTBOL!C$31:N2672,12,0)),VLOOKUP(B180,BASKETBOL!C$42:N2686,12,0)),VLOOKUP(B180,HENTBOL!C$32:N2687,12,0)),VLOOKUP(B180,HOKEY!C$35:N2031,11,0)),VLOOKUP(B180,KRİKET!C$30:N2461,12,0)),VLOOKUP(B180,'FERDİ BRANŞLAR'!B$2:M362,12,0))</f>
        <v>Saat Değişikliği</v>
      </c>
    </row>
    <row r="181" spans="2:13" ht="12" x14ac:dyDescent="0.2">
      <c r="B181" s="406">
        <v>291</v>
      </c>
      <c r="C181" s="185">
        <f>IFERROR(IFERROR(IFERROR(IFERROR(IFERROR(IFERROR(IFERROR(VLOOKUP(B181,FUTSAL!C$69:N11744,2,0),VLOOKUP(B181,VOLEYBOL!C$54:N2140,2,0)),VLOOKUP(B181,FUTBOL!C$31:N2228,2,0)),VLOOKUP(B181,BASKETBOL!C$42:N2242,2,0)),VLOOKUP(B181,HENTBOL!C$32:N2243,2,0)),VLOOKUP(B181,HOKEY!C$35:N1587,2,0)),VLOOKUP(B181,KRİKET!C$30:N2017,2,0)),VLOOKUP(B181,'FERDİ BRANŞLAR'!B$2:M363,2,0))</f>
        <v>46003</v>
      </c>
      <c r="D181" s="267">
        <f>IFERROR(IFERROR(IFERROR(IFERROR(IFERROR(IFERROR(IFERROR(VLOOKUP(B181,FUTSAL!C$69:N11744,3,0),VLOOKUP(B181,VOLEYBOL!C$54:N2140,3,0)),VLOOKUP(B181,FUTBOL!C$31:N2228,3,0)),VLOOKUP(B181,BASKETBOL!C$42:N2242,3,0)),VLOOKUP(B181,HENTBOL!C$32:N2243,3,0)),VLOOKUP(B181,HOKEY!C$35:N1587,3,0)),VLOOKUP(B181,KRİKET!C$30:N2017,3,0)),VLOOKUP(B181,'FERDİ BRANŞLAR'!B$2:M363,3,0))</f>
        <v>0.5625</v>
      </c>
      <c r="E181" s="185" t="str">
        <f>IFERROR(IFERROR(IFERROR(IFERROR(IFERROR(IFERROR(IFERROR(VLOOKUP(B181,FUTSAL!C$69:N11744,4,0),VLOOKUP(B181,VOLEYBOL!C$54:N2140,4,0)),VLOOKUP(B181,FUTBOL!C$31:N2228,4,0)),VLOOKUP(B181,BASKETBOL!C$42:N2242,4,0)),VLOOKUP(B181,HENTBOL!C$32:N2243,4,0)),VLOOKUP(B181,HOKEY!C$35:N1587,4,0)),VLOOKUP(B181,KRİKET!C$30:N2017,4,0)),VLOOKUP(B181,'FERDİ BRANŞLAR'!B$2:M363,4,0))</f>
        <v>HAMİT KAPLAN S.S</v>
      </c>
      <c r="F181" s="185" t="str">
        <f>IFERROR(IFERROR(IFERROR(IFERROR(IFERROR(IFERROR(IFERROR(VLOOKUP(B181,FUTSAL!C$69:N11744,5,0),VLOOKUP(B181,VOLEYBOL!C$54:N2140,5,0)),VLOOKUP(B181,FUTBOL!C$31:N2228,5,0)),VLOOKUP(B181,BASKETBOL!C$42:N2242,5,0)),VLOOKUP(B181,HENTBOL!C$32:N2243,5,0)),VLOOKUP(B181,HOKEY!C$35:N1587,5,0)),VLOOKUP(B181,KRİKET!C$30:N2017,5,0)),VLOOKUP(B181,'FERDİ BRANŞLAR'!B$2:M363,5,0))</f>
        <v>VOLEYBOL</v>
      </c>
      <c r="G181" s="185" t="str">
        <f>IFERROR(IFERROR(IFERROR(IFERROR(IFERROR(IFERROR(IFERROR(VLOOKUP(B181,FUTSAL!C$69:N12189,6,0),VLOOKUP(B181,VOLEYBOL!C$54:N2585,6,0)),VLOOKUP(B181,FUTBOL!C$31:N2673,6,0)),VLOOKUP(B181,BASKETBOL!C$42:N2687,6,0)),VLOOKUP(B181,HENTBOL!C$32:N2688,6,0)),VLOOKUP(B181,HOKEY!C$35:N2032,6,0)),VLOOKUP(B181,KRİKET!C$30:N2462,6,0)),VLOOKUP(B181,'FERDİ BRANŞLAR'!B$2:M363,6,0))</f>
        <v>FİNAL</v>
      </c>
      <c r="H181" s="185" t="str">
        <f>IFERROR(IFERROR(IFERROR(IFERROR(IFERROR(IFERROR(IFERROR(VLOOKUP(B181,FUTSAL!C$69:N12189,7,0),VLOOKUP(B181,VOLEYBOL!C$54:N2585,7,0)),VLOOKUP(B181,FUTBOL!C$31:N2673,7,0)),VLOOKUP(B181,BASKETBOL!C$42:N2687,7,0)),VLOOKUP(B181,HENTBOL!C$32:N2688,7,0)),VLOOKUP(B181,HOKEY!C$35:N2032,7,0)),VLOOKUP(B181,KRİKET!C$30:N2462,7,0)),VLOOKUP(B181,'FERDİ BRANŞLAR'!B$2:M363,7,0))</f>
        <v>GNÇ A KIZ</v>
      </c>
      <c r="I181" s="187" t="str">
        <f>IFERROR(IFERROR(IFERROR(IFERROR(IFERROR(IFERROR(IFERROR(VLOOKUP(B181,FUTSAL!C$69:N12189,8,0),VLOOKUP(B181,VOLEYBOL!C$54:N2585,8,0)),VLOOKUP(B181,FUTBOL!C$31:N2673,8,0)),VLOOKUP(B181,BASKETBOL!C$42:N2687,8,0)),VLOOKUP(B181,HENTBOL!C$32:N2688,8,0)),VLOOKUP(B181,HOKEY!C$35:N2032,8,0)),VLOOKUP(B181,KRİKET!C$30:N2462,8,0)),VLOOKUP(B181,'FERDİ BRANŞLAR'!B$2:M363,8,0))</f>
        <v>Amasya Şehit Ferhat Erdin Spor Lisesi</v>
      </c>
      <c r="J181" s="253" t="str">
        <f>IFERROR(IFERROR(IFERROR(IFERROR(IFERROR(IFERROR(IFERROR(VLOOKUP(B181,FUTSAL!C$69:N12189,9,0),VLOOKUP(B181,VOLEYBOL!C$54:N2585,9,0)),VLOOKUP(B181,FUTBOL!C$31:N2673,9,0)),VLOOKUP(B181,BASKETBOL!C$42:N2687,9,0)),VLOOKUP(B181,HENTBOL!C$32:N2688,9,0)),VLOOKUP(B181,HOKEY!C$35:N2032,9,0)),VLOOKUP(B181,KRİKET!C$30:N2462,9,0)),VLOOKUP(B181,'FERDİ BRANŞLAR'!B$2:M363,9,0))</f>
        <v>3</v>
      </c>
      <c r="K181" s="253" t="str">
        <f>IFERROR(IFERROR(IFERROR(IFERROR(IFERROR(IFERROR(IFERROR(VLOOKUP(B181,FUTSAL!C$69:N12189,10,0),VLOOKUP(B181,VOLEYBOL!C$54:N2585,10,0)),VLOOKUP(B181,FUTBOL!C$31:N2673,10,0)),VLOOKUP(B181,BASKETBOL!C$42:N2687,10,0)),VLOOKUP(B181,HENTBOL!C$32:N2688,10,0)),VLOOKUP(B181,HOKEY!C$35:N2032,10,0)),VLOOKUP(B181,KRİKET!C$30:N2462,10,0)),VLOOKUP(B181,'FERDİ BRANŞLAR'!B$2:M363,10,0))</f>
        <v>0</v>
      </c>
      <c r="L181" s="311" t="str">
        <f>IFERROR(IFERROR(IFERROR(IFERROR(IFERROR(IFERROR(IFERROR(VLOOKUP(B181,FUTSAL!C$69:N12189,11,0),VLOOKUP(B181,VOLEYBOL!C$54:N2585,11,0)),VLOOKUP(B181,FUTBOL!C$31:N2673,11,0)),VLOOKUP(B181,BASKETBOL!C$42:N2687,11,0)),VLOOKUP(B181,HENTBOL!C$32:N2688,11,0)),VLOOKUP(B181,HOKEY!C$35:N2032,11,0)),VLOOKUP(B181,KRİKET!C$30:N2462,11,0)),VLOOKUP(B181,'FERDİ BRANŞLAR'!B$2:M363,11,0))</f>
        <v>Amasya Macit Zeren Fen Lisesi</v>
      </c>
      <c r="M181" s="79" t="str">
        <f>IFERROR(IFERROR(IFERROR(IFERROR(IFERROR(IFERROR(IFERROR(VLOOKUP(B181,FUTSAL!C$69:N12189,12,0),VLOOKUP(B181,VOLEYBOL!C$54:N2585,12,0)),VLOOKUP(B181,FUTBOL!C$31:N2673,12,0)),VLOOKUP(B181,BASKETBOL!C$42:N2687,12,0)),VLOOKUP(B181,HENTBOL!C$32:N2688,12,0)),VLOOKUP(B181,HOKEY!C$35:N2032,11,0)),VLOOKUP(B181,KRİKET!C$30:N2462,12,0)),VLOOKUP(B181,'FERDİ BRANŞLAR'!B$2:M363,12,0))</f>
        <v>KUPA TÖRENİ-Saat Değişikliği</v>
      </c>
    </row>
    <row r="182" spans="2:13" ht="12" x14ac:dyDescent="0.2">
      <c r="B182" s="406">
        <v>49</v>
      </c>
      <c r="C182" s="185">
        <f>IFERROR(IFERROR(IFERROR(IFERROR(IFERROR(IFERROR(IFERROR(VLOOKUP(B182,FUTSAL!C$69:N11506,2,0),VLOOKUP(B182,VOLEYBOL!C$54:N1902,2,0)),VLOOKUP(B182,FUTBOL!C$31:N1990,2,0)),VLOOKUP(B182,BASKETBOL!C$42:N2004,2,0)),VLOOKUP(B182,HENTBOL!C$32:N2005,2,0)),VLOOKUP(B182,HOKEY!C$35:N1349,2,0)),VLOOKUP(B182,KRİKET!C$30:N1779,2,0)),VLOOKUP(B182,'FERDİ BRANŞLAR'!B$2:M125,2,0))</f>
        <v>46006</v>
      </c>
      <c r="D182" s="186">
        <f>IFERROR(IFERROR(IFERROR(IFERROR(IFERROR(IFERROR(IFERROR(VLOOKUP(B182,FUTSAL!C$69:N11506,3,0),VLOOKUP(B182,VOLEYBOL!C$54:N1902,3,0)),VLOOKUP(B182,FUTBOL!C$31:N1990,3,0)),VLOOKUP(B182,BASKETBOL!C$42:N2004,3,0)),VLOOKUP(B182,HENTBOL!C$32:N2005,3,0)),VLOOKUP(B182,HOKEY!C$35:N1349,3,0)),VLOOKUP(B182,KRİKET!C$30:N1779,3,0)),VLOOKUP(B182,'FERDİ BRANŞLAR'!B$2:M125,3,0))</f>
        <v>0.41666666666666669</v>
      </c>
      <c r="E182" s="185" t="str">
        <f>IFERROR(IFERROR(IFERROR(IFERROR(IFERROR(IFERROR(IFERROR(VLOOKUP(B182,FUTSAL!C$69:N11506,4,0),VLOOKUP(B182,VOLEYBOL!C$54:N1902,4,0)),VLOOKUP(B182,FUTBOL!C$31:N1990,4,0)),VLOOKUP(B182,BASKETBOL!C$42:N2004,4,0)),VLOOKUP(B182,HENTBOL!C$32:N2005,4,0)),VLOOKUP(B182,HOKEY!C$35:N1349,4,0)),VLOOKUP(B182,KRİKET!C$30:N1779,4,0)),VLOOKUP(B182,'FERDİ BRANŞLAR'!B$2:M125,4,0))</f>
        <v>AMASYA SS</v>
      </c>
      <c r="F182" s="185" t="str">
        <f>IFERROR(IFERROR(IFERROR(IFERROR(IFERROR(IFERROR(IFERROR(VLOOKUP(B182,FUTSAL!C$69:N11506,5,0),VLOOKUP(B182,VOLEYBOL!C$54:N1902,5,0)),VLOOKUP(B182,FUTBOL!C$31:N1990,5,0)),VLOOKUP(B182,BASKETBOL!C$42:N2004,5,0)),VLOOKUP(B182,HENTBOL!C$32:N2005,5,0)),VLOOKUP(B182,HOKEY!C$35:N1349,5,0)),VLOOKUP(B182,KRİKET!C$30:N1779,5,0)),VLOOKUP(B182,'FERDİ BRANŞLAR'!B$2:M125,5,0))</f>
        <v>FUTSAL</v>
      </c>
      <c r="G182" s="185" t="str">
        <f>IFERROR(IFERROR(IFERROR(IFERROR(IFERROR(IFERROR(IFERROR(VLOOKUP(B182,FUTSAL!C$69:N11951,6,0),VLOOKUP(B182,VOLEYBOL!C$54:N2347,6,0)),VLOOKUP(B182,FUTBOL!C$31:N2435,6,0)),VLOOKUP(B182,BASKETBOL!C$42:N2449,6,0)),VLOOKUP(B182,HENTBOL!C$32:N2450,6,0)),VLOOKUP(B182,HOKEY!C$35:N1794,6,0)),VLOOKUP(B182,KRİKET!C$30:N2224,6,0)),VLOOKUP(B182,'FERDİ BRANŞLAR'!B$2:M125,6,0))</f>
        <v>1.ELEME A GRP</v>
      </c>
      <c r="H182" s="185" t="str">
        <f>IFERROR(IFERROR(IFERROR(IFERROR(IFERROR(IFERROR(IFERROR(VLOOKUP(B182,FUTSAL!C$69:N11951,7,0),VLOOKUP(B182,VOLEYBOL!C$54:N2347,7,0)),VLOOKUP(B182,FUTBOL!C$31:N2435,7,0)),VLOOKUP(B182,BASKETBOL!C$42:N2449,7,0)),VLOOKUP(B182,HENTBOL!C$32:N2450,7,0)),VLOOKUP(B182,HOKEY!C$35:N1794,7,0)),VLOOKUP(B182,KRİKET!C$30:N2224,7,0)),VLOOKUP(B182,'FERDİ BRANŞLAR'!B$2:M125,7,0))</f>
        <v>GENÇ A ERK</v>
      </c>
      <c r="I182" s="187" t="str">
        <f>IFERROR(IFERROR(IFERROR(IFERROR(IFERROR(IFERROR(IFERROR(VLOOKUP(B182,FUTSAL!C$69:N11951,8,0),VLOOKUP(B182,VOLEYBOL!C$54:N2347,8,0)),VLOOKUP(B182,FUTBOL!C$31:N2435,8,0)),VLOOKUP(B182,BASKETBOL!C$42:N2449,8,0)),VLOOKUP(B182,HENTBOL!C$32:N2450,8,0)),VLOOKUP(B182,HOKEY!C$35:N1794,8,0)),VLOOKUP(B182,KRİKET!C$30:N2224,8,0)),VLOOKUP(B182,'FERDİ BRANŞLAR'!B$2:M125,8,0))</f>
        <v>AMASYA ALPTEKİN ANADOLU LİSESİ</v>
      </c>
      <c r="J182" s="253" t="str">
        <f>IFERROR(IFERROR(IFERROR(IFERROR(IFERROR(IFERROR(IFERROR(VLOOKUP(B182,FUTSAL!C$69:N11951,9,0),VLOOKUP(B182,VOLEYBOL!C$54:N2347,9,0)),VLOOKUP(B182,FUTBOL!C$31:N2435,9,0)),VLOOKUP(B182,BASKETBOL!C$42:N2449,9,0)),VLOOKUP(B182,HENTBOL!C$32:N2450,9,0)),VLOOKUP(B182,HOKEY!C$35:N1794,9,0)),VLOOKUP(B182,KRİKET!C$30:N2224,9,0)),VLOOKUP(B182,'FERDİ BRANŞLAR'!B$2:M125,9,0))</f>
        <v>1</v>
      </c>
      <c r="K182" s="253" t="str">
        <f>IFERROR(IFERROR(IFERROR(IFERROR(IFERROR(IFERROR(IFERROR(VLOOKUP(B182,FUTSAL!C$69:N11951,10,0),VLOOKUP(B182,VOLEYBOL!C$54:N2347,10,0)),VLOOKUP(B182,FUTBOL!C$31:N2435,10,0)),VLOOKUP(B182,BASKETBOL!C$42:N2449,10,0)),VLOOKUP(B182,HENTBOL!C$32:N2450,10,0)),VLOOKUP(B182,HOKEY!C$35:N1794,10,0)),VLOOKUP(B182,KRİKET!C$30:N2224,10,0)),VLOOKUP(B182,'FERDİ BRANŞLAR'!B$2:M125,10,0))</f>
        <v>2</v>
      </c>
      <c r="L182" s="335" t="str">
        <f>IFERROR(IFERROR(IFERROR(IFERROR(IFERROR(IFERROR(IFERROR(VLOOKUP(B182,FUTSAL!C$69:N11951,11,0),VLOOKUP(B182,VOLEYBOL!C$54:N2347,11,0)),VLOOKUP(B182,FUTBOL!C$31:N2435,11,0)),VLOOKUP(B182,BASKETBOL!C$42:N2449,11,0)),VLOOKUP(B182,HENTBOL!C$32:N2450,11,0)),VLOOKUP(B182,HOKEY!C$35:N1794,11,0)),VLOOKUP(B182,KRİKET!C$30:N2224,11,0)),VLOOKUP(B182,'FERDİ BRANŞLAR'!B$2:M125,11,0))</f>
        <v>AMASYA TÜRK TELEKOM ANADOLU İHL</v>
      </c>
      <c r="M182" s="79" t="str">
        <f>IFERROR(IFERROR(IFERROR(IFERROR(IFERROR(IFERROR(IFERROR(VLOOKUP(B182,FUTSAL!C$69:N11951,12,0),VLOOKUP(B182,VOLEYBOL!C$54:N2347,12,0)),VLOOKUP(B182,FUTBOL!C$31:N2435,12,0)),VLOOKUP(B182,BASKETBOL!C$42:N2449,12,0)),VLOOKUP(B182,HENTBOL!C$32:N2450,12,0)),VLOOKUP(B182,HOKEY!C$35:N1794,11,0)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406">
        <v>52</v>
      </c>
      <c r="C183" s="185">
        <f>IFERROR(IFERROR(IFERROR(IFERROR(IFERROR(IFERROR(IFERROR(VLOOKUP(B183,FUTSAL!C$69:N11577,2,0),VLOOKUP(B183,VOLEYBOL!C$54:N1973,2,0)),VLOOKUP(B183,FUTBOL!C$31:N2061,2,0)),VLOOKUP(B183,BASKETBOL!C$42:N2075,2,0)),VLOOKUP(B183,HENTBOL!C$32:N2076,2,0)),VLOOKUP(B183,HOKEY!C$35:N1420,2,0)),VLOOKUP(B183,KRİKET!C$30:N1850,2,0)),VLOOKUP(B183,'FERDİ BRANŞLAR'!B$2:M196,2,0))</f>
        <v>46006</v>
      </c>
      <c r="D183" s="186">
        <f>IFERROR(IFERROR(IFERROR(IFERROR(IFERROR(IFERROR(IFERROR(VLOOKUP(B183,FUTSAL!C$69:N11577,3,0),VLOOKUP(B183,VOLEYBOL!C$54:N1973,3,0)),VLOOKUP(B183,FUTBOL!C$31:N2061,3,0)),VLOOKUP(B183,BASKETBOL!C$42:N2075,3,0)),VLOOKUP(B183,HENTBOL!C$32:N2076,3,0)),VLOOKUP(B183,HOKEY!C$35:N1420,3,0)),VLOOKUP(B183,KRİKET!C$30:N1850,3,0)),VLOOKUP(B183,'FERDİ BRANŞLAR'!B$2:M196,3,0))</f>
        <v>0.41666666666666669</v>
      </c>
      <c r="E183" s="185" t="str">
        <f>IFERROR(IFERROR(IFERROR(IFERROR(IFERROR(IFERROR(IFERROR(VLOOKUP(B183,FUTSAL!C$69:N11577,4,0),VLOOKUP(B183,VOLEYBOL!C$54:N1973,4,0)),VLOOKUP(B183,FUTBOL!C$31:N2061,4,0)),VLOOKUP(B183,BASKETBOL!C$42:N2075,4,0)),VLOOKUP(B183,HENTBOL!C$32:N2076,4,0)),VLOOKUP(B183,HOKEY!C$35:N1420,4,0)),VLOOKUP(B183,KRİKET!C$30:N1850,4,0)),VLOOKUP(B183,'FERDİ BRANŞLAR'!B$2:M196,4,0))</f>
        <v>G.HACIKÖY SS</v>
      </c>
      <c r="F183" s="185" t="str">
        <f>IFERROR(IFERROR(IFERROR(IFERROR(IFERROR(IFERROR(IFERROR(VLOOKUP(B183,FUTSAL!C$69:N11577,5,0),VLOOKUP(B183,VOLEYBOL!C$54:N1973,5,0)),VLOOKUP(B183,FUTBOL!C$31:N2061,5,0)),VLOOKUP(B183,BASKETBOL!C$42:N2075,5,0)),VLOOKUP(B183,HENTBOL!C$32:N2076,5,0)),VLOOKUP(B183,HOKEY!C$35:N1420,5,0)),VLOOKUP(B183,KRİKET!C$30:N1850,5,0)),VLOOKUP(B183,'FERDİ BRANŞLAR'!B$2:M196,5,0))</f>
        <v>FUTSAL</v>
      </c>
      <c r="G183" s="185" t="str">
        <f>IFERROR(IFERROR(IFERROR(IFERROR(IFERROR(IFERROR(IFERROR(VLOOKUP(B183,FUTSAL!C$69:N12022,6,0),VLOOKUP(B183,VOLEYBOL!C$54:N2418,6,0)),VLOOKUP(B183,FUTBOL!C$31:N2506,6,0)),VLOOKUP(B183,BASKETBOL!C$42:N2520,6,0)),VLOOKUP(B183,HENTBOL!C$32:N2521,6,0)),VLOOKUP(B183,HOKEY!C$35:N1865,6,0)),VLOOKUP(B183,KRİKET!C$30:N2295,6,0)),VLOOKUP(B183,'FERDİ BRANŞLAR'!B$2:M196,6,0))</f>
        <v>1.ELEME B GRP</v>
      </c>
      <c r="H183" s="185" t="str">
        <f>IFERROR(IFERROR(IFERROR(IFERROR(IFERROR(IFERROR(IFERROR(VLOOKUP(B183,FUTSAL!C$69:N12022,7,0),VLOOKUP(B183,VOLEYBOL!C$54:N2418,7,0)),VLOOKUP(B183,FUTBOL!C$31:N2506,7,0)),VLOOKUP(B183,BASKETBOL!C$42:N2520,7,0)),VLOOKUP(B183,HENTBOL!C$32:N2521,7,0)),VLOOKUP(B183,HOKEY!C$35:N1865,7,0)),VLOOKUP(B183,KRİKET!C$30:N2295,7,0)),VLOOKUP(B183,'FERDİ BRANŞLAR'!B$2:M196,7,0))</f>
        <v>GENÇ A ERK</v>
      </c>
      <c r="I183" s="187" t="str">
        <f>IFERROR(IFERROR(IFERROR(IFERROR(IFERROR(IFERROR(IFERROR(VLOOKUP(B183,FUTSAL!C$69:N12022,8,0),VLOOKUP(B183,VOLEYBOL!C$54:N2418,8,0)),VLOOKUP(B183,FUTBOL!C$31:N2506,8,0)),VLOOKUP(B183,BASKETBOL!C$42:N2520,8,0)),VLOOKUP(B183,HENTBOL!C$32:N2521,8,0)),VLOOKUP(B183,HOKEY!C$35:N1865,8,0)),VLOOKUP(B183,KRİKET!C$30:N2295,8,0)),VLOOKUP(B183,'FERDİ BRANŞLAR'!B$2:M196,8,0))</f>
        <v>TAŞOVA ŞEHİT BEKİR ÖZDEMİR AİHL</v>
      </c>
      <c r="J183" s="253" t="str">
        <f>IFERROR(IFERROR(IFERROR(IFERROR(IFERROR(IFERROR(IFERROR(VLOOKUP(B183,FUTSAL!C$69:N12022,9,0),VLOOKUP(B183,VOLEYBOL!C$54:N2418,9,0)),VLOOKUP(B183,FUTBOL!C$31:N2506,9,0)),VLOOKUP(B183,BASKETBOL!C$42:N2520,9,0)),VLOOKUP(B183,HENTBOL!C$32:N2521,9,0)),VLOOKUP(B183,HOKEY!C$35:N1865,9,0)),VLOOKUP(B183,KRİKET!C$30:N2295,9,0)),VLOOKUP(B183,'FERDİ BRANŞLAR'!B$2:M196,9,0))</f>
        <v>1</v>
      </c>
      <c r="K183" s="253" t="str">
        <f>IFERROR(IFERROR(IFERROR(IFERROR(IFERROR(IFERROR(IFERROR(VLOOKUP(B183,FUTSAL!C$69:N12022,10,0),VLOOKUP(B183,VOLEYBOL!C$54:N2418,10,0)),VLOOKUP(B183,FUTBOL!C$31:N2506,10,0)),VLOOKUP(B183,BASKETBOL!C$42:N2520,10,0)),VLOOKUP(B183,HENTBOL!C$32:N2521,10,0)),VLOOKUP(B183,HOKEY!C$35:N1865,10,0)),VLOOKUP(B183,KRİKET!C$30:N2295,10,0)),VLOOKUP(B183,'FERDİ BRANŞLAR'!B$2:M196,10,0))</f>
        <v>2</v>
      </c>
      <c r="L183" s="311" t="str">
        <f>IFERROR(IFERROR(IFERROR(IFERROR(IFERROR(IFERROR(IFERROR(VLOOKUP(B183,FUTSAL!C$69:N12022,11,0),VLOOKUP(B183,VOLEYBOL!C$54:N2418,11,0)),VLOOKUP(B183,FUTBOL!C$31:N2506,11,0)),VLOOKUP(B183,BASKETBOL!C$42:N2520,11,0)),VLOOKUP(B183,HENTBOL!C$32:N2521,11,0)),VLOOKUP(B183,HOKEY!C$35:N1865,11,0)),VLOOKUP(B183,KRİKET!C$30:N2295,11,0)),VLOOKUP(B183,'FERDİ BRANŞLAR'!B$2:M196,11,0))</f>
        <v>SULUOVA ŞEHİT HÜSEYİN KAVAKLI FEN LİSESİ</v>
      </c>
      <c r="M183" s="79" t="str">
        <f>IFERROR(IFERROR(IFERROR(IFERROR(IFERROR(IFERROR(IFERROR(VLOOKUP(B183,FUTSAL!C$69:N12022,12,0),VLOOKUP(B183,VOLEYBOL!C$54:N2418,12,0)),VLOOKUP(B183,FUTBOL!C$31:N2506,12,0)),VLOOKUP(B183,BASKETBOL!C$42:N2520,12,0)),VLOOKUP(B183,HENTBOL!C$32:N2521,12,0)),VLOOKUP(B183,HOKEY!C$35:N1865,11,0)),VLOOKUP(B183,KRİKET!C$30:N2295,12,0)),VLOOKUP(B183,'FERDİ BRANŞLAR'!B$2:M196,12,0))</f>
        <v>YER DEĞİŞİKLİĞİ</v>
      </c>
    </row>
    <row r="184" spans="2:13" ht="12" x14ac:dyDescent="0.2">
      <c r="B184" s="406">
        <v>407</v>
      </c>
      <c r="C184" s="284">
        <f>IFERROR(IFERROR(IFERROR(IFERROR(IFERROR(IFERROR(IFERROR(VLOOKUP(B184,FUTSAL!C$69:N11940,2,0),VLOOKUP(B184,VOLEYBOL!C$54:N2336,2,0)),VLOOKUP(B184,FUTBOL!C$31:N2424,2,0)),VLOOKUP(B184,BASKETBOL!C$42:N2438,2,0)),VLOOKUP(B184,HENTBOL!C$32:N2439,2,0)),VLOOKUP(B184,HOKEY!C$35:N1783,2,0)),VLOOKUP(B184,KRİKET!C$30:N2213,2,0)),VLOOKUP(B184,'FERDİ BRANŞLAR'!B$2:M559,2,0))</f>
        <v>46006</v>
      </c>
      <c r="D184" s="285">
        <f>IFERROR(IFERROR(IFERROR(IFERROR(IFERROR(IFERROR(IFERROR(VLOOKUP(B184,FUTSAL!C$69:N11940,3,0),VLOOKUP(B184,VOLEYBOL!C$54:N2336,3,0)),VLOOKUP(B184,FUTBOL!C$31:N2424,3,0)),VLOOKUP(B184,BASKETBOL!C$42:N2438,3,0)),VLOOKUP(B184,HENTBOL!C$32:N2439,3,0)),VLOOKUP(B184,HOKEY!C$35:N1783,3,0)),VLOOKUP(B184,KRİKET!C$30:N2213,3,0)),VLOOKUP(B184,'FERDİ BRANŞLAR'!B$2:M559,3,0))</f>
        <v>0.41666666666666669</v>
      </c>
      <c r="E184" s="284" t="str">
        <f>IFERROR(IFERROR(IFERROR(IFERROR(IFERROR(IFERROR(IFERROR(VLOOKUP(B184,FUTSAL!C$69:N11940,4,0),VLOOKUP(B184,VOLEYBOL!C$54:N2336,4,0)),VLOOKUP(B184,FUTBOL!C$31:N2424,4,0)),VLOOKUP(B184,BASKETBOL!C$42:N2438,4,0)),VLOOKUP(B184,HENTBOL!C$32:N2439,4,0)),VLOOKUP(B184,HOKEY!C$35:N1783,4,0)),VLOOKUP(B184,KRİKET!C$30:N2213,4,0)),VLOOKUP(B184,'FERDİ BRANŞLAR'!B$2:M559,4,0))</f>
        <v>HAMİT KAPLAN S.S</v>
      </c>
      <c r="F184" s="284" t="str">
        <f>IFERROR(IFERROR(IFERROR(IFERROR(IFERROR(IFERROR(IFERROR(VLOOKUP(B184,FUTSAL!C$69:N11940,5,0),VLOOKUP(B184,VOLEYBOL!C$54:N2336,5,0)),VLOOKUP(B184,FUTBOL!C$31:N2424,5,0)),VLOOKUP(B184,BASKETBOL!C$42:N2438,5,0)),VLOOKUP(B184,HENTBOL!C$32:N2439,5,0)),VLOOKUP(B184,HOKEY!C$35:N1783,5,0)),VLOOKUP(B184,KRİKET!C$30:N2213,5,0)),VLOOKUP(B184,'FERDİ BRANŞLAR'!B$2:M559,5,0))</f>
        <v>BASKETBOL</v>
      </c>
      <c r="G184" s="284" t="str">
        <f>IFERROR(IFERROR(IFERROR(IFERROR(IFERROR(IFERROR(IFERROR(VLOOKUP(B184,FUTSAL!C$69:N12385,6,0),VLOOKUP(B184,VOLEYBOL!C$54:N2781,6,0)),VLOOKUP(B184,FUTBOL!C$31:N2869,6,0)),VLOOKUP(B184,BASKETBOL!C$42:N2883,6,0)),VLOOKUP(B184,HENTBOL!C$32:N2884,6,0)),VLOOKUP(B184,HOKEY!C$35:N2228,6,0)),VLOOKUP(B184,KRİKET!C$30:N2658,6,0)),VLOOKUP(B184,'FERDİ BRANŞLAR'!B$2:M559,6,0))</f>
        <v>A GRB</v>
      </c>
      <c r="H184" s="284" t="str">
        <f>IFERROR(IFERROR(IFERROR(IFERROR(IFERROR(IFERROR(IFERROR(VLOOKUP(B184,FUTSAL!C$69:N12385,7,0),VLOOKUP(B184,VOLEYBOL!C$54:N2781,7,0)),VLOOKUP(B184,FUTBOL!C$31:N2869,7,0)),VLOOKUP(B184,BASKETBOL!C$42:N2883,7,0)),VLOOKUP(B184,HENTBOL!C$32:N2884,7,0)),VLOOKUP(B184,HOKEY!C$35:N2228,7,0)),VLOOKUP(B184,KRİKET!C$30:N2658,7,0)),VLOOKUP(B184,'FERDİ BRANŞLAR'!B$2:M559,7,0))</f>
        <v>YILDIZ ERK</v>
      </c>
      <c r="I184" s="286" t="str">
        <f>IFERROR(IFERROR(IFERROR(IFERROR(IFERROR(IFERROR(IFERROR(VLOOKUP(B184,FUTSAL!C$69:N12385,8,0),VLOOKUP(B184,VOLEYBOL!C$54:N2781,8,0)),VLOOKUP(B184,FUTBOL!C$31:N2869,8,0)),VLOOKUP(B184,BASKETBOL!C$42:N2883,8,0)),VLOOKUP(B184,HENTBOL!C$32:N2884,8,0)),VLOOKUP(B184,HOKEY!C$35:N2228,8,0)),VLOOKUP(B184,KRİKET!C$30:N2658,8,0)),VLOOKUP(B184,'FERDİ BRANŞLAR'!B$2:M559,8,0))</f>
        <v>AMASYA CUMHURİYET O.O(ÇEKİLDİ)</v>
      </c>
      <c r="J184" s="287">
        <f>IFERROR(IFERROR(IFERROR(IFERROR(IFERROR(IFERROR(IFERROR(VLOOKUP(B184,FUTSAL!C$69:N12385,9,0),VLOOKUP(B184,VOLEYBOL!C$54:N2781,9,0)),VLOOKUP(B184,FUTBOL!C$31:N2869,9,0)),VLOOKUP(B184,BASKETBOL!C$42:N2883,9,0)),VLOOKUP(B184,HENTBOL!C$32:N2884,9,0)),VLOOKUP(B184,HOKEY!C$35:N2228,9,0)),VLOOKUP(B184,KRİKET!C$30:N2658,9,0)),VLOOKUP(B184,'FERDİ BRANŞLAR'!B$2:M559,9,0))</f>
        <v>0</v>
      </c>
      <c r="K184" s="287">
        <f>IFERROR(IFERROR(IFERROR(IFERROR(IFERROR(IFERROR(IFERROR(VLOOKUP(B184,FUTSAL!C$69:N12385,10,0),VLOOKUP(B184,VOLEYBOL!C$54:N2781,10,0)),VLOOKUP(B184,FUTBOL!C$31:N2869,10,0)),VLOOKUP(B184,BASKETBOL!C$42:N2883,10,0)),VLOOKUP(B184,HENTBOL!C$32:N2884,10,0)),VLOOKUP(B184,HOKEY!C$35:N2228,10,0)),VLOOKUP(B184,KRİKET!C$30:N2658,10,0)),VLOOKUP(B184,'FERDİ BRANŞLAR'!B$2:M559,10,0))</f>
        <v>0</v>
      </c>
      <c r="L184" s="278" t="str">
        <f>IFERROR(IFERROR(IFERROR(IFERROR(IFERROR(IFERROR(IFERROR(VLOOKUP(B184,FUTSAL!C$69:N12385,11,0),VLOOKUP(B184,VOLEYBOL!C$54:N2781,11,0)),VLOOKUP(B184,FUTBOL!C$31:N2869,11,0)),VLOOKUP(B184,BASKETBOL!C$42:N2883,11,0)),VLOOKUP(B184,HENTBOL!C$32:N2884,11,0)),VLOOKUP(B184,HOKEY!C$35:N2228,11,0)),VLOOKUP(B184,KRİKET!C$30:N2658,11,0)),VLOOKUP(B184,'FERDİ BRANŞLAR'!B$2:M559,11,0))</f>
        <v>AMASYA ZİYAPAŞA O.O</v>
      </c>
      <c r="M184" s="288" t="str">
        <f>IFERROR(IFERROR(IFERROR(IFERROR(IFERROR(IFERROR(IFERROR(VLOOKUP(B184,FUTSAL!C$69:N12385,12,0),VLOOKUP(B184,VOLEYBOL!C$54:N2781,12,0)),VLOOKUP(B184,FUTBOL!C$31:N2869,12,0)),VLOOKUP(B184,BASKETBOL!C$42:N2883,12,0)),VLOOKUP(B184,HENTBOL!C$32:N2884,12,0)),VLOOKUP(B184,HOKEY!C$35:N2228,11,0)),VLOOKUP(B184,KRİKET!C$30:N2658,12,0)),VLOOKUP(B184,'FERDİ BRANŞLAR'!B$2:M559,12,0))</f>
        <v>CUMHURİYET ORTAOKULU ÇEKİLDİ</v>
      </c>
    </row>
    <row r="185" spans="2:13" ht="12" x14ac:dyDescent="0.2">
      <c r="B185" s="406">
        <v>73</v>
      </c>
      <c r="C185" s="284">
        <f>IFERROR(IFERROR(IFERROR(IFERROR(IFERROR(IFERROR(IFERROR(VLOOKUP(B185,FUTSAL!C$69:N11613,2,0),VLOOKUP(B185,VOLEYBOL!C$54:N2009,2,0)),VLOOKUP(B185,FUTBOL!C$31:N2097,2,0)),VLOOKUP(B185,BASKETBOL!C$42:N2111,2,0)),VLOOKUP(B185,HENTBOL!C$32:N2112,2,0)),VLOOKUP(B185,HOKEY!C$35:N1456,2,0)),VLOOKUP(B185,KRİKET!C$30:N1886,2,0)),VLOOKUP(B185,'FERDİ BRANŞLAR'!B$2:M232,2,0))</f>
        <v>46006</v>
      </c>
      <c r="D185" s="285">
        <f>IFERROR(IFERROR(IFERROR(IFERROR(IFERROR(IFERROR(IFERROR(VLOOKUP(B185,FUTSAL!C$69:N11613,3,0),VLOOKUP(B185,VOLEYBOL!C$54:N2009,3,0)),VLOOKUP(B185,FUTBOL!C$31:N2097,3,0)),VLOOKUP(B185,BASKETBOL!C$42:N2111,3,0)),VLOOKUP(B185,HENTBOL!C$32:N2112,3,0)),VLOOKUP(B185,HOKEY!C$35:N1456,3,0)),VLOOKUP(B185,KRİKET!C$30:N1886,3,0)),VLOOKUP(B185,'FERDİ BRANŞLAR'!B$2:M232,3,0))</f>
        <v>0.45833333333333331</v>
      </c>
      <c r="E185" s="284" t="str">
        <f>IFERROR(IFERROR(IFERROR(IFERROR(IFERROR(IFERROR(IFERROR(VLOOKUP(B185,FUTSAL!C$69:N11613,4,0),VLOOKUP(B185,VOLEYBOL!C$54:N2009,4,0)),VLOOKUP(B185,FUTBOL!C$31:N2097,4,0)),VLOOKUP(B185,BASKETBOL!C$42:N2111,4,0)),VLOOKUP(B185,HENTBOL!C$32:N2112,4,0)),VLOOKUP(B185,HOKEY!C$35:N1456,4,0)),VLOOKUP(B185,KRİKET!C$30:N1886,4,0)),VLOOKUP(B185,'FERDİ BRANŞLAR'!B$2:M232,4,0))</f>
        <v>AMASYA SS</v>
      </c>
      <c r="F185" s="284" t="str">
        <f>IFERROR(IFERROR(IFERROR(IFERROR(IFERROR(IFERROR(IFERROR(VLOOKUP(B185,FUTSAL!C$69:N11613,5,0),VLOOKUP(B185,VOLEYBOL!C$54:N2009,5,0)),VLOOKUP(B185,FUTBOL!C$31:N2097,5,0)),VLOOKUP(B185,BASKETBOL!C$42:N2111,5,0)),VLOOKUP(B185,HENTBOL!C$32:N2112,5,0)),VLOOKUP(B185,HOKEY!C$35:N1456,5,0)),VLOOKUP(B185,KRİKET!C$30:N1886,5,0)),VLOOKUP(B185,'FERDİ BRANŞLAR'!B$2:M232,5,0))</f>
        <v>FUTSAL</v>
      </c>
      <c r="G185" s="284" t="str">
        <f>IFERROR(IFERROR(IFERROR(IFERROR(IFERROR(IFERROR(IFERROR(VLOOKUP(B185,FUTSAL!C$69:N12058,6,0),VLOOKUP(B185,VOLEYBOL!C$54:N2454,6,0)),VLOOKUP(B185,FUTBOL!C$31:N2542,6,0)),VLOOKUP(B185,BASKETBOL!C$42:N2556,6,0)),VLOOKUP(B185,HENTBOL!C$32:N2557,6,0)),VLOOKUP(B185,HOKEY!C$35:N1901,6,0)),VLOOKUP(B185,KRİKET!C$30:N2331,6,0)),VLOOKUP(B185,'FERDİ BRANŞLAR'!B$2:M232,6,0))</f>
        <v>B GRB</v>
      </c>
      <c r="H185" s="284" t="str">
        <f>IFERROR(IFERROR(IFERROR(IFERROR(IFERROR(IFERROR(IFERROR(VLOOKUP(B185,FUTSAL!C$69:N12058,7,0),VLOOKUP(B185,VOLEYBOL!C$54:N2454,7,0)),VLOOKUP(B185,FUTBOL!C$31:N2542,7,0)),VLOOKUP(B185,BASKETBOL!C$42:N2556,7,0)),VLOOKUP(B185,HENTBOL!C$32:N2557,7,0)),VLOOKUP(B185,HOKEY!C$35:N1901,7,0)),VLOOKUP(B185,KRİKET!C$30:N2331,7,0)),VLOOKUP(B185,'FERDİ BRANŞLAR'!B$2:M232,7,0))</f>
        <v>GNÇ A KIZ</v>
      </c>
      <c r="I185" s="286" t="str">
        <f>IFERROR(IFERROR(IFERROR(IFERROR(IFERROR(IFERROR(IFERROR(VLOOKUP(B185,FUTSAL!C$69:N12058,8,0),VLOOKUP(B185,VOLEYBOL!C$54:N2454,8,0)),VLOOKUP(B185,FUTBOL!C$31:N2542,8,0)),VLOOKUP(B185,BASKETBOL!C$42:N2556,8,0)),VLOOKUP(B185,HENTBOL!C$32:N2557,8,0)),VLOOKUP(B185,HOKEY!C$35:N1901,8,0)),VLOOKUP(B185,KRİKET!C$30:N2331,8,0)),VLOOKUP(B185,'FERDİ BRANŞLAR'!B$2:M232,8,0))</f>
        <v>SULUOVA LOKMAN HEKİM MTAL (çekildi) 4.12.2025)</v>
      </c>
      <c r="J185" s="287">
        <f>IFERROR(IFERROR(IFERROR(IFERROR(IFERROR(IFERROR(IFERROR(VLOOKUP(B185,FUTSAL!C$69:N12058,9,0),VLOOKUP(B185,VOLEYBOL!C$54:N2454,9,0)),VLOOKUP(B185,FUTBOL!C$31:N2542,9,0)),VLOOKUP(B185,BASKETBOL!C$42:N2556,9,0)),VLOOKUP(B185,HENTBOL!C$32:N2557,9,0)),VLOOKUP(B185,HOKEY!C$35:N1901,9,0)),VLOOKUP(B185,KRİKET!C$30:N2331,9,0)),VLOOKUP(B185,'FERDİ BRANŞLAR'!B$2:M232,9,0))</f>
        <v>0</v>
      </c>
      <c r="K185" s="287">
        <f>IFERROR(IFERROR(IFERROR(IFERROR(IFERROR(IFERROR(IFERROR(VLOOKUP(B185,FUTSAL!C$69:N12058,10,0),VLOOKUP(B185,VOLEYBOL!C$54:N2454,10,0)),VLOOKUP(B185,FUTBOL!C$31:N2542,10,0)),VLOOKUP(B185,BASKETBOL!C$42:N2556,10,0)),VLOOKUP(B185,HENTBOL!C$32:N2557,10,0)),VLOOKUP(B185,HOKEY!C$35:N1901,10,0)),VLOOKUP(B185,KRİKET!C$30:N2331,10,0)),VLOOKUP(B185,'FERDİ BRANŞLAR'!B$2:M232,10,0))</f>
        <v>0</v>
      </c>
      <c r="L185" s="278" t="str">
        <f>IFERROR(IFERROR(IFERROR(IFERROR(IFERROR(IFERROR(IFERROR(VLOOKUP(B185,FUTSAL!C$69:N12058,11,0),VLOOKUP(B185,VOLEYBOL!C$54:N2454,11,0)),VLOOKUP(B185,FUTBOL!C$31:N2542,11,0)),VLOOKUP(B185,BASKETBOL!C$42:N2556,11,0)),VLOOKUP(B185,HENTBOL!C$32:N2557,11,0)),VLOOKUP(B185,HOKEY!C$35:N1901,11,0)),VLOOKUP(B185,KRİKET!C$30:N2331,11,0)),VLOOKUP(B185,'FERDİ BRANŞLAR'!B$2:M232,11,0))</f>
        <v>SULUOVA ŞEHİT SÜLEYMAN AYDIN KIZ ANADOLU İHL</v>
      </c>
      <c r="M185" s="288" t="str">
        <f>IFERROR(IFERROR(IFERROR(IFERROR(IFERROR(IFERROR(IFERROR(VLOOKUP(B185,FUTSAL!C$69:N12058,12,0),VLOOKUP(B185,VOLEYBOL!C$54:N2454,12,0)),VLOOKUP(B185,FUTBOL!C$31:N2542,12,0)),VLOOKUP(B185,BASKETBOL!C$42:N2556,12,0)),VLOOKUP(B185,HENTBOL!C$32:N2557,12,0)),VLOOKUP(B185,HOKEY!C$35:N1901,11,0)),VLOOKUP(B185,KRİKET!C$30:N2331,12,0)),VLOOKUP(B185,'FERDİ BRANŞLAR'!B$2:M232,12,0))</f>
        <v>Suluova Lokman Hekim MTAL ÇEKİLDİ (4.12.2025)</v>
      </c>
    </row>
    <row r="186" spans="2:13" ht="12" x14ac:dyDescent="0.2">
      <c r="B186" s="406">
        <v>76</v>
      </c>
      <c r="C186" s="185">
        <f>IFERROR(IFERROR(IFERROR(IFERROR(IFERROR(IFERROR(IFERROR(VLOOKUP(B186,FUTSAL!C$69:N11639,2,0),VLOOKUP(B186,VOLEYBOL!C$54:N2035,2,0)),VLOOKUP(B186,FUTBOL!C$31:N2123,2,0)),VLOOKUP(B186,BASKETBOL!C$42:N2137,2,0)),VLOOKUP(B186,HENTBOL!C$32:N2138,2,0)),VLOOKUP(B186,HOKEY!C$35:N1482,2,0)),VLOOKUP(B186,KRİKET!C$30:N1912,2,0)),VLOOKUP(B186,'FERDİ BRANŞLAR'!B$2:M258,2,0))</f>
        <v>46006</v>
      </c>
      <c r="D186" s="276">
        <f>IFERROR(IFERROR(IFERROR(IFERROR(IFERROR(IFERROR(IFERROR(VLOOKUP(B186,FUTSAL!C$69:N11639,3,0),VLOOKUP(B186,VOLEYBOL!C$54:N2035,3,0)),VLOOKUP(B186,FUTBOL!C$31:N2123,3,0)),VLOOKUP(B186,BASKETBOL!C$42:N2137,3,0)),VLOOKUP(B186,HENTBOL!C$32:N2138,3,0)),VLOOKUP(B186,HOKEY!C$35:N1482,3,0)),VLOOKUP(B186,KRİKET!C$30:N1912,3,0)),VLOOKUP(B186,'FERDİ BRANŞLAR'!B$2:M258,3,0))</f>
        <v>0.45833333333333331</v>
      </c>
      <c r="E186" s="185" t="str">
        <f>IFERROR(IFERROR(IFERROR(IFERROR(IFERROR(IFERROR(IFERROR(VLOOKUP(B186,FUTSAL!C$69:N11639,4,0),VLOOKUP(B186,VOLEYBOL!C$54:N2035,4,0)),VLOOKUP(B186,FUTBOL!C$31:N2123,4,0)),VLOOKUP(B186,BASKETBOL!C$42:N2137,4,0)),VLOOKUP(B186,HENTBOL!C$32:N2138,4,0)),VLOOKUP(B186,HOKEY!C$35:N1482,4,0)),VLOOKUP(B186,KRİKET!C$30:N1912,4,0)),VLOOKUP(B186,'FERDİ BRANŞLAR'!B$2:M258,4,0))</f>
        <v>G.HACIKÖY SS</v>
      </c>
      <c r="F186" s="185" t="str">
        <f>IFERROR(IFERROR(IFERROR(IFERROR(IFERROR(IFERROR(IFERROR(VLOOKUP(B186,FUTSAL!C$69:N11639,5,0),VLOOKUP(B186,VOLEYBOL!C$54:N2035,5,0)),VLOOKUP(B186,FUTBOL!C$31:N2123,5,0)),VLOOKUP(B186,BASKETBOL!C$42:N2137,5,0)),VLOOKUP(B186,HENTBOL!C$32:N2138,5,0)),VLOOKUP(B186,HOKEY!C$35:N1482,5,0)),VLOOKUP(B186,KRİKET!C$30:N1912,5,0)),VLOOKUP(B186,'FERDİ BRANŞLAR'!B$2:M258,5,0))</f>
        <v>FUTSAL</v>
      </c>
      <c r="G186" s="185" t="str">
        <f>IFERROR(IFERROR(IFERROR(IFERROR(IFERROR(IFERROR(IFERROR(VLOOKUP(B186,FUTSAL!C$69:N12084,6,0),VLOOKUP(B186,VOLEYBOL!C$54:N2480,6,0)),VLOOKUP(B186,FUTBOL!C$31:N2568,6,0)),VLOOKUP(B186,BASKETBOL!C$42:N2582,6,0)),VLOOKUP(B186,HENTBOL!C$32:N2583,6,0)),VLOOKUP(B186,HOKEY!C$35:N1927,6,0)),VLOOKUP(B186,KRİKET!C$30:N2357,6,0)),VLOOKUP(B186,'FERDİ BRANŞLAR'!B$2:M258,6,0))</f>
        <v>C GRB</v>
      </c>
      <c r="H186" s="185" t="str">
        <f>IFERROR(IFERROR(IFERROR(IFERROR(IFERROR(IFERROR(IFERROR(VLOOKUP(B186,FUTSAL!C$69:N12084,7,0),VLOOKUP(B186,VOLEYBOL!C$54:N2480,7,0)),VLOOKUP(B186,FUTBOL!C$31:N2568,7,0)),VLOOKUP(B186,BASKETBOL!C$42:N2582,7,0)),VLOOKUP(B186,HENTBOL!C$32:N2583,7,0)),VLOOKUP(B186,HOKEY!C$35:N1927,7,0)),VLOOKUP(B186,KRİKET!C$30:N2357,7,0)),VLOOKUP(B186,'FERDİ BRANŞLAR'!B$2:M258,7,0))</f>
        <v>GNÇ A KIZ</v>
      </c>
      <c r="I186" s="187" t="str">
        <f>IFERROR(IFERROR(IFERROR(IFERROR(IFERROR(IFERROR(IFERROR(VLOOKUP(B186,FUTSAL!C$69:N12084,8,0),VLOOKUP(B186,VOLEYBOL!C$54:N2480,8,0)),VLOOKUP(B186,FUTBOL!C$31:N2568,8,0)),VLOOKUP(B186,BASKETBOL!C$42:N2582,8,0)),VLOOKUP(B186,HENTBOL!C$32:N2583,8,0)),VLOOKUP(B186,HOKEY!C$35:N1927,8,0)),VLOOKUP(B186,KRİKET!C$30:N2357,8,0)),VLOOKUP(B186,'FERDİ BRANŞLAR'!B$2:M258,8,0))</f>
        <v>MERZİFON ABİDE HATUN ANADOLU LİSESİ</v>
      </c>
      <c r="J186" s="253" t="str">
        <f>IFERROR(IFERROR(IFERROR(IFERROR(IFERROR(IFERROR(IFERROR(VLOOKUP(B186,FUTSAL!C$69:N12084,9,0),VLOOKUP(B186,VOLEYBOL!C$54:N2480,9,0)),VLOOKUP(B186,FUTBOL!C$31:N2568,9,0)),VLOOKUP(B186,BASKETBOL!C$42:N2582,9,0)),VLOOKUP(B186,HENTBOL!C$32:N2583,9,0)),VLOOKUP(B186,HOKEY!C$35:N1927,9,0)),VLOOKUP(B186,KRİKET!C$30:N2357,9,0)),VLOOKUP(B186,'FERDİ BRANŞLAR'!B$2:M258,9,0))</f>
        <v>3</v>
      </c>
      <c r="K186" s="253" t="str">
        <f>IFERROR(IFERROR(IFERROR(IFERROR(IFERROR(IFERROR(IFERROR(VLOOKUP(B186,FUTSAL!C$69:N12084,10,0),VLOOKUP(B186,VOLEYBOL!C$54:N2480,10,0)),VLOOKUP(B186,FUTBOL!C$31:N2568,10,0)),VLOOKUP(B186,BASKETBOL!C$42:N2582,10,0)),VLOOKUP(B186,HENTBOL!C$32:N2583,10,0)),VLOOKUP(B186,HOKEY!C$35:N1927,10,0)),VLOOKUP(B186,KRİKET!C$30:N2357,10,0)),VLOOKUP(B186,'FERDİ BRANŞLAR'!B$2:M258,10,0))</f>
        <v>3</v>
      </c>
      <c r="L186" s="351" t="str">
        <f>IFERROR(IFERROR(IFERROR(IFERROR(IFERROR(IFERROR(IFERROR(VLOOKUP(B186,FUTSAL!C$69:N12084,11,0),VLOOKUP(B186,VOLEYBOL!C$54:N2480,11,0)),VLOOKUP(B186,FUTBOL!C$31:N2568,11,0)),VLOOKUP(B186,BASKETBOL!C$42:N2582,11,0)),VLOOKUP(B186,HENTBOL!C$32:N2583,11,0)),VLOOKUP(B186,HOKEY!C$35:N1927,11,0)),VLOOKUP(B186,KRİKET!C$30:N2357,11,0)),VLOOKUP(B186,'FERDİ BRANŞLAR'!B$2:M258,11,0))</f>
        <v>MERZİFON İRFANLI ANADOLU LİSESİ</v>
      </c>
      <c r="M186" s="291" t="str">
        <f>IFERROR(IFERROR(IFERROR(IFERROR(IFERROR(IFERROR(IFERROR(VLOOKUP(B186,FUTSAL!C$69:N12084,12,0),VLOOKUP(B186,VOLEYBOL!C$54:N2480,12,0)),VLOOKUP(B186,FUTBOL!C$31:N2568,12,0)),VLOOKUP(B186,BASKETBOL!C$42:N2582,12,0)),VLOOKUP(B186,HENTBOL!C$32:N2583,12,0)),VLOOKUP(B186,HOKEY!C$35:N1927,11,0)),VLOOKUP(B186,KRİKET!C$30:N2357,12,0)),VLOOKUP(B186,'FERDİ BRANŞLAR'!B$2:M258,12,0))</f>
        <v xml:space="preserve">M.ABİDE HATUN AND LİSESİ PENALTILAR :(7)YEDİ MERZİFON İRFANLI AND LİSESİ :(6) ALTI </v>
      </c>
    </row>
    <row r="187" spans="2:13" ht="12" x14ac:dyDescent="0.2">
      <c r="B187" s="406">
        <v>416</v>
      </c>
      <c r="C187" s="284">
        <f>IFERROR(IFERROR(IFERROR(IFERROR(IFERROR(IFERROR(IFERROR(VLOOKUP(B187,FUTSAL!C$69:N11951,2,0),VLOOKUP(B187,VOLEYBOL!C$54:N2347,2,0)),VLOOKUP(B187,FUTBOL!C$31:N2435,2,0)),VLOOKUP(B187,BASKETBOL!C$42:N2449,2,0)),VLOOKUP(B187,HENTBOL!C$32:N2450,2,0)),VLOOKUP(B187,HOKEY!C$35:N1794,2,0)),VLOOKUP(B187,KRİKET!C$30:N2224,2,0)),VLOOKUP(B187,'FERDİ BRANŞLAR'!B$2:M570,2,0))</f>
        <v>46007</v>
      </c>
      <c r="D187" s="285">
        <f>IFERROR(IFERROR(IFERROR(IFERROR(IFERROR(IFERROR(IFERROR(VLOOKUP(B187,FUTSAL!C$69:N11951,3,0),VLOOKUP(B187,VOLEYBOL!C$54:N2347,3,0)),VLOOKUP(B187,FUTBOL!C$31:N2435,3,0)),VLOOKUP(B187,BASKETBOL!C$42:N2449,3,0)),VLOOKUP(B187,HENTBOL!C$32:N2450,3,0)),VLOOKUP(B187,HOKEY!C$35:N1794,3,0)),VLOOKUP(B187,KRİKET!C$30:N2224,3,0)),VLOOKUP(B187,'FERDİ BRANŞLAR'!B$2:M570,3,0))</f>
        <v>0.39583333333333331</v>
      </c>
      <c r="E187" s="284" t="str">
        <f>IFERROR(IFERROR(IFERROR(IFERROR(IFERROR(IFERROR(IFERROR(VLOOKUP(B187,FUTSAL!C$69:N11951,4,0),VLOOKUP(B187,VOLEYBOL!C$54:N2347,4,0)),VLOOKUP(B187,FUTBOL!C$31:N2435,4,0)),VLOOKUP(B187,BASKETBOL!C$42:N2449,4,0)),VLOOKUP(B187,HENTBOL!C$32:N2450,4,0)),VLOOKUP(B187,HOKEY!C$35:N1794,4,0)),VLOOKUP(B187,KRİKET!C$30:N2224,4,0)),VLOOKUP(B187,'FERDİ BRANŞLAR'!B$2:M570,4,0))</f>
        <v>G.HACIKÖY SS</v>
      </c>
      <c r="F187" s="284" t="str">
        <f>IFERROR(IFERROR(IFERROR(IFERROR(IFERROR(IFERROR(IFERROR(VLOOKUP(B187,FUTSAL!C$69:N11951,5,0),VLOOKUP(B187,VOLEYBOL!C$54:N2347,5,0)),VLOOKUP(B187,FUTBOL!C$31:N2435,5,0)),VLOOKUP(B187,BASKETBOL!C$42:N2449,5,0)),VLOOKUP(B187,HENTBOL!C$32:N2450,5,0)),VLOOKUP(B187,HOKEY!C$35:N1794,5,0)),VLOOKUP(B187,KRİKET!C$30:N2224,5,0)),VLOOKUP(B187,'FERDİ BRANŞLAR'!B$2:M570,5,0))</f>
        <v>BASKETBOL</v>
      </c>
      <c r="G187" s="284" t="str">
        <f>IFERROR(IFERROR(IFERROR(IFERROR(IFERROR(IFERROR(IFERROR(VLOOKUP(B187,FUTSAL!C$69:N12396,6,0),VLOOKUP(B187,VOLEYBOL!C$54:N2792,6,0)),VLOOKUP(B187,FUTBOL!C$31:N2880,6,0)),VLOOKUP(B187,BASKETBOL!C$42:N2894,6,0)),VLOOKUP(B187,HENTBOL!C$32:N2895,6,0)),VLOOKUP(B187,HOKEY!C$35:N2239,6,0)),VLOOKUP(B187,KRİKET!C$30:N2669,6,0)),VLOOKUP(B187,'FERDİ BRANŞLAR'!B$2:M570,6,0))</f>
        <v>A GRB</v>
      </c>
      <c r="H187" s="284" t="str">
        <f>IFERROR(IFERROR(IFERROR(IFERROR(IFERROR(IFERROR(IFERROR(VLOOKUP(B187,FUTSAL!C$69:N12396,7,0),VLOOKUP(B187,VOLEYBOL!C$54:N2792,7,0)),VLOOKUP(B187,FUTBOL!C$31:N2880,7,0)),VLOOKUP(B187,BASKETBOL!C$42:N2894,7,0)),VLOOKUP(B187,HENTBOL!C$32:N2895,7,0)),VLOOKUP(B187,HOKEY!C$35:N2239,7,0)),VLOOKUP(B187,KRİKET!C$30:N2669,7,0)),VLOOKUP(B187,'FERDİ BRANŞLAR'!B$2:M570,7,0))</f>
        <v>YILDIZ KIZ</v>
      </c>
      <c r="I187" s="286" t="str">
        <f>IFERROR(IFERROR(IFERROR(IFERROR(IFERROR(IFERROR(IFERROR(VLOOKUP(B187,FUTSAL!C$69:N12396,8,0),VLOOKUP(B187,VOLEYBOL!C$54:N2792,8,0)),VLOOKUP(B187,FUTBOL!C$31:N2880,8,0)),VLOOKUP(B187,BASKETBOL!C$42:N2894,8,0)),VLOOKUP(B187,HENTBOL!C$32:N2895,8,0)),VLOOKUP(B187,HOKEY!C$35:N2239,8,0)),VLOOKUP(B187,KRİKET!C$30:N2669,8,0)),VLOOKUP(B187,'FERDİ BRANŞLAR'!B$2:M570,8,0))</f>
        <v>MERZİFON NAMIK KEMAL O.O</v>
      </c>
      <c r="J187" s="287">
        <f>IFERROR(IFERROR(IFERROR(IFERROR(IFERROR(IFERROR(IFERROR(VLOOKUP(B187,FUTSAL!C$69:N12396,9,0),VLOOKUP(B187,VOLEYBOL!C$54:N2792,9,0)),VLOOKUP(B187,FUTBOL!C$31:N2880,9,0)),VLOOKUP(B187,BASKETBOL!C$42:N2894,9,0)),VLOOKUP(B187,HENTBOL!C$32:N2895,9,0)),VLOOKUP(B187,HOKEY!C$35:N2239,9,0)),VLOOKUP(B187,KRİKET!C$30:N2669,9,0)),VLOOKUP(B187,'FERDİ BRANŞLAR'!B$2:M570,9,0))</f>
        <v>0</v>
      </c>
      <c r="K187" s="287">
        <f>IFERROR(IFERROR(IFERROR(IFERROR(IFERROR(IFERROR(IFERROR(VLOOKUP(B187,FUTSAL!C$69:N12396,10,0),VLOOKUP(B187,VOLEYBOL!C$54:N2792,10,0)),VLOOKUP(B187,FUTBOL!C$31:N2880,10,0)),VLOOKUP(B187,BASKETBOL!C$42:N2894,10,0)),VLOOKUP(B187,HENTBOL!C$32:N2895,10,0)),VLOOKUP(B187,HOKEY!C$35:N2239,10,0)),VLOOKUP(B187,KRİKET!C$30:N2669,10,0)),VLOOKUP(B187,'FERDİ BRANŞLAR'!B$2:M570,10,0))</f>
        <v>0</v>
      </c>
      <c r="L187" s="278" t="str">
        <f>IFERROR(IFERROR(IFERROR(IFERROR(IFERROR(IFERROR(IFERROR(VLOOKUP(B187,FUTSAL!C$69:N12396,11,0),VLOOKUP(B187,VOLEYBOL!C$54:N2792,11,0)),VLOOKUP(B187,FUTBOL!C$31:N2880,11,0)),VLOOKUP(B187,BASKETBOL!C$42:N2894,11,0)),VLOOKUP(B187,HENTBOL!C$32:N2895,11,0)),VLOOKUP(B187,HOKEY!C$35:N2239,11,0)),VLOOKUP(B187,KRİKET!C$30:N2669,11,0)),VLOOKUP(B187,'FERDİ BRANŞLAR'!B$2:M570,11,0))</f>
        <v>MERZİFON VALİ HÜSEYİN POROY O.O  ÇEKİLDİ(03.12.2025)</v>
      </c>
      <c r="M187" s="288" t="str">
        <f>IFERROR(IFERROR(IFERROR(IFERROR(IFERROR(IFERROR(IFERROR(VLOOKUP(B187,FUTSAL!C$69:N12396,12,0),VLOOKUP(B187,VOLEYBOL!C$54:N2792,12,0)),VLOOKUP(B187,FUTBOL!C$31:N2880,12,0)),VLOOKUP(B187,BASKETBOL!C$42:N2894,12,0)),VLOOKUP(B187,HENTBOL!C$32:N2895,12,0)),VLOOKUP(B187,HOKEY!C$35:N2239,11,0)),VLOOKUP(B187,KRİKET!C$30:N2669,12,0)),VLOOKUP(B187,'FERDİ BRANŞLAR'!B$2:M570,12,0))</f>
        <v>MERZİFON VALİ HÜZEYİN POROY ÇEKİLDİ 03.12.2025</v>
      </c>
    </row>
    <row r="188" spans="2:13" ht="12" x14ac:dyDescent="0.2">
      <c r="B188" s="407" t="s">
        <v>136</v>
      </c>
      <c r="C188" s="185">
        <f>IFERROR(IFERROR(IFERROR(IFERROR(IFERROR(IFERROR(IFERROR(VLOOKUP(B188,FUTSAL!C$69:N11976,2,0),VLOOKUP(B188,VOLEYBOL!C$54:N2372,2,0)),VLOOKUP(B188,FUTBOL!C$31:N2460,2,0)),VLOOKUP(B188,BASKETBOL!C$42:N2474,2,0)),VLOOKUP(B188,HENTBOL!C$32:N2475,2,0)),VLOOKUP(B188,HOKEY!C$35:N1819,2,0)),VLOOKUP(B188,KRİKET!C$30:N2249,2,0)),VLOOKUP(B188,'FERDİ BRANŞLAR'!B$2:M595,2,0))</f>
        <v>46007</v>
      </c>
      <c r="D188" s="186">
        <f>IFERROR(IFERROR(IFERROR(IFERROR(IFERROR(IFERROR(IFERROR(VLOOKUP(B188,FUTSAL!C$69:N11976,3,0),VLOOKUP(B188,VOLEYBOL!C$54:N2372,3,0)),VLOOKUP(B188,FUTBOL!C$31:N2460,3,0)),VLOOKUP(B188,BASKETBOL!C$42:N2474,3,0)),VLOOKUP(B188,HENTBOL!C$32:N2475,3,0)),VLOOKUP(B188,HOKEY!C$35:N1819,3,0)),VLOOKUP(B188,KRİKET!C$30:N2249,3,0)),VLOOKUP(B188,'FERDİ BRANŞLAR'!B$2:M595,3,0))</f>
        <v>0.41666666666666669</v>
      </c>
      <c r="E188" s="185" t="str">
        <f>IFERROR(IFERROR(IFERROR(IFERROR(IFERROR(IFERROR(IFERROR(VLOOKUP(B188,FUTSAL!C$69:N11976,4,0),VLOOKUP(B188,VOLEYBOL!C$54:N2372,4,0)),VLOOKUP(B188,FUTBOL!C$31:N2460,4,0)),VLOOKUP(B188,BASKETBOL!C$42:N2474,4,0)),VLOOKUP(B188,HENTBOL!C$32:N2475,4,0)),VLOOKUP(B188,HOKEY!C$35:N1819,4,0)),VLOOKUP(B188,KRİKET!C$30:N2249,4,0)),VLOOKUP(B188,'FERDİ BRANŞLAR'!B$2:M595,4,0))</f>
        <v>HAMİT  KAPLAN SS</v>
      </c>
      <c r="F188" s="185" t="str">
        <f>IFERROR(IFERROR(IFERROR(IFERROR(IFERROR(IFERROR(IFERROR(VLOOKUP(B188,FUTSAL!C$69:N11976,5,0),VLOOKUP(B188,VOLEYBOL!C$54:N2372,5,0)),VLOOKUP(B188,FUTBOL!C$31:N2460,5,0)),VLOOKUP(B188,BASKETBOL!C$42:N2474,5,0)),VLOOKUP(B188,HENTBOL!C$32:N2475,5,0)),VLOOKUP(B188,HOKEY!C$35:N1819,5,0)),VLOOKUP(B188,KRİKET!C$30:N2249,5,0)),VLOOKUP(B188,'FERDİ BRANŞLAR'!B$2:M595,5,0))</f>
        <v>BADMİNTON</v>
      </c>
      <c r="G188" s="185" t="str">
        <f>IFERROR(IFERROR(IFERROR(IFERROR(IFERROR(IFERROR(IFERROR(VLOOKUP(B188,FUTSAL!C$69:N12421,6,0),VLOOKUP(B188,VOLEYBOL!C$54:N2817,6,0)),VLOOKUP(B188,FUTBOL!C$31:N2905,6,0)),VLOOKUP(B188,BASKETBOL!C$42:N2919,6,0)),VLOOKUP(B188,HENTBOL!C$32:N2920,6,0)),VLOOKUP(B188,HOKEY!C$35:N2264,6,0)),VLOOKUP(B188,KRİKET!C$30:N2694,6,0)),VLOOKUP(B188,'FERDİ BRANŞLAR'!B$2:M595,6,0))</f>
        <v>…</v>
      </c>
      <c r="H188" s="185" t="str">
        <f>IFERROR(IFERROR(IFERROR(IFERROR(IFERROR(IFERROR(IFERROR(VLOOKUP(B188,FUTSAL!C$69:N12421,7,0),VLOOKUP(B188,VOLEYBOL!C$54:N2817,7,0)),VLOOKUP(B188,FUTBOL!C$31:N2905,7,0)),VLOOKUP(B188,BASKETBOL!C$42:N2919,7,0)),VLOOKUP(B188,HENTBOL!C$32:N2920,7,0)),VLOOKUP(B188,HOKEY!C$35:N2264,7,0)),VLOOKUP(B188,KRİKET!C$30:N2694,7,0)),VLOOKUP(B188,'FERDİ BRANŞLAR'!B$2:M595,7,0))</f>
        <v>GENÇLER KIZ</v>
      </c>
      <c r="I188" s="187" t="str">
        <f>IFERROR(IFERROR(IFERROR(IFERROR(IFERROR(IFERROR(IFERROR(VLOOKUP(B188,FUTSAL!C$69:N12421,8,0),VLOOKUP(B188,VOLEYBOL!C$54:N2817,8,0)),VLOOKUP(B188,FUTBOL!C$31:N2905,8,0)),VLOOKUP(B188,BASKETBOL!C$42:N2919,8,0)),VLOOKUP(B188,HENTBOL!C$32:N2920,8,0)),VLOOKUP(B188,HOKEY!C$35:N2264,8,0)),VLOOKUP(B188,KRİKET!C$30:N2694,8,0)),VLOOKUP(B188,'FERDİ BRANŞLAR'!B$2:M595,8,0))</f>
        <v>……….</v>
      </c>
      <c r="J188" s="183" t="str">
        <f>IFERROR(IFERROR(IFERROR(IFERROR(IFERROR(IFERROR(IFERROR(VLOOKUP(B188,FUTSAL!C$69:N12421,9,0),VLOOKUP(B188,VOLEYBOL!C$54:N2817,9,0)),VLOOKUP(B188,FUTBOL!C$31:N2905,9,0)),VLOOKUP(B188,BASKETBOL!C$42:N2919,9,0)),VLOOKUP(B188,HENTBOL!C$32:N2920,9,0)),VLOOKUP(B188,HOKEY!C$35:N2264,9,0)),VLOOKUP(B188,KRİKET!C$30:N2694,9,0)),VLOOKUP(B188,'FERDİ BRANŞLAR'!B$2:M595,9,0))</f>
        <v>…</v>
      </c>
      <c r="K188" s="183" t="str">
        <f>IFERROR(IFERROR(IFERROR(IFERROR(IFERROR(IFERROR(IFERROR(VLOOKUP(B188,FUTSAL!C$69:N12421,10,0),VLOOKUP(B188,VOLEYBOL!C$54:N2817,10,0)),VLOOKUP(B188,FUTBOL!C$31:N2905,10,0)),VLOOKUP(B188,BASKETBOL!C$42:N2919,10,0)),VLOOKUP(B188,HENTBOL!C$32:N2920,10,0)),VLOOKUP(B188,HOKEY!C$35:N2264,10,0)),VLOOKUP(B188,KRİKET!C$30:N2694,10,0)),VLOOKUP(B188,'FERDİ BRANŞLAR'!B$2:M595,10,0))</f>
        <v>…</v>
      </c>
      <c r="L188" s="331" t="str">
        <f>IFERROR(IFERROR(IFERROR(IFERROR(IFERROR(IFERROR(IFERROR(VLOOKUP(B188,FUTSAL!C$69:N12421,11,0),VLOOKUP(B188,VOLEYBOL!C$54:N2817,11,0)),VLOOKUP(B188,FUTBOL!C$31:N2905,11,0)),VLOOKUP(B188,BASKETBOL!C$42:N2919,11,0)),VLOOKUP(B188,HENTBOL!C$32:N2920,11,0)),VLOOKUP(B188,HOKEY!C$35:N2264,11,0)),VLOOKUP(B188,KRİKET!C$30:N2694,11,0)),VLOOKUP(B188,'FERDİ BRANŞLAR'!B$2:M595,11,0))</f>
        <v>……….</v>
      </c>
      <c r="M188" s="79" t="str">
        <f>IFERROR(IFERROR(IFERROR(IFERROR(IFERROR(IFERROR(IFERROR(VLOOKUP(B188,FUTSAL!C$69:N12421,12,0),VLOOKUP(B188,VOLEYBOL!C$54:N2817,12,0)),VLOOKUP(B188,FUTBOL!C$31:N2905,12,0)),VLOOKUP(B188,BASKETBOL!C$42:N2919,12,0)),VLOOKUP(B188,HENTBOL!C$32:N2920,12,0)),VLOOKUP(B188,HOKEY!C$35:N2264,11,0)),VLOOKUP(B188,KRİKET!C$30:N2694,12,0)),VLOOKUP(B188,'FERDİ BRANŞLAR'!B$2:M595,12,0))</f>
        <v xml:space="preserve">KUPA TÖRENİ </v>
      </c>
    </row>
    <row r="189" spans="2:13" ht="12" x14ac:dyDescent="0.2">
      <c r="B189" s="406">
        <v>417</v>
      </c>
      <c r="C189" s="312">
        <f>IFERROR(IFERROR(IFERROR(IFERROR(IFERROR(IFERROR(IFERROR(VLOOKUP(B189,FUTSAL!C$69:N11952,2,0),VLOOKUP(B189,VOLEYBOL!C$54:N2348,2,0)),VLOOKUP(B189,FUTBOL!C$31:N2436,2,0)),VLOOKUP(B189,BASKETBOL!C$42:N2450,2,0)),VLOOKUP(B189,HENTBOL!C$32:N2451,2,0)),VLOOKUP(B189,HOKEY!C$35:N1795,2,0)),VLOOKUP(B189,KRİKET!C$30:N2225,2,0)),VLOOKUP(B189,'FERDİ BRANŞLAR'!B$2:M571,2,0))</f>
        <v>46007</v>
      </c>
      <c r="D189" s="313">
        <f>IFERROR(IFERROR(IFERROR(IFERROR(IFERROR(IFERROR(IFERROR(VLOOKUP(B189,FUTSAL!C$69:N11952,3,0),VLOOKUP(B189,VOLEYBOL!C$54:N2348,3,0)),VLOOKUP(B189,FUTBOL!C$31:N2436,3,0)),VLOOKUP(B189,BASKETBOL!C$42:N2450,3,0)),VLOOKUP(B189,HENTBOL!C$32:N2451,3,0)),VLOOKUP(B189,HOKEY!C$35:N1795,3,0)),VLOOKUP(B189,KRİKET!C$30:N2225,3,0)),VLOOKUP(B189,'FERDİ BRANŞLAR'!B$2:M571,3,0))</f>
        <v>0.45833333333333331</v>
      </c>
      <c r="E189" s="312" t="str">
        <f>IFERROR(IFERROR(IFERROR(IFERROR(IFERROR(IFERROR(IFERROR(VLOOKUP(B189,FUTSAL!C$69:N11952,4,0),VLOOKUP(B189,VOLEYBOL!C$54:N2348,4,0)),VLOOKUP(B189,FUTBOL!C$31:N2436,4,0)),VLOOKUP(B189,BASKETBOL!C$42:N2450,4,0)),VLOOKUP(B189,HENTBOL!C$32:N2451,4,0)),VLOOKUP(B189,HOKEY!C$35:N1795,4,0)),VLOOKUP(B189,KRİKET!C$30:N2225,4,0)),VLOOKUP(B189,'FERDİ BRANŞLAR'!B$2:M571,4,0))</f>
        <v>G.HACIKÖY SS</v>
      </c>
      <c r="F189" s="312" t="str">
        <f>IFERROR(IFERROR(IFERROR(IFERROR(IFERROR(IFERROR(IFERROR(VLOOKUP(B189,FUTSAL!C$69:N11952,5,0),VLOOKUP(B189,VOLEYBOL!C$54:N2348,5,0)),VLOOKUP(B189,FUTBOL!C$31:N2436,5,0)),VLOOKUP(B189,BASKETBOL!C$42:N2450,5,0)),VLOOKUP(B189,HENTBOL!C$32:N2451,5,0)),VLOOKUP(B189,HOKEY!C$35:N1795,5,0)),VLOOKUP(B189,KRİKET!C$30:N2225,5,0)),VLOOKUP(B189,'FERDİ BRANŞLAR'!B$2:M571,5,0))</f>
        <v>BASKETBOL</v>
      </c>
      <c r="G189" s="312" t="str">
        <f>IFERROR(IFERROR(IFERROR(IFERROR(IFERROR(IFERROR(IFERROR(VLOOKUP(B189,FUTSAL!C$69:N12397,6,0),VLOOKUP(B189,VOLEYBOL!C$54:N2793,6,0)),VLOOKUP(B189,FUTBOL!C$31:N2881,6,0)),VLOOKUP(B189,BASKETBOL!C$42:N2895,6,0)),VLOOKUP(B189,HENTBOL!C$32:N2896,6,0)),VLOOKUP(B189,HOKEY!C$35:N2240,6,0)),VLOOKUP(B189,KRİKET!C$30:N2670,6,0)),VLOOKUP(B189,'FERDİ BRANŞLAR'!B$2:M571,6,0))</f>
        <v>A GRB</v>
      </c>
      <c r="H189" s="312" t="str">
        <f>IFERROR(IFERROR(IFERROR(IFERROR(IFERROR(IFERROR(IFERROR(VLOOKUP(B189,FUTSAL!C$69:N12397,7,0),VLOOKUP(B189,VOLEYBOL!C$54:N2793,7,0)),VLOOKUP(B189,FUTBOL!C$31:N2881,7,0)),VLOOKUP(B189,BASKETBOL!C$42:N2895,7,0)),VLOOKUP(B189,HENTBOL!C$32:N2896,7,0)),VLOOKUP(B189,HOKEY!C$35:N2240,7,0)),VLOOKUP(B189,KRİKET!C$30:N2670,7,0)),VLOOKUP(B189,'FERDİ BRANŞLAR'!B$2:M571,7,0))</f>
        <v>YILDIZ KIZ</v>
      </c>
      <c r="I189" s="314" t="str">
        <f>IFERROR(IFERROR(IFERROR(IFERROR(IFERROR(IFERROR(IFERROR(VLOOKUP(B189,FUTSAL!C$69:N12397,8,0),VLOOKUP(B189,VOLEYBOL!C$54:N2793,8,0)),VLOOKUP(B189,FUTBOL!C$31:N2881,8,0)),VLOOKUP(B189,BASKETBOL!C$42:N2895,8,0)),VLOOKUP(B189,HENTBOL!C$32:N2896,8,0)),VLOOKUP(B189,HOKEY!C$35:N2240,8,0)),VLOOKUP(B189,KRİKET!C$30:N2670,8,0)),VLOOKUP(B189,'FERDİ BRANŞLAR'!B$2:M571,8,0))</f>
        <v>MERZİFON ŞEHİT BİNBAŞI ARSLAN KULAKSIZ O.O</v>
      </c>
      <c r="J189" s="315">
        <f>IFERROR(IFERROR(IFERROR(IFERROR(IFERROR(IFERROR(IFERROR(VLOOKUP(B189,FUTSAL!C$69:N12397,9,0),VLOOKUP(B189,VOLEYBOL!C$54:N2793,9,0)),VLOOKUP(B189,FUTBOL!C$31:N2881,9,0)),VLOOKUP(B189,BASKETBOL!C$42:N2895,9,0)),VLOOKUP(B189,HENTBOL!C$32:N2896,9,0)),VLOOKUP(B189,HOKEY!C$35:N2240,9,0)),VLOOKUP(B189,KRİKET!C$30:N2670,9,0)),VLOOKUP(B189,'FERDİ BRANŞLAR'!B$2:M571,9,0))</f>
        <v>0</v>
      </c>
      <c r="K189" s="315">
        <f>IFERROR(IFERROR(IFERROR(IFERROR(IFERROR(IFERROR(IFERROR(VLOOKUP(B189,FUTSAL!C$69:N12397,10,0),VLOOKUP(B189,VOLEYBOL!C$54:N2793,10,0)),VLOOKUP(B189,FUTBOL!C$31:N2881,10,0)),VLOOKUP(B189,BASKETBOL!C$42:N2895,10,0)),VLOOKUP(B189,HENTBOL!C$32:N2896,10,0)),VLOOKUP(B189,HOKEY!C$35:N2240,10,0)),VLOOKUP(B189,KRİKET!C$30:N2670,10,0)),VLOOKUP(B189,'FERDİ BRANŞLAR'!B$2:M571,10,0))</f>
        <v>0</v>
      </c>
      <c r="L189" s="281" t="str">
        <f>IFERROR(IFERROR(IFERROR(IFERROR(IFERROR(IFERROR(IFERROR(VLOOKUP(B189,FUTSAL!C$69:N12397,11,0),VLOOKUP(B189,VOLEYBOL!C$54:N2793,11,0)),VLOOKUP(B189,FUTBOL!C$31:N2881,11,0)),VLOOKUP(B189,BASKETBOL!C$42:N2895,11,0)),VLOOKUP(B189,HENTBOL!C$32:N2896,11,0)),VLOOKUP(B189,HOKEY!C$35:N2240,11,0)),VLOOKUP(B189,KRİKET!C$30:N2670,11,0)),VLOOKUP(B189,'FERDİ BRANŞLAR'!B$2:M571,11,0))</f>
        <v>MERZİFON GAZİ O.O (ÇEKİLDİ)</v>
      </c>
      <c r="M189" s="283" t="str">
        <f>IFERROR(IFERROR(IFERROR(IFERROR(IFERROR(IFERROR(IFERROR(VLOOKUP(B189,FUTSAL!C$69:N12397,12,0),VLOOKUP(B189,VOLEYBOL!C$54:N2793,12,0)),VLOOKUP(B189,FUTBOL!C$31:N2881,12,0)),VLOOKUP(B189,BASKETBOL!C$42:N2895,12,0)),VLOOKUP(B189,HENTBOL!C$32:N2896,12,0)),VLOOKUP(B189,HOKEY!C$35:N2240,11,0)),VLOOKUP(B189,KRİKET!C$30:N2670,12,0)),VLOOKUP(B189,'FERDİ BRANŞLAR'!B$2:M571,12,0))</f>
        <v>MERZİFON GAZİ O.O ÇEKİLDİ</v>
      </c>
    </row>
    <row r="190" spans="2:13" ht="12" x14ac:dyDescent="0.2">
      <c r="B190" s="406">
        <v>410</v>
      </c>
      <c r="C190" s="185">
        <f>IFERROR(IFERROR(IFERROR(IFERROR(IFERROR(IFERROR(IFERROR(VLOOKUP(B190,FUTSAL!C$69:N11961,2,0),VLOOKUP(B190,VOLEYBOL!C$54:N2357,2,0)),VLOOKUP(B190,FUTBOL!C$31:N2445,2,0)),VLOOKUP(B190,BASKETBOL!C$42:N2459,2,0)),VLOOKUP(B190,HENTBOL!C$32:N2460,2,0)),VLOOKUP(B190,HOKEY!C$35:N1804,2,0)),VLOOKUP(B190,KRİKET!C$30:N2234,2,0)),VLOOKUP(B190,'FERDİ BRANŞLAR'!B$2:M580,2,0))</f>
        <v>46007</v>
      </c>
      <c r="D190" s="276">
        <f>IFERROR(IFERROR(IFERROR(IFERROR(IFERROR(IFERROR(IFERROR(VLOOKUP(B190,FUTSAL!C$69:N11961,3,0),VLOOKUP(B190,VOLEYBOL!C$54:N2357,3,0)),VLOOKUP(B190,FUTBOL!C$31:N2445,3,0)),VLOOKUP(B190,BASKETBOL!C$42:N2459,3,0)),VLOOKUP(B190,HENTBOL!C$32:N2460,3,0)),VLOOKUP(B190,HOKEY!C$35:N1804,3,0)),VLOOKUP(B190,KRİKET!C$30:N2234,3,0)),VLOOKUP(B190,'FERDİ BRANŞLAR'!B$2:M580,3,0))</f>
        <v>0.45833333333333331</v>
      </c>
      <c r="E190" s="185" t="str">
        <f>IFERROR(IFERROR(IFERROR(IFERROR(IFERROR(IFERROR(IFERROR(VLOOKUP(B190,FUTSAL!C$69:N11961,4,0),VLOOKUP(B190,VOLEYBOL!C$54:N2357,4,0)),VLOOKUP(B190,FUTBOL!C$31:N2445,4,0)),VLOOKUP(B190,BASKETBOL!C$42:N2459,4,0)),VLOOKUP(B190,HENTBOL!C$32:N2460,4,0)),VLOOKUP(B190,HOKEY!C$35:N1804,4,0)),VLOOKUP(B190,KRİKET!C$30:N2234,4,0)),VLOOKUP(B190,'FERDİ BRANŞLAR'!B$2:M580,4,0))</f>
        <v>G.HACIKÖY SS</v>
      </c>
      <c r="F190" s="185" t="str">
        <f>IFERROR(IFERROR(IFERROR(IFERROR(IFERROR(IFERROR(IFERROR(VLOOKUP(B190,FUTSAL!C$69:N11961,5,0),VLOOKUP(B190,VOLEYBOL!C$54:N2357,5,0)),VLOOKUP(B190,FUTBOL!C$31:N2445,5,0)),VLOOKUP(B190,BASKETBOL!C$42:N2459,5,0)),VLOOKUP(B190,HENTBOL!C$32:N2460,5,0)),VLOOKUP(B190,HOKEY!C$35:N1804,5,0)),VLOOKUP(B190,KRİKET!C$30:N2234,5,0)),VLOOKUP(B190,'FERDİ BRANŞLAR'!B$2:M580,5,0))</f>
        <v>BASKETBOL</v>
      </c>
      <c r="G190" s="185" t="str">
        <f>IFERROR(IFERROR(IFERROR(IFERROR(IFERROR(IFERROR(IFERROR(VLOOKUP(B190,FUTSAL!C$69:N12406,6,0),VLOOKUP(B190,VOLEYBOL!C$54:N2802,6,0)),VLOOKUP(B190,FUTBOL!C$31:N2890,6,0)),VLOOKUP(B190,BASKETBOL!C$42:N2904,6,0)),VLOOKUP(B190,HENTBOL!C$32:N2905,6,0)),VLOOKUP(B190,HOKEY!C$35:N2249,6,0)),VLOOKUP(B190,KRİKET!C$30:N2679,6,0)),VLOOKUP(B190,'FERDİ BRANŞLAR'!B$2:M580,6,0))</f>
        <v>B GRB</v>
      </c>
      <c r="H190" s="185" t="str">
        <f>IFERROR(IFERROR(IFERROR(IFERROR(IFERROR(IFERROR(IFERROR(VLOOKUP(B190,FUTSAL!C$69:N12406,7,0),VLOOKUP(B190,VOLEYBOL!C$54:N2802,7,0)),VLOOKUP(B190,FUTBOL!C$31:N2890,7,0)),VLOOKUP(B190,BASKETBOL!C$42:N2904,7,0)),VLOOKUP(B190,HENTBOL!C$32:N2905,7,0)),VLOOKUP(B190,HOKEY!C$35:N2249,7,0)),VLOOKUP(B190,KRİKET!C$30:N2679,7,0)),VLOOKUP(B190,'FERDİ BRANŞLAR'!B$2:M580,7,0))</f>
        <v>YILDIZ ERK</v>
      </c>
      <c r="I190" s="187" t="str">
        <f>IFERROR(IFERROR(IFERROR(IFERROR(IFERROR(IFERROR(IFERROR(VLOOKUP(B190,FUTSAL!C$69:N12406,8,0),VLOOKUP(B190,VOLEYBOL!C$54:N2802,8,0)),VLOOKUP(B190,FUTBOL!C$31:N2890,8,0)),VLOOKUP(B190,BASKETBOL!C$42:N2904,8,0)),VLOOKUP(B190,HENTBOL!C$32:N2905,8,0)),VLOOKUP(B190,HOKEY!C$35:N2249,8,0)),VLOOKUP(B190,KRİKET!C$30:N2679,8,0)),VLOOKUP(B190,'FERDİ BRANŞLAR'!B$2:M580,8,0))</f>
        <v xml:space="preserve">MERZİFON GAZİ O.O </v>
      </c>
      <c r="J190" s="253" t="str">
        <f>IFERROR(IFERROR(IFERROR(IFERROR(IFERROR(IFERROR(IFERROR(VLOOKUP(B190,FUTSAL!C$69:N12406,9,0),VLOOKUP(B190,VOLEYBOL!C$54:N2802,9,0)),VLOOKUP(B190,FUTBOL!C$31:N2890,9,0)),VLOOKUP(B190,BASKETBOL!C$42:N2904,9,0)),VLOOKUP(B190,HENTBOL!C$32:N2905,9,0)),VLOOKUP(B190,HOKEY!C$35:N2249,9,0)),VLOOKUP(B190,KRİKET!C$30:N2679,9,0)),VLOOKUP(B190,'FERDİ BRANŞLAR'!B$2:M580,9,0))</f>
        <v>68</v>
      </c>
      <c r="K190" s="253" t="str">
        <f>IFERROR(IFERROR(IFERROR(IFERROR(IFERROR(IFERROR(IFERROR(VLOOKUP(B190,FUTSAL!C$69:N12406,10,0),VLOOKUP(B190,VOLEYBOL!C$54:N2802,10,0)),VLOOKUP(B190,FUTBOL!C$31:N2890,10,0)),VLOOKUP(B190,BASKETBOL!C$42:N2904,10,0)),VLOOKUP(B190,HENTBOL!C$32:N2905,10,0)),VLOOKUP(B190,HOKEY!C$35:N2249,10,0)),VLOOKUP(B190,KRİKET!C$30:N2679,10,0)),VLOOKUP(B190,'FERDİ BRANŞLAR'!B$2:M580,10,0))</f>
        <v>29</v>
      </c>
      <c r="L190" s="311" t="str">
        <f>IFERROR(IFERROR(IFERROR(IFERROR(IFERROR(IFERROR(IFERROR(VLOOKUP(B190,FUTSAL!C$69:N12406,11,0),VLOOKUP(B190,VOLEYBOL!C$54:N2802,11,0)),VLOOKUP(B190,FUTBOL!C$31:N2890,11,0)),VLOOKUP(B190,BASKETBOL!C$42:N2904,11,0)),VLOOKUP(B190,HENTBOL!C$32:N2905,11,0)),VLOOKUP(B190,HOKEY!C$35:N2249,11,0)),VLOOKUP(B190,KRİKET!C$30:N2679,11,0)),VLOOKUP(B190,'FERDİ BRANŞLAR'!B$2:M580,11,0))</f>
        <v>AMASYA ÖZEL KUTLUBEY KOLEJİ O.O</v>
      </c>
      <c r="M190" s="291" t="str">
        <f>IFERROR(IFERROR(IFERROR(IFERROR(IFERROR(IFERROR(IFERROR(VLOOKUP(B190,FUTSAL!C$69:N12406,12,0),VLOOKUP(B190,VOLEYBOL!C$54:N2802,12,0)),VLOOKUP(B190,FUTBOL!C$31:N2890,12,0)),VLOOKUP(B190,BASKETBOL!C$42:N2904,12,0)),VLOOKUP(B190,HENTBOL!C$32:N2905,12,0)),VLOOKUP(B190,HOKEY!C$35:N2249,11,0)),VLOOKUP(B190,KRİKET!C$30:N2679,12,0)),VLOOKUP(B190,'FERDİ BRANŞLAR'!B$2:M580,12,0))</f>
        <v>TARİH DEĞİŞİKLİĞİ YER DEĞİŞİKLİĞİ-SAAT DEĞİŞİKLİĞİ</v>
      </c>
    </row>
    <row r="191" spans="2:13" ht="12" x14ac:dyDescent="0.2">
      <c r="B191" s="188">
        <v>50</v>
      </c>
      <c r="C191" s="185">
        <f>IFERROR(IFERROR(IFERROR(IFERROR(IFERROR(IFERROR(IFERROR(VLOOKUP(B191,FUTSAL!C$69:N11534,2,0),VLOOKUP(B191,VOLEYBOL!C$54:N1930,2,0)),VLOOKUP(B191,FUTBOL!C$31:N2018,2,0)),VLOOKUP(B191,BASKETBOL!C$42:N2032,2,0)),VLOOKUP(B191,HENTBOL!C$32:N2033,2,0)),VLOOKUP(B191,HOKEY!C$35:N1377,2,0)),VLOOKUP(B191,KRİKET!C$30:N1807,2,0)),VLOOKUP(B191,'FERDİ BRANŞLAR'!B$2:M153,2,0))</f>
        <v>46008</v>
      </c>
      <c r="D191" s="186">
        <f>IFERROR(IFERROR(IFERROR(IFERROR(IFERROR(IFERROR(IFERROR(VLOOKUP(B191,FUTSAL!C$69:N11534,3,0),VLOOKUP(B191,VOLEYBOL!C$54:N1930,3,0)),VLOOKUP(B191,FUTBOL!C$31:N2018,3,0)),VLOOKUP(B191,BASKETBOL!C$42:N2032,3,0)),VLOOKUP(B191,HENTBOL!C$32:N2033,3,0)),VLOOKUP(B191,HOKEY!C$35:N1377,3,0)),VLOOKUP(B191,KRİKET!C$30:N1807,3,0)),VLOOKUP(B191,'FERDİ BRANŞLAR'!B$2:M153,3,0))</f>
        <v>0.41666666666666669</v>
      </c>
      <c r="E191" s="185" t="str">
        <f>IFERROR(IFERROR(IFERROR(IFERROR(IFERROR(IFERROR(IFERROR(VLOOKUP(B191,FUTSAL!C$69:N11534,4,0),VLOOKUP(B191,VOLEYBOL!C$54:N1930,4,0)),VLOOKUP(B191,FUTBOL!C$31:N2018,4,0)),VLOOKUP(B191,BASKETBOL!C$42:N2032,4,0)),VLOOKUP(B191,HENTBOL!C$32:N2033,4,0)),VLOOKUP(B191,HOKEY!C$35:N1377,4,0)),VLOOKUP(B191,KRİKET!C$30:N1807,4,0)),VLOOKUP(B191,'FERDİ BRANŞLAR'!B$2:M153,4,0))</f>
        <v>AMASYA SS</v>
      </c>
      <c r="F191" s="185" t="str">
        <f>IFERROR(IFERROR(IFERROR(IFERROR(IFERROR(IFERROR(IFERROR(VLOOKUP(B191,FUTSAL!C$69:N11534,5,0),VLOOKUP(B191,VOLEYBOL!C$54:N1930,5,0)),VLOOKUP(B191,FUTBOL!C$31:N2018,5,0)),VLOOKUP(B191,BASKETBOL!C$42:N2032,5,0)),VLOOKUP(B191,HENTBOL!C$32:N2033,5,0)),VLOOKUP(B191,HOKEY!C$35:N1377,5,0)),VLOOKUP(B191,KRİKET!C$30:N1807,5,0)),VLOOKUP(B191,'FERDİ BRANŞLAR'!B$2:M153,5,0))</f>
        <v>FUTSAL</v>
      </c>
      <c r="G191" s="185" t="str">
        <f>IFERROR(IFERROR(IFERROR(IFERROR(IFERROR(IFERROR(IFERROR(VLOOKUP(B191,FUTSAL!C$69:N11979,6,0),VLOOKUP(B191,VOLEYBOL!C$54:N2375,6,0)),VLOOKUP(B191,FUTBOL!C$31:N2463,6,0)),VLOOKUP(B191,BASKETBOL!C$42:N2477,6,0)),VLOOKUP(B191,HENTBOL!C$32:N2478,6,0)),VLOOKUP(B191,HOKEY!C$35:N1822,6,0)),VLOOKUP(B191,KRİKET!C$30:N2252,6,0)),VLOOKUP(B191,'FERDİ BRANŞLAR'!B$2:M153,6,0))</f>
        <v>1.ELEME A GRP</v>
      </c>
      <c r="H191" s="185" t="str">
        <f>IFERROR(IFERROR(IFERROR(IFERROR(IFERROR(IFERROR(IFERROR(VLOOKUP(B191,FUTSAL!C$69:N11979,7,0),VLOOKUP(B191,VOLEYBOL!C$54:N2375,7,0)),VLOOKUP(B191,FUTBOL!C$31:N2463,7,0)),VLOOKUP(B191,BASKETBOL!C$42:N2477,7,0)),VLOOKUP(B191,HENTBOL!C$32:N2478,7,0)),VLOOKUP(B191,HOKEY!C$35:N1822,7,0)),VLOOKUP(B191,KRİKET!C$30:N2252,7,0)),VLOOKUP(B191,'FERDİ BRANŞLAR'!B$2:M153,7,0))</f>
        <v>GENÇ A ERK</v>
      </c>
      <c r="I191" s="187" t="str">
        <f>IFERROR(IFERROR(IFERROR(IFERROR(IFERROR(IFERROR(IFERROR(VLOOKUP(B191,FUTSAL!C$69:N11979,8,0),VLOOKUP(B191,VOLEYBOL!C$54:N2375,8,0)),VLOOKUP(B191,FUTBOL!C$31:N2463,8,0)),VLOOKUP(B191,BASKETBOL!C$42:N2477,8,0)),VLOOKUP(B191,HENTBOL!C$32:N2478,8,0)),VLOOKUP(B191,HOKEY!C$35:N1822,8,0)),VLOOKUP(B191,KRİKET!C$30:N2252,8,0)),VLOOKUP(B191,'FERDİ BRANŞLAR'!B$2:M153,8,0))</f>
        <v>AMASYA TÜRK TELEKOM ANADOLU İHL</v>
      </c>
      <c r="J191" s="253" t="str">
        <f>IFERROR(IFERROR(IFERROR(IFERROR(IFERROR(IFERROR(IFERROR(VLOOKUP(B191,FUTSAL!C$69:N11979,9,0),VLOOKUP(B191,VOLEYBOL!C$54:N2375,9,0)),VLOOKUP(B191,FUTBOL!C$31:N2463,9,0)),VLOOKUP(B191,BASKETBOL!C$42:N2477,9,0)),VLOOKUP(B191,HENTBOL!C$32:N2478,9,0)),VLOOKUP(B191,HOKEY!C$35:N1822,9,0)),VLOOKUP(B191,KRİKET!C$30:N2252,9,0)),VLOOKUP(B191,'FERDİ BRANŞLAR'!B$2:M153,9,0))</f>
        <v>4</v>
      </c>
      <c r="K191" s="253" t="str">
        <f>IFERROR(IFERROR(IFERROR(IFERROR(IFERROR(IFERROR(IFERROR(VLOOKUP(B191,FUTSAL!C$69:N11979,10,0),VLOOKUP(B191,VOLEYBOL!C$54:N2375,10,0)),VLOOKUP(B191,FUTBOL!C$31:N2463,10,0)),VLOOKUP(B191,BASKETBOL!C$42:N2477,10,0)),VLOOKUP(B191,HENTBOL!C$32:N2478,10,0)),VLOOKUP(B191,HOKEY!C$35:N1822,10,0)),VLOOKUP(B191,KRİKET!C$30:N2252,10,0)),VLOOKUP(B191,'FERDİ BRANŞLAR'!B$2:M153,10,0))</f>
        <v>2</v>
      </c>
      <c r="L191" s="335" t="str">
        <f>IFERROR(IFERROR(IFERROR(IFERROR(IFERROR(IFERROR(IFERROR(VLOOKUP(B191,FUTSAL!C$69:N11979,11,0),VLOOKUP(B191,VOLEYBOL!C$54:N2375,11,0)),VLOOKUP(B191,FUTBOL!C$31:N2463,11,0)),VLOOKUP(B191,BASKETBOL!C$42:N2477,11,0)),VLOOKUP(B191,HENTBOL!C$32:N2478,11,0)),VLOOKUP(B191,HOKEY!C$35:N1822,11,0)),VLOOKUP(B191,KRİKET!C$30:N2252,11,0)),VLOOKUP(B191,'FERDİ BRANŞLAR'!B$2:M153,11,0))</f>
        <v>AMASYA MACİT ZEREN FEN LİSESİ</v>
      </c>
      <c r="M191" s="79">
        <f>IFERROR(IFERROR(IFERROR(IFERROR(IFERROR(IFERROR(IFERROR(VLOOKUP(B191,FUTSAL!C$69:N11979,12,0),VLOOKUP(B191,VOLEYBOL!C$54:N2375,12,0)),VLOOKUP(B191,FUTBOL!C$31:N2463,12,0)),VLOOKUP(B191,BASKETBOL!C$42:N2477,12,0)),VLOOKUP(B191,HENTBOL!C$32:N2478,12,0)),VLOOKUP(B191,HOKEY!C$35:N1822,11,0)),VLOOKUP(B191,KRİKET!C$30:N2252,12,0)),VLOOKUP(B191,'FERDİ BRANŞLAR'!B$2:M153,12,0))</f>
        <v>0</v>
      </c>
    </row>
    <row r="192" spans="2:13" ht="12" x14ac:dyDescent="0.2">
      <c r="B192" s="188">
        <v>53</v>
      </c>
      <c r="C192" s="185">
        <f>IFERROR(IFERROR(IFERROR(IFERROR(IFERROR(IFERROR(IFERROR(VLOOKUP(B192,FUTSAL!C$69:N11592,2,0),VLOOKUP(B192,VOLEYBOL!C$54:N1988,2,0)),VLOOKUP(B192,FUTBOL!C$31:N2076,2,0)),VLOOKUP(B192,BASKETBOL!C$42:N2090,2,0)),VLOOKUP(B192,HENTBOL!C$32:N2091,2,0)),VLOOKUP(B192,HOKEY!C$35:N1435,2,0)),VLOOKUP(B192,KRİKET!C$30:N1865,2,0)),VLOOKUP(B192,'FERDİ BRANŞLAR'!B$2:M211,2,0))</f>
        <v>46008</v>
      </c>
      <c r="D192" s="186">
        <f>IFERROR(IFERROR(IFERROR(IFERROR(IFERROR(IFERROR(IFERROR(VLOOKUP(B192,FUTSAL!C$69:N11592,3,0),VLOOKUP(B192,VOLEYBOL!C$54:N1988,3,0)),VLOOKUP(B192,FUTBOL!C$31:N2076,3,0)),VLOOKUP(B192,BASKETBOL!C$42:N2090,3,0)),VLOOKUP(B192,HENTBOL!C$32:N2091,3,0)),VLOOKUP(B192,HOKEY!C$35:N1435,3,0)),VLOOKUP(B192,KRİKET!C$30:N1865,3,0)),VLOOKUP(B192,'FERDİ BRANŞLAR'!B$2:M211,3,0))</f>
        <v>0.41666666666666669</v>
      </c>
      <c r="E192" s="185" t="str">
        <f>IFERROR(IFERROR(IFERROR(IFERROR(IFERROR(IFERROR(IFERROR(VLOOKUP(B192,FUTSAL!C$69:N11592,4,0),VLOOKUP(B192,VOLEYBOL!C$54:N1988,4,0)),VLOOKUP(B192,FUTBOL!C$31:N2076,4,0)),VLOOKUP(B192,BASKETBOL!C$42:N2090,4,0)),VLOOKUP(B192,HENTBOL!C$32:N2091,4,0)),VLOOKUP(B192,HOKEY!C$35:N1435,4,0)),VLOOKUP(B192,KRİKET!C$30:N1865,4,0)),VLOOKUP(B192,'FERDİ BRANŞLAR'!B$2:M211,4,0))</f>
        <v>G.HACIKÖY SS</v>
      </c>
      <c r="F192" s="185" t="str">
        <f>IFERROR(IFERROR(IFERROR(IFERROR(IFERROR(IFERROR(IFERROR(VLOOKUP(B192,FUTSAL!C$69:N11592,5,0),VLOOKUP(B192,VOLEYBOL!C$54:N1988,5,0)),VLOOKUP(B192,FUTBOL!C$31:N2076,5,0)),VLOOKUP(B192,BASKETBOL!C$42:N2090,5,0)),VLOOKUP(B192,HENTBOL!C$32:N2091,5,0)),VLOOKUP(B192,HOKEY!C$35:N1435,5,0)),VLOOKUP(B192,KRİKET!C$30:N1865,5,0)),VLOOKUP(B192,'FERDİ BRANŞLAR'!B$2:M211,5,0))</f>
        <v>FUTSAL</v>
      </c>
      <c r="G192" s="185" t="str">
        <f>IFERROR(IFERROR(IFERROR(IFERROR(IFERROR(IFERROR(IFERROR(VLOOKUP(B192,FUTSAL!C$69:N12037,6,0),VLOOKUP(B192,VOLEYBOL!C$54:N2433,6,0)),VLOOKUP(B192,FUTBOL!C$31:N2521,6,0)),VLOOKUP(B192,BASKETBOL!C$42:N2535,6,0)),VLOOKUP(B192,HENTBOL!C$32:N2536,6,0)),VLOOKUP(B192,HOKEY!C$35:N1880,6,0)),VLOOKUP(B192,KRİKET!C$30:N2310,6,0)),VLOOKUP(B192,'FERDİ BRANŞLAR'!B$2:M211,6,0))</f>
        <v>1.ELEME B GRP</v>
      </c>
      <c r="H192" s="185" t="str">
        <f>IFERROR(IFERROR(IFERROR(IFERROR(IFERROR(IFERROR(IFERROR(VLOOKUP(B192,FUTSAL!C$69:N12037,7,0),VLOOKUP(B192,VOLEYBOL!C$54:N2433,7,0)),VLOOKUP(B192,FUTBOL!C$31:N2521,7,0)),VLOOKUP(B192,BASKETBOL!C$42:N2535,7,0)),VLOOKUP(B192,HENTBOL!C$32:N2536,7,0)),VLOOKUP(B192,HOKEY!C$35:N1880,7,0)),VLOOKUP(B192,KRİKET!C$30:N2310,7,0)),VLOOKUP(B192,'FERDİ BRANŞLAR'!B$2:M211,7,0))</f>
        <v>GENÇ A ERK</v>
      </c>
      <c r="I192" s="187" t="str">
        <f>IFERROR(IFERROR(IFERROR(IFERROR(IFERROR(IFERROR(IFERROR(VLOOKUP(B192,FUTSAL!C$69:N12037,8,0),VLOOKUP(B192,VOLEYBOL!C$54:N2433,8,0)),VLOOKUP(B192,FUTBOL!C$31:N2521,8,0)),VLOOKUP(B192,BASKETBOL!C$42:N2535,8,0)),VLOOKUP(B192,HENTBOL!C$32:N2536,8,0)),VLOOKUP(B192,HOKEY!C$35:N1880,8,0)),VLOOKUP(B192,KRİKET!C$30:N2310,8,0)),VLOOKUP(B192,'FERDİ BRANŞLAR'!B$2:M211,8,0))</f>
        <v>SULUOVA ŞEHİT HÜSEYİN KAVAKLI FEN LİSESİ</v>
      </c>
      <c r="J192" s="253" t="str">
        <f>IFERROR(IFERROR(IFERROR(IFERROR(IFERROR(IFERROR(IFERROR(VLOOKUP(B192,FUTSAL!C$69:N12037,9,0),VLOOKUP(B192,VOLEYBOL!C$54:N2433,9,0)),VLOOKUP(B192,FUTBOL!C$31:N2521,9,0)),VLOOKUP(B192,BASKETBOL!C$42:N2535,9,0)),VLOOKUP(B192,HENTBOL!C$32:N2536,9,0)),VLOOKUP(B192,HOKEY!C$35:N1880,9,0)),VLOOKUP(B192,KRİKET!C$30:N2310,9,0)),VLOOKUP(B192,'FERDİ BRANŞLAR'!B$2:M211,9,0))</f>
        <v>3</v>
      </c>
      <c r="K192" s="253" t="str">
        <f>IFERROR(IFERROR(IFERROR(IFERROR(IFERROR(IFERROR(IFERROR(VLOOKUP(B192,FUTSAL!C$69:N12037,10,0),VLOOKUP(B192,VOLEYBOL!C$54:N2433,10,0)),VLOOKUP(B192,FUTBOL!C$31:N2521,10,0)),VLOOKUP(B192,BASKETBOL!C$42:N2535,10,0)),VLOOKUP(B192,HENTBOL!C$32:N2536,10,0)),VLOOKUP(B192,HOKEY!C$35:N1880,10,0)),VLOOKUP(B192,KRİKET!C$30:N2310,10,0)),VLOOKUP(B192,'FERDİ BRANŞLAR'!B$2:M211,10,0))</f>
        <v>2</v>
      </c>
      <c r="L192" s="334" t="str">
        <f>IFERROR(IFERROR(IFERROR(IFERROR(IFERROR(IFERROR(IFERROR(VLOOKUP(B192,FUTSAL!C$69:N12037,11,0),VLOOKUP(B192,VOLEYBOL!C$54:N2433,11,0)),VLOOKUP(B192,FUTBOL!C$31:N2521,11,0)),VLOOKUP(B192,BASKETBOL!C$42:N2535,11,0)),VLOOKUP(B192,HENTBOL!C$32:N2536,11,0)),VLOOKUP(B192,HOKEY!C$35:N1880,11,0)),VLOOKUP(B192,KRİKET!C$30:N2310,11,0)),VLOOKUP(B192,'FERDİ BRANŞLAR'!B$2:M211,11,0))</f>
        <v>GÜMÜŞHACIKÖY ŞEHİT SERCAN KOÇ ÇPAL</v>
      </c>
      <c r="M192" s="79" t="str">
        <f>IFERROR(IFERROR(IFERROR(IFERROR(IFERROR(IFERROR(IFERROR(VLOOKUP(B192,FUTSAL!C$69:N12037,12,0),VLOOKUP(B192,VOLEYBOL!C$54:N2433,12,0)),VLOOKUP(B192,FUTBOL!C$31:N2521,12,0)),VLOOKUP(B192,BASKETBOL!C$42:N2535,12,0)),VLOOKUP(B192,HENTBOL!C$32:N2536,12,0)),VLOOKUP(B192,HOKEY!C$35:N1880,11,0)),VLOOKUP(B192,KRİKET!C$30:N2310,12,0)),VLOOKUP(B192,'FERDİ BRANŞLAR'!B$2:M211,12,0))</f>
        <v>YER DEĞİŞİKLİĞİ</v>
      </c>
    </row>
    <row r="193" spans="2:14" ht="12" x14ac:dyDescent="0.2">
      <c r="B193" s="188">
        <v>408</v>
      </c>
      <c r="C193" s="284">
        <f>IFERROR(IFERROR(IFERROR(IFERROR(IFERROR(IFERROR(IFERROR(VLOOKUP(B193,FUTSAL!C$69:N11941,2,0),VLOOKUP(B193,VOLEYBOL!C$54:N2337,2,0)),VLOOKUP(B193,FUTBOL!C$31:N2425,2,0)),VLOOKUP(B193,BASKETBOL!C$42:N2439,2,0)),VLOOKUP(B193,HENTBOL!C$32:N2440,2,0)),VLOOKUP(B193,HOKEY!C$35:N1784,2,0)),VLOOKUP(B193,KRİKET!C$30:N2214,2,0)),VLOOKUP(B193,'FERDİ BRANŞLAR'!B$2:M560,2,0))</f>
        <v>46008</v>
      </c>
      <c r="D193" s="285">
        <f>IFERROR(IFERROR(IFERROR(IFERROR(IFERROR(IFERROR(IFERROR(VLOOKUP(B193,FUTSAL!C$69:N11941,3,0),VLOOKUP(B193,VOLEYBOL!C$54:N2337,3,0)),VLOOKUP(B193,FUTBOL!C$31:N2425,3,0)),VLOOKUP(B193,BASKETBOL!C$42:N2439,3,0)),VLOOKUP(B193,HENTBOL!C$32:N2440,3,0)),VLOOKUP(B193,HOKEY!C$35:N1784,3,0)),VLOOKUP(B193,KRİKET!C$30:N2214,3,0)),VLOOKUP(B193,'FERDİ BRANŞLAR'!B$2:M560,3,0))</f>
        <v>0.41666666666666669</v>
      </c>
      <c r="E193" s="284" t="str">
        <f>IFERROR(IFERROR(IFERROR(IFERROR(IFERROR(IFERROR(IFERROR(VLOOKUP(B193,FUTSAL!C$69:N11941,4,0),VLOOKUP(B193,VOLEYBOL!C$54:N2337,4,0)),VLOOKUP(B193,FUTBOL!C$31:N2425,4,0)),VLOOKUP(B193,BASKETBOL!C$42:N2439,4,0)),VLOOKUP(B193,HENTBOL!C$32:N2440,4,0)),VLOOKUP(B193,HOKEY!C$35:N1784,4,0)),VLOOKUP(B193,KRİKET!C$30:N2214,4,0)),VLOOKUP(B193,'FERDİ BRANŞLAR'!B$2:M560,4,0))</f>
        <v>HAMİT KAPLAN S.S</v>
      </c>
      <c r="F193" s="284" t="str">
        <f>IFERROR(IFERROR(IFERROR(IFERROR(IFERROR(IFERROR(IFERROR(VLOOKUP(B193,FUTSAL!C$69:N11941,5,0),VLOOKUP(B193,VOLEYBOL!C$54:N2337,5,0)),VLOOKUP(B193,FUTBOL!C$31:N2425,5,0)),VLOOKUP(B193,BASKETBOL!C$42:N2439,5,0)),VLOOKUP(B193,HENTBOL!C$32:N2440,5,0)),VLOOKUP(B193,HOKEY!C$35:N1784,5,0)),VLOOKUP(B193,KRİKET!C$30:N2214,5,0)),VLOOKUP(B193,'FERDİ BRANŞLAR'!B$2:M560,5,0))</f>
        <v>BASKETBOL</v>
      </c>
      <c r="G193" s="284" t="str">
        <f>IFERROR(IFERROR(IFERROR(IFERROR(IFERROR(IFERROR(IFERROR(VLOOKUP(B193,FUTSAL!C$69:N12386,6,0),VLOOKUP(B193,VOLEYBOL!C$54:N2782,6,0)),VLOOKUP(B193,FUTBOL!C$31:N2870,6,0)),VLOOKUP(B193,BASKETBOL!C$42:N2884,6,0)),VLOOKUP(B193,HENTBOL!C$32:N2885,6,0)),VLOOKUP(B193,HOKEY!C$35:N2229,6,0)),VLOOKUP(B193,KRİKET!C$30:N2659,6,0)),VLOOKUP(B193,'FERDİ BRANŞLAR'!B$2:M560,6,0))</f>
        <v>A GRB</v>
      </c>
      <c r="H193" s="284" t="str">
        <f>IFERROR(IFERROR(IFERROR(IFERROR(IFERROR(IFERROR(IFERROR(VLOOKUP(B193,FUTSAL!C$69:N12386,7,0),VLOOKUP(B193,VOLEYBOL!C$54:N2782,7,0)),VLOOKUP(B193,FUTBOL!C$31:N2870,7,0)),VLOOKUP(B193,BASKETBOL!C$42:N2884,7,0)),VLOOKUP(B193,HENTBOL!C$32:N2885,7,0)),VLOOKUP(B193,HOKEY!C$35:N2229,7,0)),VLOOKUP(B193,KRİKET!C$30:N2659,7,0)),VLOOKUP(B193,'FERDİ BRANŞLAR'!B$2:M560,7,0))</f>
        <v>YILDIZ ERK</v>
      </c>
      <c r="I193" s="286" t="str">
        <f>IFERROR(IFERROR(IFERROR(IFERROR(IFERROR(IFERROR(IFERROR(VLOOKUP(B193,FUTSAL!C$69:N12386,8,0),VLOOKUP(B193,VOLEYBOL!C$54:N2782,8,0)),VLOOKUP(B193,FUTBOL!C$31:N2870,8,0)),VLOOKUP(B193,BASKETBOL!C$42:N2884,8,0)),VLOOKUP(B193,HENTBOL!C$32:N2885,8,0)),VLOOKUP(B193,HOKEY!C$35:N2229,8,0)),VLOOKUP(B193,KRİKET!C$30:N2659,8,0)),VLOOKUP(B193,'FERDİ BRANŞLAR'!B$2:M560,8,0))</f>
        <v>AMASYA ABDURRAHMAN KAMİL O.O (ÇEKİLDİ)</v>
      </c>
      <c r="J193" s="287">
        <f>IFERROR(IFERROR(IFERROR(IFERROR(IFERROR(IFERROR(IFERROR(VLOOKUP(B193,FUTSAL!C$69:N12386,9,0),VLOOKUP(B193,VOLEYBOL!C$54:N2782,9,0)),VLOOKUP(B193,FUTBOL!C$31:N2870,9,0)),VLOOKUP(B193,BASKETBOL!C$42:N2884,9,0)),VLOOKUP(B193,HENTBOL!C$32:N2885,9,0)),VLOOKUP(B193,HOKEY!C$35:N2229,9,0)),VLOOKUP(B193,KRİKET!C$30:N2659,9,0)),VLOOKUP(B193,'FERDİ BRANŞLAR'!B$2:M560,9,0))</f>
        <v>0</v>
      </c>
      <c r="K193" s="287">
        <f>IFERROR(IFERROR(IFERROR(IFERROR(IFERROR(IFERROR(IFERROR(VLOOKUP(B193,FUTSAL!C$69:N12386,10,0),VLOOKUP(B193,VOLEYBOL!C$54:N2782,10,0)),VLOOKUP(B193,FUTBOL!C$31:N2870,10,0)),VLOOKUP(B193,BASKETBOL!C$42:N2884,10,0)),VLOOKUP(B193,HENTBOL!C$32:N2885,10,0)),VLOOKUP(B193,HOKEY!C$35:N2229,10,0)),VLOOKUP(B193,KRİKET!C$30:N2659,10,0)),VLOOKUP(B193,'FERDİ BRANŞLAR'!B$2:M560,10,0))</f>
        <v>0</v>
      </c>
      <c r="L193" s="278" t="str">
        <f>IFERROR(IFERROR(IFERROR(IFERROR(IFERROR(IFERROR(IFERROR(VLOOKUP(B193,FUTSAL!C$69:N12386,11,0),VLOOKUP(B193,VOLEYBOL!C$54:N2782,11,0)),VLOOKUP(B193,FUTBOL!C$31:N2870,11,0)),VLOOKUP(B193,BASKETBOL!C$42:N2884,11,0)),VLOOKUP(B193,HENTBOL!C$32:N2885,11,0)),VLOOKUP(B193,HOKEY!C$35:N2229,11,0)),VLOOKUP(B193,KRİKET!C$30:N2659,11,0)),VLOOKUP(B193,'FERDİ BRANŞLAR'!B$2:M560,11,0))</f>
        <v>AMASYA CUMHURİYET O.O(ÇEKİLDİ)</v>
      </c>
      <c r="M193" s="288" t="str">
        <f>IFERROR(IFERROR(IFERROR(IFERROR(IFERROR(IFERROR(IFERROR(VLOOKUP(B193,FUTSAL!C$69:N12386,12,0),VLOOKUP(B193,VOLEYBOL!C$54:N2782,12,0)),VLOOKUP(B193,FUTBOL!C$31:N2870,12,0)),VLOOKUP(B193,BASKETBOL!C$42:N2884,12,0)),VLOOKUP(B193,HENTBOL!C$32:N2885,12,0)),VLOOKUP(B193,HOKEY!C$35:N2229,11,0)),VLOOKUP(B193,KRİKET!C$30:N2659,12,0)),VLOOKUP(B193,'FERDİ BRANŞLAR'!B$2:M560,12,0))</f>
        <v>CUMHURİYET ORTAOKULU ÇEKİLDİ</v>
      </c>
    </row>
    <row r="194" spans="2:14" ht="12" x14ac:dyDescent="0.2">
      <c r="B194" s="104" t="s">
        <v>137</v>
      </c>
      <c r="C194" s="185">
        <f>IFERROR(IFERROR(IFERROR(IFERROR(IFERROR(IFERROR(IFERROR(VLOOKUP(B194,FUTSAL!C$69:N11977,2,0),VLOOKUP(B194,VOLEYBOL!C$54:N2373,2,0)),VLOOKUP(B194,FUTBOL!C$31:N2461,2,0)),VLOOKUP(B194,BASKETBOL!C$42:N2475,2,0)),VLOOKUP(B194,HENTBOL!C$32:N2476,2,0)),VLOOKUP(B194,HOKEY!C$35:N1820,2,0)),VLOOKUP(B194,KRİKET!C$30:N2250,2,0)),VLOOKUP(B194,'FERDİ BRANŞLAR'!B$2:M596,2,0))</f>
        <v>46008</v>
      </c>
      <c r="D194" s="186">
        <f>IFERROR(IFERROR(IFERROR(IFERROR(IFERROR(IFERROR(IFERROR(VLOOKUP(B194,FUTSAL!C$69:N11977,3,0),VLOOKUP(B194,VOLEYBOL!C$54:N2373,3,0)),VLOOKUP(B194,FUTBOL!C$31:N2461,3,0)),VLOOKUP(B194,BASKETBOL!C$42:N2475,3,0)),VLOOKUP(B194,HENTBOL!C$32:N2476,3,0)),VLOOKUP(B194,HOKEY!C$35:N1820,3,0)),VLOOKUP(B194,KRİKET!C$30:N2250,3,0)),VLOOKUP(B194,'FERDİ BRANŞLAR'!B$2:M596,3,0))</f>
        <v>0.41666666666666669</v>
      </c>
      <c r="E194" s="185" t="str">
        <f>IFERROR(IFERROR(IFERROR(IFERROR(IFERROR(IFERROR(IFERROR(VLOOKUP(B194,FUTSAL!C$69:N11977,4,0),VLOOKUP(B194,VOLEYBOL!C$54:N2373,4,0)),VLOOKUP(B194,FUTBOL!C$31:N2461,4,0)),VLOOKUP(B194,BASKETBOL!C$42:N2475,4,0)),VLOOKUP(B194,HENTBOL!C$32:N2476,4,0)),VLOOKUP(B194,HOKEY!C$35:N1820,4,0)),VLOOKUP(B194,KRİKET!C$30:N2250,4,0)),VLOOKUP(B194,'FERDİ BRANŞLAR'!B$2:M596,4,0))</f>
        <v>HAMİT KAPLAN SS</v>
      </c>
      <c r="F194" s="185" t="str">
        <f>IFERROR(IFERROR(IFERROR(IFERROR(IFERROR(IFERROR(IFERROR(VLOOKUP(B194,FUTSAL!C$69:N11977,5,0),VLOOKUP(B194,VOLEYBOL!C$54:N2373,5,0)),VLOOKUP(B194,FUTBOL!C$31:N2461,5,0)),VLOOKUP(B194,BASKETBOL!C$42:N2475,5,0)),VLOOKUP(B194,HENTBOL!C$32:N2476,5,0)),VLOOKUP(B194,HOKEY!C$35:N1820,5,0)),VLOOKUP(B194,KRİKET!C$30:N2250,5,0)),VLOOKUP(B194,'FERDİ BRANŞLAR'!B$2:M596,5,0))</f>
        <v>BADMİNTON</v>
      </c>
      <c r="G194" s="185" t="str">
        <f>IFERROR(IFERROR(IFERROR(IFERROR(IFERROR(IFERROR(IFERROR(VLOOKUP(B194,FUTSAL!C$69:N12422,6,0),VLOOKUP(B194,VOLEYBOL!C$54:N2818,6,0)),VLOOKUP(B194,FUTBOL!C$31:N2906,6,0)),VLOOKUP(B194,BASKETBOL!C$42:N2920,6,0)),VLOOKUP(B194,HENTBOL!C$32:N2921,6,0)),VLOOKUP(B194,HOKEY!C$35:N2265,6,0)),VLOOKUP(B194,KRİKET!C$30:N2695,6,0)),VLOOKUP(B194,'FERDİ BRANŞLAR'!B$2:M596,6,0))</f>
        <v>…</v>
      </c>
      <c r="H194" s="185" t="str">
        <f>IFERROR(IFERROR(IFERROR(IFERROR(IFERROR(IFERROR(IFERROR(VLOOKUP(B194,FUTSAL!C$69:N12422,7,0),VLOOKUP(B194,VOLEYBOL!C$54:N2818,7,0)),VLOOKUP(B194,FUTBOL!C$31:N2906,7,0)),VLOOKUP(B194,BASKETBOL!C$42:N2920,7,0)),VLOOKUP(B194,HENTBOL!C$32:N2921,7,0)),VLOOKUP(B194,HOKEY!C$35:N2265,7,0)),VLOOKUP(B194,KRİKET!C$30:N2695,7,0)),VLOOKUP(B194,'FERDİ BRANŞLAR'!B$2:M596,7,0))</f>
        <v>GENÇLER ERKEK</v>
      </c>
      <c r="I194" s="187" t="str">
        <f>IFERROR(IFERROR(IFERROR(IFERROR(IFERROR(IFERROR(IFERROR(VLOOKUP(B194,FUTSAL!C$69:N12422,8,0),VLOOKUP(B194,VOLEYBOL!C$54:N2818,8,0)),VLOOKUP(B194,FUTBOL!C$31:N2906,8,0)),VLOOKUP(B194,BASKETBOL!C$42:N2920,8,0)),VLOOKUP(B194,HENTBOL!C$32:N2921,8,0)),VLOOKUP(B194,HOKEY!C$35:N2265,8,0)),VLOOKUP(B194,KRİKET!C$30:N2695,8,0)),VLOOKUP(B194,'FERDİ BRANŞLAR'!B$2:M596,8,0))</f>
        <v>……….</v>
      </c>
      <c r="J194" s="183" t="str">
        <f>IFERROR(IFERROR(IFERROR(IFERROR(IFERROR(IFERROR(IFERROR(VLOOKUP(B194,FUTSAL!C$69:N12422,9,0),VLOOKUP(B194,VOLEYBOL!C$54:N2818,9,0)),VLOOKUP(B194,FUTBOL!C$31:N2906,9,0)),VLOOKUP(B194,BASKETBOL!C$42:N2920,9,0)),VLOOKUP(B194,HENTBOL!C$32:N2921,9,0)),VLOOKUP(B194,HOKEY!C$35:N2265,9,0)),VLOOKUP(B194,KRİKET!C$30:N2695,9,0)),VLOOKUP(B194,'FERDİ BRANŞLAR'!B$2:M596,9,0))</f>
        <v>…</v>
      </c>
      <c r="K194" s="183" t="str">
        <f>IFERROR(IFERROR(IFERROR(IFERROR(IFERROR(IFERROR(IFERROR(VLOOKUP(B194,FUTSAL!C$69:N12422,10,0),VLOOKUP(B194,VOLEYBOL!C$54:N2818,10,0)),VLOOKUP(B194,FUTBOL!C$31:N2906,10,0)),VLOOKUP(B194,BASKETBOL!C$42:N2920,10,0)),VLOOKUP(B194,HENTBOL!C$32:N2921,10,0)),VLOOKUP(B194,HOKEY!C$35:N2265,10,0)),VLOOKUP(B194,KRİKET!C$30:N2695,10,0)),VLOOKUP(B194,'FERDİ BRANŞLAR'!B$2:M596,10,0))</f>
        <v>…</v>
      </c>
      <c r="L194" s="351" t="str">
        <f>IFERROR(IFERROR(IFERROR(IFERROR(IFERROR(IFERROR(IFERROR(VLOOKUP(B194,FUTSAL!C$69:N12422,11,0),VLOOKUP(B194,VOLEYBOL!C$54:N2818,11,0)),VLOOKUP(B194,FUTBOL!C$31:N2906,11,0)),VLOOKUP(B194,BASKETBOL!C$42:N2920,11,0)),VLOOKUP(B194,HENTBOL!C$32:N2921,11,0)),VLOOKUP(B194,HOKEY!C$35:N2265,11,0)),VLOOKUP(B194,KRİKET!C$30:N2695,11,0)),VLOOKUP(B194,'FERDİ BRANŞLAR'!B$2:M596,11,0))</f>
        <v>……….</v>
      </c>
      <c r="M194" s="79" t="str">
        <f>IFERROR(IFERROR(IFERROR(IFERROR(IFERROR(IFERROR(IFERROR(VLOOKUP(B194,FUTSAL!C$69:N12422,12,0),VLOOKUP(B194,VOLEYBOL!C$54:N2818,12,0)),VLOOKUP(B194,FUTBOL!C$31:N2906,12,0)),VLOOKUP(B194,BASKETBOL!C$42:N2920,12,0)),VLOOKUP(B194,HENTBOL!C$32:N2921,12,0)),VLOOKUP(B194,HOKEY!C$35:N2265,11,0)),VLOOKUP(B194,KRİKET!C$30:N2695,12,0)),VLOOKUP(B194,'FERDİ BRANŞLAR'!B$2:M596,12,0))</f>
        <v xml:space="preserve">KUPA TÖRENİ </v>
      </c>
    </row>
    <row r="195" spans="2:14" ht="12" x14ac:dyDescent="0.2">
      <c r="B195" s="188">
        <v>71</v>
      </c>
      <c r="C195" s="185">
        <f>IFERROR(IFERROR(IFERROR(IFERROR(IFERROR(IFERROR(IFERROR(VLOOKUP(B195,FUTSAL!C$69:N11559,2,0),VLOOKUP(B195,VOLEYBOL!C$54:N1955,2,0)),VLOOKUP(B195,FUTBOL!C$31:N2043,2,0)),VLOOKUP(B195,BASKETBOL!C$42:N2057,2,0)),VLOOKUP(B195,HENTBOL!C$32:N2058,2,0)),VLOOKUP(B195,HOKEY!C$35:N1402,2,0)),VLOOKUP(B195,KRİKET!C$30:N1832,2,0)),VLOOKUP(B195,'FERDİ BRANŞLAR'!B$2:M178,2,0))</f>
        <v>46008</v>
      </c>
      <c r="D195" s="186">
        <f>IFERROR(IFERROR(IFERROR(IFERROR(IFERROR(IFERROR(IFERROR(VLOOKUP(B195,FUTSAL!C$69:N11559,3,0),VLOOKUP(B195,VOLEYBOL!C$54:N1955,3,0)),VLOOKUP(B195,FUTBOL!C$31:N2043,3,0)),VLOOKUP(B195,BASKETBOL!C$42:N2057,3,0)),VLOOKUP(B195,HENTBOL!C$32:N2058,3,0)),VLOOKUP(B195,HOKEY!C$35:N1402,3,0)),VLOOKUP(B195,KRİKET!C$30:N1832,3,0)),VLOOKUP(B195,'FERDİ BRANŞLAR'!B$2:M178,3,0))</f>
        <v>0.45833333333333331</v>
      </c>
      <c r="E195" s="185" t="str">
        <f>IFERROR(IFERROR(IFERROR(IFERROR(IFERROR(IFERROR(IFERROR(VLOOKUP(B195,FUTSAL!C$69:N11559,4,0),VLOOKUP(B195,VOLEYBOL!C$54:N1955,4,0)),VLOOKUP(B195,FUTBOL!C$31:N2043,4,0)),VLOOKUP(B195,BASKETBOL!C$42:N2057,4,0)),VLOOKUP(B195,HENTBOL!C$32:N2058,4,0)),VLOOKUP(B195,HOKEY!C$35:N1402,4,0)),VLOOKUP(B195,KRİKET!C$30:N1832,4,0)),VLOOKUP(B195,'FERDİ BRANŞLAR'!B$2:M178,4,0))</f>
        <v>AMASYA SS</v>
      </c>
      <c r="F195" s="185" t="str">
        <f>IFERROR(IFERROR(IFERROR(IFERROR(IFERROR(IFERROR(IFERROR(VLOOKUP(B195,FUTSAL!C$69:N11559,5,0),VLOOKUP(B195,VOLEYBOL!C$54:N1955,5,0)),VLOOKUP(B195,FUTBOL!C$31:N2043,5,0)),VLOOKUP(B195,BASKETBOL!C$42:N2057,5,0)),VLOOKUP(B195,HENTBOL!C$32:N2058,5,0)),VLOOKUP(B195,HOKEY!C$35:N1402,5,0)),VLOOKUP(B195,KRİKET!C$30:N1832,5,0)),VLOOKUP(B195,'FERDİ BRANŞLAR'!B$2:M178,5,0))</f>
        <v>FUTSAL</v>
      </c>
      <c r="G195" s="185" t="str">
        <f>IFERROR(IFERROR(IFERROR(IFERROR(IFERROR(IFERROR(IFERROR(VLOOKUP(B195,FUTSAL!C$69:N12004,6,0),VLOOKUP(B195,VOLEYBOL!C$54:N2400,6,0)),VLOOKUP(B195,FUTBOL!C$31:N2488,6,0)),VLOOKUP(B195,BASKETBOL!C$42:N2502,6,0)),VLOOKUP(B195,HENTBOL!C$32:N2503,6,0)),VLOOKUP(B195,HOKEY!C$35:N1847,6,0)),VLOOKUP(B195,KRİKET!C$30:N2277,6,0)),VLOOKUP(B195,'FERDİ BRANŞLAR'!B$2:M178,6,0))</f>
        <v>A GRB</v>
      </c>
      <c r="H195" s="185" t="str">
        <f>IFERROR(IFERROR(IFERROR(IFERROR(IFERROR(IFERROR(IFERROR(VLOOKUP(B195,FUTSAL!C$69:N12004,7,0),VLOOKUP(B195,VOLEYBOL!C$54:N2400,7,0)),VLOOKUP(B195,FUTBOL!C$31:N2488,7,0)),VLOOKUP(B195,BASKETBOL!C$42:N2502,7,0)),VLOOKUP(B195,HENTBOL!C$32:N2503,7,0)),VLOOKUP(B195,HOKEY!C$35:N1847,7,0)),VLOOKUP(B195,KRİKET!C$30:N2277,7,0)),VLOOKUP(B195,'FERDİ BRANŞLAR'!B$2:M178,7,0))</f>
        <v>GENÇ A KIZ</v>
      </c>
      <c r="I195" s="187" t="str">
        <f>IFERROR(IFERROR(IFERROR(IFERROR(IFERROR(IFERROR(IFERROR(VLOOKUP(B195,FUTSAL!C$69:N12004,8,0),VLOOKUP(B195,VOLEYBOL!C$54:N2400,8,0)),VLOOKUP(B195,FUTBOL!C$31:N2488,8,0)),VLOOKUP(B195,BASKETBOL!C$42:N2502,8,0)),VLOOKUP(B195,HENTBOL!C$32:N2503,8,0)),VLOOKUP(B195,HOKEY!C$35:N1847,8,0)),VLOOKUP(B195,KRİKET!C$30:N2277,8,0)),VLOOKUP(B195,'FERDİ BRANŞLAR'!B$2:M178,8,0))</f>
        <v>AMASYA LİSESİ</v>
      </c>
      <c r="J195" s="253" t="str">
        <f>IFERROR(IFERROR(IFERROR(IFERROR(IFERROR(IFERROR(IFERROR(VLOOKUP(B195,FUTSAL!C$69:N12004,9,0),VLOOKUP(B195,VOLEYBOL!C$54:N2400,9,0)),VLOOKUP(B195,FUTBOL!C$31:N2488,9,0)),VLOOKUP(B195,BASKETBOL!C$42:N2502,9,0)),VLOOKUP(B195,HENTBOL!C$32:N2503,9,0)),VLOOKUP(B195,HOKEY!C$35:N1847,9,0)),VLOOKUP(B195,KRİKET!C$30:N2277,9,0)),VLOOKUP(B195,'FERDİ BRANŞLAR'!B$2:M178,9,0))</f>
        <v>0</v>
      </c>
      <c r="K195" s="253" t="str">
        <f>IFERROR(IFERROR(IFERROR(IFERROR(IFERROR(IFERROR(IFERROR(VLOOKUP(B195,FUTSAL!C$69:N12004,10,0),VLOOKUP(B195,VOLEYBOL!C$54:N2400,10,0)),VLOOKUP(B195,FUTBOL!C$31:N2488,10,0)),VLOOKUP(B195,BASKETBOL!C$42:N2502,10,0)),VLOOKUP(B195,HENTBOL!C$32:N2503,10,0)),VLOOKUP(B195,HOKEY!C$35:N1847,10,0)),VLOOKUP(B195,KRİKET!C$30:N2277,10,0)),VLOOKUP(B195,'FERDİ BRANŞLAR'!B$2:M178,10,0))</f>
        <v>3</v>
      </c>
      <c r="L195" s="334" t="str">
        <f>IFERROR(IFERROR(IFERROR(IFERROR(IFERROR(IFERROR(IFERROR(VLOOKUP(B195,FUTSAL!C$69:N12004,11,0),VLOOKUP(B195,VOLEYBOL!C$54:N2400,11,0)),VLOOKUP(B195,FUTBOL!C$31:N2488,11,0)),VLOOKUP(B195,BASKETBOL!C$42:N2502,11,0)),VLOOKUP(B195,HENTBOL!C$32:N2503,11,0)),VLOOKUP(B195,HOKEY!C$35:N1847,11,0)),VLOOKUP(B195,KRİKET!C$30:N2277,11,0)),VLOOKUP(B195,'FERDİ BRANŞLAR'!B$2:M178,11,0))</f>
        <v>AMASYA ŞEHİT FERHAT ERDİN SPOR LİSESİ</v>
      </c>
      <c r="M195" s="79">
        <f>IFERROR(IFERROR(IFERROR(IFERROR(IFERROR(IFERROR(IFERROR(VLOOKUP(B195,FUTSAL!C$69:N12004,12,0),VLOOKUP(B195,VOLEYBOL!C$54:N2400,12,0)),VLOOKUP(B195,FUTBOL!C$31:N2488,12,0)),VLOOKUP(B195,BASKETBOL!C$42:N2502,12,0)),VLOOKUP(B195,HENTBOL!C$32:N2503,12,0)),VLOOKUP(B195,HOKEY!C$35:N1847,11,0)),VLOOKUP(B195,KRİKET!C$30:N2277,12,0)),VLOOKUP(B195,'FERDİ BRANŞLAR'!B$2:M178,12,0))</f>
        <v>0</v>
      </c>
    </row>
    <row r="196" spans="2:14" ht="12" x14ac:dyDescent="0.2">
      <c r="B196" s="188">
        <v>77</v>
      </c>
      <c r="C196" s="185">
        <f>IFERROR(IFERROR(IFERROR(IFERROR(IFERROR(IFERROR(IFERROR(VLOOKUP(B196,FUTSAL!C$69:N11666,2,0),VLOOKUP(B196,VOLEYBOL!C$54:N2062,2,0)),VLOOKUP(B196,FUTBOL!C$31:N2150,2,0)),VLOOKUP(B196,BASKETBOL!C$42:N2164,2,0)),VLOOKUP(B196,HENTBOL!C$32:N2165,2,0)),VLOOKUP(B196,HOKEY!C$35:N1509,2,0)),VLOOKUP(B196,KRİKET!C$30:N1939,2,0)),VLOOKUP(B196,'FERDİ BRANŞLAR'!B$2:M285,2,0))</f>
        <v>46008</v>
      </c>
      <c r="D196" s="186">
        <f>IFERROR(IFERROR(IFERROR(IFERROR(IFERROR(IFERROR(IFERROR(VLOOKUP(B196,FUTSAL!C$69:N11666,3,0),VLOOKUP(B196,VOLEYBOL!C$54:N2062,3,0)),VLOOKUP(B196,FUTBOL!C$31:N2150,3,0)),VLOOKUP(B196,BASKETBOL!C$42:N2164,3,0)),VLOOKUP(B196,HENTBOL!C$32:N2165,3,0)),VLOOKUP(B196,HOKEY!C$35:N1509,3,0)),VLOOKUP(B196,KRİKET!C$30:N1939,3,0)),VLOOKUP(B196,'FERDİ BRANŞLAR'!B$2:M285,3,0))</f>
        <v>0.45833333333333331</v>
      </c>
      <c r="E196" s="185" t="str">
        <f>IFERROR(IFERROR(IFERROR(IFERROR(IFERROR(IFERROR(IFERROR(VLOOKUP(B196,FUTSAL!C$69:N11666,4,0),VLOOKUP(B196,VOLEYBOL!C$54:N2062,4,0)),VLOOKUP(B196,FUTBOL!C$31:N2150,4,0)),VLOOKUP(B196,BASKETBOL!C$42:N2164,4,0)),VLOOKUP(B196,HENTBOL!C$32:N2165,4,0)),VLOOKUP(B196,HOKEY!C$35:N1509,4,0)),VLOOKUP(B196,KRİKET!C$30:N1939,4,0)),VLOOKUP(B196,'FERDİ BRANŞLAR'!B$2:M285,4,0))</f>
        <v>G.HACIKÖY SS</v>
      </c>
      <c r="F196" s="185" t="str">
        <f>IFERROR(IFERROR(IFERROR(IFERROR(IFERROR(IFERROR(IFERROR(VLOOKUP(B196,FUTSAL!C$69:N11666,5,0),VLOOKUP(B196,VOLEYBOL!C$54:N2062,5,0)),VLOOKUP(B196,FUTBOL!C$31:N2150,5,0)),VLOOKUP(B196,BASKETBOL!C$42:N2164,5,0)),VLOOKUP(B196,HENTBOL!C$32:N2165,5,0)),VLOOKUP(B196,HOKEY!C$35:N1509,5,0)),VLOOKUP(B196,KRİKET!C$30:N1939,5,0)),VLOOKUP(B196,'FERDİ BRANŞLAR'!B$2:M285,5,0))</f>
        <v>FUTSAL</v>
      </c>
      <c r="G196" s="185" t="str">
        <f>IFERROR(IFERROR(IFERROR(IFERROR(IFERROR(IFERROR(IFERROR(VLOOKUP(B196,FUTSAL!C$69:N12111,6,0),VLOOKUP(B196,VOLEYBOL!C$54:N2507,6,0)),VLOOKUP(B196,FUTBOL!C$31:N2595,6,0)),VLOOKUP(B196,BASKETBOL!C$42:N2609,6,0)),VLOOKUP(B196,HENTBOL!C$32:N2610,6,0)),VLOOKUP(B196,HOKEY!C$35:N1954,6,0)),VLOOKUP(B196,KRİKET!C$30:N2384,6,0)),VLOOKUP(B196,'FERDİ BRANŞLAR'!B$2:M285,6,0))</f>
        <v>C GRB</v>
      </c>
      <c r="H196" s="185" t="str">
        <f>IFERROR(IFERROR(IFERROR(IFERROR(IFERROR(IFERROR(IFERROR(VLOOKUP(B196,FUTSAL!C$69:N12111,7,0),VLOOKUP(B196,VOLEYBOL!C$54:N2507,7,0)),VLOOKUP(B196,FUTBOL!C$31:N2595,7,0)),VLOOKUP(B196,BASKETBOL!C$42:N2609,7,0)),VLOOKUP(B196,HENTBOL!C$32:N2610,7,0)),VLOOKUP(B196,HOKEY!C$35:N1954,7,0)),VLOOKUP(B196,KRİKET!C$30:N2384,7,0)),VLOOKUP(B196,'FERDİ BRANŞLAR'!B$2:M285,7,0))</f>
        <v>GNÇ A KIZ</v>
      </c>
      <c r="I196" s="187" t="str">
        <f>IFERROR(IFERROR(IFERROR(IFERROR(IFERROR(IFERROR(IFERROR(VLOOKUP(B196,FUTSAL!C$69:N12111,8,0),VLOOKUP(B196,VOLEYBOL!C$54:N2507,8,0)),VLOOKUP(B196,FUTBOL!C$31:N2595,8,0)),VLOOKUP(B196,BASKETBOL!C$42:N2609,8,0)),VLOOKUP(B196,HENTBOL!C$32:N2610,8,0)),VLOOKUP(B196,HOKEY!C$35:N1954,8,0)),VLOOKUP(B196,KRİKET!C$30:N2384,8,0)),VLOOKUP(B196,'FERDİ BRANŞLAR'!B$2:M285,8,0))</f>
        <v>MERZİFON ANADOLU LİSESİ</v>
      </c>
      <c r="J196" s="253" t="str">
        <f>IFERROR(IFERROR(IFERROR(IFERROR(IFERROR(IFERROR(IFERROR(VLOOKUP(B196,FUTSAL!C$69:N12111,9,0),VLOOKUP(B196,VOLEYBOL!C$54:N2507,9,0)),VLOOKUP(B196,FUTBOL!C$31:N2595,9,0)),VLOOKUP(B196,BASKETBOL!C$42:N2609,9,0)),VLOOKUP(B196,HENTBOL!C$32:N2610,9,0)),VLOOKUP(B196,HOKEY!C$35:N1954,9,0)),VLOOKUP(B196,KRİKET!C$30:N2384,9,0)),VLOOKUP(B196,'FERDİ BRANŞLAR'!B$2:M285,9,0))</f>
        <v>1</v>
      </c>
      <c r="K196" s="253" t="str">
        <f>IFERROR(IFERROR(IFERROR(IFERROR(IFERROR(IFERROR(IFERROR(VLOOKUP(B196,FUTSAL!C$69:N12111,10,0),VLOOKUP(B196,VOLEYBOL!C$54:N2507,10,0)),VLOOKUP(B196,FUTBOL!C$31:N2595,10,0)),VLOOKUP(B196,BASKETBOL!C$42:N2609,10,0)),VLOOKUP(B196,HENTBOL!C$32:N2610,10,0)),VLOOKUP(B196,HOKEY!C$35:N1954,10,0)),VLOOKUP(B196,KRİKET!C$30:N2384,10,0)),VLOOKUP(B196,'FERDİ BRANŞLAR'!B$2:M285,10,0))</f>
        <v>3</v>
      </c>
      <c r="L196" s="379" t="str">
        <f>IFERROR(IFERROR(IFERROR(IFERROR(IFERROR(IFERROR(IFERROR(VLOOKUP(B196,FUTSAL!C$69:N12111,11,0),VLOOKUP(B196,VOLEYBOL!C$54:N2507,11,0)),VLOOKUP(B196,FUTBOL!C$31:N2595,11,0)),VLOOKUP(B196,BASKETBOL!C$42:N2609,11,0)),VLOOKUP(B196,HENTBOL!C$32:N2610,11,0)),VLOOKUP(B196,HOKEY!C$35:N1954,11,0)),VLOOKUP(B196,KRİKET!C$30:N2384,11,0)),VLOOKUP(B196,'FERDİ BRANŞLAR'!B$2:M285,11,0))</f>
        <v>MERZİFON ABİDE HATUN ANADOLU LİSESİ</v>
      </c>
      <c r="M196" s="291" t="str">
        <f>IFERROR(IFERROR(IFERROR(IFERROR(IFERROR(IFERROR(IFERROR(VLOOKUP(B196,FUTSAL!C$69:N12111,12,0),VLOOKUP(B196,VOLEYBOL!C$54:N2507,12,0)),VLOOKUP(B196,FUTBOL!C$31:N2595,12,0)),VLOOKUP(B196,BASKETBOL!C$42:N2609,12,0)),VLOOKUP(B196,HENTBOL!C$32:N2610,12,0)),VLOOKUP(B196,HOKEY!C$35:N1954,11,0)),VLOOKUP(B196,KRİKET!C$30:N2384,12,0)),VLOOKUP(B196,'FERDİ BRANŞLAR'!B$2:M285,12,0))</f>
        <v>YER DEĞİŞİKLİĞİ-SAAT DEĞİŞİKLİĞİ</v>
      </c>
    </row>
    <row r="197" spans="2:14" ht="24" x14ac:dyDescent="0.2">
      <c r="B197" s="188">
        <v>72</v>
      </c>
      <c r="C197" s="312">
        <f>IFERROR(IFERROR(IFERROR(IFERROR(IFERROR(IFERROR(IFERROR(VLOOKUP(B197,FUTSAL!C$69:N11560,2,0),VLOOKUP(B197,VOLEYBOL!C$54:N1956,2,0)),VLOOKUP(B197,FUTBOL!C$31:N2044,2,0)),VLOOKUP(B197,BASKETBOL!C$42:N2058,2,0)),VLOOKUP(B197,HENTBOL!C$32:N2059,2,0)),VLOOKUP(B197,HOKEY!C$35:N1403,2,0)),VLOOKUP(B197,KRİKET!C$30:N1833,2,0)),VLOOKUP(B197,'FERDİ BRANŞLAR'!B$2:M179,2,0))</f>
        <v>46008</v>
      </c>
      <c r="D197" s="313">
        <f>IFERROR(IFERROR(IFERROR(IFERROR(IFERROR(IFERROR(IFERROR(VLOOKUP(B197,FUTSAL!C$69:N11560,3,0),VLOOKUP(B197,VOLEYBOL!C$54:N1956,3,0)),VLOOKUP(B197,FUTBOL!C$31:N2044,3,0)),VLOOKUP(B197,BASKETBOL!C$42:N2058,3,0)),VLOOKUP(B197,HENTBOL!C$32:N2059,3,0)),VLOOKUP(B197,HOKEY!C$35:N1403,3,0)),VLOOKUP(B197,KRİKET!C$30:N1833,3,0)),VLOOKUP(B197,'FERDİ BRANŞLAR'!B$2:M179,3,0))</f>
        <v>0.54166666666666663</v>
      </c>
      <c r="E197" s="312" t="str">
        <f>IFERROR(IFERROR(IFERROR(IFERROR(IFERROR(IFERROR(IFERROR(VLOOKUP(B197,FUTSAL!C$69:N11560,4,0),VLOOKUP(B197,VOLEYBOL!C$54:N1956,4,0)),VLOOKUP(B197,FUTBOL!C$31:N2044,4,0)),VLOOKUP(B197,BASKETBOL!C$42:N2058,4,0)),VLOOKUP(B197,HENTBOL!C$32:N2059,4,0)),VLOOKUP(B197,HOKEY!C$35:N1403,4,0)),VLOOKUP(B197,KRİKET!C$30:N1833,4,0)),VLOOKUP(B197,'FERDİ BRANŞLAR'!B$2:M179,4,0))</f>
        <v>AMASYA SS</v>
      </c>
      <c r="F197" s="312" t="str">
        <f>IFERROR(IFERROR(IFERROR(IFERROR(IFERROR(IFERROR(IFERROR(VLOOKUP(B197,FUTSAL!C$69:N11560,5,0),VLOOKUP(B197,VOLEYBOL!C$54:N1956,5,0)),VLOOKUP(B197,FUTBOL!C$31:N2044,5,0)),VLOOKUP(B197,BASKETBOL!C$42:N2058,5,0)),VLOOKUP(B197,HENTBOL!C$32:N2059,5,0)),VLOOKUP(B197,HOKEY!C$35:N1403,5,0)),VLOOKUP(B197,KRİKET!C$30:N1833,5,0)),VLOOKUP(B197,'FERDİ BRANŞLAR'!B$2:M179,5,0))</f>
        <v>FUTSAL</v>
      </c>
      <c r="G197" s="312" t="str">
        <f>IFERROR(IFERROR(IFERROR(IFERROR(IFERROR(IFERROR(IFERROR(VLOOKUP(B197,FUTSAL!C$69:N12005,6,0),VLOOKUP(B197,VOLEYBOL!C$54:N2401,6,0)),VLOOKUP(B197,FUTBOL!C$31:N2489,6,0)),VLOOKUP(B197,BASKETBOL!C$42:N2503,6,0)),VLOOKUP(B197,HENTBOL!C$32:N2504,6,0)),VLOOKUP(B197,HOKEY!C$35:N1848,6,0)),VLOOKUP(B197,KRİKET!C$30:N2278,6,0)),VLOOKUP(B197,'FERDİ BRANŞLAR'!B$2:M179,6,0))</f>
        <v>A GRB</v>
      </c>
      <c r="H197" s="312" t="str">
        <f>IFERROR(IFERROR(IFERROR(IFERROR(IFERROR(IFERROR(IFERROR(VLOOKUP(B197,FUTSAL!C$69:N12005,7,0),VLOOKUP(B197,VOLEYBOL!C$54:N2401,7,0)),VLOOKUP(B197,FUTBOL!C$31:N2489,7,0)),VLOOKUP(B197,BASKETBOL!C$42:N2503,7,0)),VLOOKUP(B197,HENTBOL!C$32:N2504,7,0)),VLOOKUP(B197,HOKEY!C$35:N1848,7,0)),VLOOKUP(B197,KRİKET!C$30:N2278,7,0)),VLOOKUP(B197,'FERDİ BRANŞLAR'!B$2:M179,7,0))</f>
        <v>GENÇ A KIZ</v>
      </c>
      <c r="I197" s="314" t="str">
        <f>IFERROR(IFERROR(IFERROR(IFERROR(IFERROR(IFERROR(IFERROR(VLOOKUP(B197,FUTSAL!C$69:N12005,8,0),VLOOKUP(B197,VOLEYBOL!C$54:N2401,8,0)),VLOOKUP(B197,FUTBOL!C$31:N2489,8,0)),VLOOKUP(B197,BASKETBOL!C$42:N2503,8,0)),VLOOKUP(B197,HENTBOL!C$32:N2504,8,0)),VLOOKUP(B197,HOKEY!C$35:N1848,8,0)),VLOOKUP(B197,KRİKET!C$30:N2278,8,0)),VLOOKUP(B197,'FERDİ BRANŞLAR'!B$2:M179,8,0))</f>
        <v>TAŞOVA ŞEHİT İDRİS BOLAT ANADOLU LİSESİ (ÇEKİLDİ)</v>
      </c>
      <c r="J197" s="315">
        <f>IFERROR(IFERROR(IFERROR(IFERROR(IFERROR(IFERROR(IFERROR(VLOOKUP(B197,FUTSAL!C$69:N12005,9,0),VLOOKUP(B197,VOLEYBOL!C$54:N2401,9,0)),VLOOKUP(B197,FUTBOL!C$31:N2489,9,0)),VLOOKUP(B197,BASKETBOL!C$42:N2503,9,0)),VLOOKUP(B197,HENTBOL!C$32:N2504,9,0)),VLOOKUP(B197,HOKEY!C$35:N1848,9,0)),VLOOKUP(B197,KRİKET!C$30:N2278,9,0)),VLOOKUP(B197,'FERDİ BRANŞLAR'!B$2:M179,9,0))</f>
        <v>0</v>
      </c>
      <c r="K197" s="315">
        <f>IFERROR(IFERROR(IFERROR(IFERROR(IFERROR(IFERROR(IFERROR(VLOOKUP(B197,FUTSAL!C$69:N12005,10,0),VLOOKUP(B197,VOLEYBOL!C$54:N2401,10,0)),VLOOKUP(B197,FUTBOL!C$31:N2489,10,0)),VLOOKUP(B197,BASKETBOL!C$42:N2503,10,0)),VLOOKUP(B197,HENTBOL!C$32:N2504,10,0)),VLOOKUP(B197,HOKEY!C$35:N1848,10,0)),VLOOKUP(B197,KRİKET!C$30:N2278,10,0)),VLOOKUP(B197,'FERDİ BRANŞLAR'!B$2:M179,10,0))</f>
        <v>0</v>
      </c>
      <c r="L197" s="281" t="str">
        <f>IFERROR(IFERROR(IFERROR(IFERROR(IFERROR(IFERROR(IFERROR(VLOOKUP(B197,FUTSAL!C$69:N12005,11,0),VLOOKUP(B197,VOLEYBOL!C$54:N2401,11,0)),VLOOKUP(B197,FUTBOL!C$31:N2489,11,0)),VLOOKUP(B197,BASKETBOL!C$42:N2503,11,0)),VLOOKUP(B197,HENTBOL!C$32:N2504,11,0)),VLOOKUP(B197,HOKEY!C$35:N1848,11,0)),VLOOKUP(B197,KRİKET!C$30:N2278,11,0)),VLOOKUP(B197,'FERDİ BRANŞLAR'!B$2:M179,11,0))</f>
        <v>AMASYA 12 HAZİRAN ANADOLU LİSESİ</v>
      </c>
      <c r="M197" s="283" t="str">
        <f>IFERROR(IFERROR(IFERROR(IFERROR(IFERROR(IFERROR(IFERROR(VLOOKUP(B197,FUTSAL!C$69:N12005,12,0),VLOOKUP(B197,VOLEYBOL!C$54:N2401,12,0)),VLOOKUP(B197,FUTBOL!C$31:N2489,12,0)),VLOOKUP(B197,BASKETBOL!C$42:N2503,12,0)),VLOOKUP(B197,HENTBOL!C$32:N2504,12,0)),VLOOKUP(B197,HOKEY!C$35:N1848,11,0)),VLOOKUP(B197,KRİKET!C$30:N2278,12,0)),VLOOKUP(B197,'FERDİ BRANŞLAR'!B$2:M179,12,0))</f>
        <v>Taşova Şehit İdris Bolat And.Lisesi çekildi</v>
      </c>
    </row>
    <row r="198" spans="2:14" ht="12" x14ac:dyDescent="0.2">
      <c r="B198" s="324">
        <v>74</v>
      </c>
      <c r="C198" s="284">
        <f>IFERROR(IFERROR(IFERROR(IFERROR(IFERROR(IFERROR(IFERROR(VLOOKUP(B198,FUTSAL!C$69:N11614,2,0),VLOOKUP(B198,VOLEYBOL!C$54:N2010,2,0)),VLOOKUP(B198,FUTBOL!C$31:N2098,2,0)),VLOOKUP(B198,BASKETBOL!C$42:N2112,2,0)),VLOOKUP(B198,HENTBOL!C$32:N2113,2,0)),VLOOKUP(B198,HOKEY!C$35:N1457,2,0)),VLOOKUP(B198,KRİKET!C$30:N1887,2,0)),VLOOKUP(B198,'FERDİ BRANŞLAR'!B$2:M233,2,0))</f>
        <v>46008</v>
      </c>
      <c r="D198" s="285">
        <f>IFERROR(IFERROR(IFERROR(IFERROR(IFERROR(IFERROR(IFERROR(VLOOKUP(B198,FUTSAL!C$69:N11614,3,0),VLOOKUP(B198,VOLEYBOL!C$54:N2010,3,0)),VLOOKUP(B198,FUTBOL!C$31:N2098,3,0)),VLOOKUP(B198,BASKETBOL!C$42:N2112,3,0)),VLOOKUP(B198,HENTBOL!C$32:N2113,3,0)),VLOOKUP(B198,HOKEY!C$35:N1457,3,0)),VLOOKUP(B198,KRİKET!C$30:N1887,3,0)),VLOOKUP(B198,'FERDİ BRANŞLAR'!B$2:M233,3,0))</f>
        <v>0.58333333333333337</v>
      </c>
      <c r="E198" s="284" t="str">
        <f>IFERROR(IFERROR(IFERROR(IFERROR(IFERROR(IFERROR(IFERROR(VLOOKUP(B198,FUTSAL!C$69:N11614,4,0),VLOOKUP(B198,VOLEYBOL!C$54:N2010,4,0)),VLOOKUP(B198,FUTBOL!C$31:N2098,4,0)),VLOOKUP(B198,BASKETBOL!C$42:N2112,4,0)),VLOOKUP(B198,HENTBOL!C$32:N2113,4,0)),VLOOKUP(B198,HOKEY!C$35:N1457,4,0)),VLOOKUP(B198,KRİKET!C$30:N1887,4,0)),VLOOKUP(B198,'FERDİ BRANŞLAR'!B$2:M233,4,0))</f>
        <v>AMASYA SS</v>
      </c>
      <c r="F198" s="284" t="str">
        <f>IFERROR(IFERROR(IFERROR(IFERROR(IFERROR(IFERROR(IFERROR(VLOOKUP(B198,FUTSAL!C$69:N11614,5,0),VLOOKUP(B198,VOLEYBOL!C$54:N2010,5,0)),VLOOKUP(B198,FUTBOL!C$31:N2098,5,0)),VLOOKUP(B198,BASKETBOL!C$42:N2112,5,0)),VLOOKUP(B198,HENTBOL!C$32:N2113,5,0)),VLOOKUP(B198,HOKEY!C$35:N1457,5,0)),VLOOKUP(B198,KRİKET!C$30:N1887,5,0)),VLOOKUP(B198,'FERDİ BRANŞLAR'!B$2:M233,5,0))</f>
        <v>FUTSAL</v>
      </c>
      <c r="G198" s="284" t="str">
        <f>IFERROR(IFERROR(IFERROR(IFERROR(IFERROR(IFERROR(IFERROR(VLOOKUP(B198,FUTSAL!C$69:N12059,6,0),VLOOKUP(B198,VOLEYBOL!C$54:N2455,6,0)),VLOOKUP(B198,FUTBOL!C$31:N2543,6,0)),VLOOKUP(B198,BASKETBOL!C$42:N2557,6,0)),VLOOKUP(B198,HENTBOL!C$32:N2558,6,0)),VLOOKUP(B198,HOKEY!C$35:N1902,6,0)),VLOOKUP(B198,KRİKET!C$30:N2332,6,0)),VLOOKUP(B198,'FERDİ BRANŞLAR'!B$2:M233,6,0))</f>
        <v>B GRB</v>
      </c>
      <c r="H198" s="284" t="str">
        <f>IFERROR(IFERROR(IFERROR(IFERROR(IFERROR(IFERROR(IFERROR(VLOOKUP(B198,FUTSAL!C$69:N12059,7,0),VLOOKUP(B198,VOLEYBOL!C$54:N2455,7,0)),VLOOKUP(B198,FUTBOL!C$31:N2543,7,0)),VLOOKUP(B198,BASKETBOL!C$42:N2557,7,0)),VLOOKUP(B198,HENTBOL!C$32:N2558,7,0)),VLOOKUP(B198,HOKEY!C$35:N1902,7,0)),VLOOKUP(B198,KRİKET!C$30:N2332,7,0)),VLOOKUP(B198,'FERDİ BRANŞLAR'!B$2:M233,7,0))</f>
        <v>GNÇ A KIZ</v>
      </c>
      <c r="I198" s="286" t="str">
        <f>IFERROR(IFERROR(IFERROR(IFERROR(IFERROR(IFERROR(IFERROR(VLOOKUP(B198,FUTSAL!C$69:N12059,8,0),VLOOKUP(B198,VOLEYBOL!C$54:N2455,8,0)),VLOOKUP(B198,FUTBOL!C$31:N2543,8,0)),VLOOKUP(B198,BASKETBOL!C$42:N2557,8,0)),VLOOKUP(B198,HENTBOL!C$32:N2558,8,0)),VLOOKUP(B198,HOKEY!C$35:N1902,8,0)),VLOOKUP(B198,KRİKET!C$30:N2332,8,0)),VLOOKUP(B198,'FERDİ BRANŞLAR'!B$2:M233,8,0))</f>
        <v>SULUOVA ŞEHİT METEHAN ATMACA ANADOLU LİSESİ</v>
      </c>
      <c r="J198" s="287">
        <f>IFERROR(IFERROR(IFERROR(IFERROR(IFERROR(IFERROR(IFERROR(VLOOKUP(B198,FUTSAL!C$69:N12059,9,0),VLOOKUP(B198,VOLEYBOL!C$54:N2455,9,0)),VLOOKUP(B198,FUTBOL!C$31:N2543,9,0)),VLOOKUP(B198,BASKETBOL!C$42:N2557,9,0)),VLOOKUP(B198,HENTBOL!C$32:N2558,9,0)),VLOOKUP(B198,HOKEY!C$35:N1902,9,0)),VLOOKUP(B198,KRİKET!C$30:N2332,9,0)),VLOOKUP(B198,'FERDİ BRANŞLAR'!B$2:M233,9,0))</f>
        <v>0</v>
      </c>
      <c r="K198" s="287">
        <f>IFERROR(IFERROR(IFERROR(IFERROR(IFERROR(IFERROR(IFERROR(VLOOKUP(B198,FUTSAL!C$69:N12059,10,0),VLOOKUP(B198,VOLEYBOL!C$54:N2455,10,0)),VLOOKUP(B198,FUTBOL!C$31:N2543,10,0)),VLOOKUP(B198,BASKETBOL!C$42:N2557,10,0)),VLOOKUP(B198,HENTBOL!C$32:N2558,10,0)),VLOOKUP(B198,HOKEY!C$35:N1902,10,0)),VLOOKUP(B198,KRİKET!C$30:N2332,10,0)),VLOOKUP(B198,'FERDİ BRANŞLAR'!B$2:M233,10,0))</f>
        <v>0</v>
      </c>
      <c r="L198" s="278" t="str">
        <f>IFERROR(IFERROR(IFERROR(IFERROR(IFERROR(IFERROR(IFERROR(VLOOKUP(B198,FUTSAL!C$69:N12059,11,0),VLOOKUP(B198,VOLEYBOL!C$54:N2455,11,0)),VLOOKUP(B198,FUTBOL!C$31:N2543,11,0)),VLOOKUP(B198,BASKETBOL!C$42:N2557,11,0)),VLOOKUP(B198,HENTBOL!C$32:N2558,11,0)),VLOOKUP(B198,HOKEY!C$35:N1902,11,0)),VLOOKUP(B198,KRİKET!C$30:N2332,11,0)),VLOOKUP(B198,'FERDİ BRANŞLAR'!B$2:M233,11,0))</f>
        <v>SULUOVA LOKMAN HEKİM MTAL (çekildi) 4.12.2025)</v>
      </c>
      <c r="M198" s="288" t="str">
        <f>IFERROR(IFERROR(IFERROR(IFERROR(IFERROR(IFERROR(IFERROR(VLOOKUP(B198,FUTSAL!C$69:N12059,12,0),VLOOKUP(B198,VOLEYBOL!C$54:N2455,12,0)),VLOOKUP(B198,FUTBOL!C$31:N2543,12,0)),VLOOKUP(B198,BASKETBOL!C$42:N2557,12,0)),VLOOKUP(B198,HENTBOL!C$32:N2558,12,0)),VLOOKUP(B198,HOKEY!C$35:N1902,11,0)),VLOOKUP(B198,KRİKET!C$30:N2332,12,0)),VLOOKUP(B198,'FERDİ BRANŞLAR'!B$2:M233,12,0))</f>
        <v>Suluova Lokman Hekim MTAL ÇEKİLDİ (4.12.2025)</v>
      </c>
    </row>
    <row r="199" spans="2:14" ht="12" x14ac:dyDescent="0.2">
      <c r="B199" s="188">
        <v>356</v>
      </c>
      <c r="C199" s="185">
        <f>IFERROR(IFERROR(IFERROR(IFERROR(IFERROR(IFERROR(IFERROR(VLOOKUP(B199,FUTSAL!C$69:N11906,2,0),VLOOKUP(B199,VOLEYBOL!C$54:N2302,2,0)),VLOOKUP(B199,FUTBOL!C$31:N2390,2,0)),VLOOKUP(B199,BASKETBOL!C$42:N2404,2,0)),VLOOKUP(B199,HENTBOL!C$32:N2405,2,0)),VLOOKUP(B199,HOKEY!C$35:N1749,2,0)),VLOOKUP(B199,KRİKET!C$30:N2179,2,0)),VLOOKUP(B199,'FERDİ BRANŞLAR'!B$2:M525,2,0))</f>
        <v>46009</v>
      </c>
      <c r="D199" s="186">
        <f>IFERROR(IFERROR(IFERROR(IFERROR(IFERROR(IFERROR(IFERROR(VLOOKUP(B199,FUTSAL!C$69:N11906,3,0),VLOOKUP(B199,VOLEYBOL!C$54:N2302,3,0)),VLOOKUP(B199,FUTBOL!C$31:N2390,3,0)),VLOOKUP(B199,BASKETBOL!C$42:N2404,3,0)),VLOOKUP(B199,HENTBOL!C$32:N2405,3,0)),VLOOKUP(B199,HOKEY!C$35:N1749,3,0)),VLOOKUP(B199,KRİKET!C$30:N2179,3,0)),VLOOKUP(B199,'FERDİ BRANŞLAR'!B$2:M525,3,0))</f>
        <v>0.39583333333333331</v>
      </c>
      <c r="E199" s="185" t="str">
        <f>IFERROR(IFERROR(IFERROR(IFERROR(IFERROR(IFERROR(IFERROR(VLOOKUP(B199,FUTSAL!C$69:N11906,4,0),VLOOKUP(B199,VOLEYBOL!C$54:N2302,4,0)),VLOOKUP(B199,FUTBOL!C$31:N2390,4,0)),VLOOKUP(B199,BASKETBOL!C$42:N2404,4,0)),VLOOKUP(B199,HENTBOL!C$32:N2405,4,0)),VLOOKUP(B199,HOKEY!C$35:N1749,4,0)),VLOOKUP(B199,KRİKET!C$30:N2179,4,0)),VLOOKUP(B199,'FERDİ BRANŞLAR'!B$2:M525,4,0))</f>
        <v>G.HACIKÖY SS</v>
      </c>
      <c r="F199" s="185" t="str">
        <f>IFERROR(IFERROR(IFERROR(IFERROR(IFERROR(IFERROR(IFERROR(VLOOKUP(B199,FUTSAL!C$69:N11906,5,0),VLOOKUP(B199,VOLEYBOL!C$54:N2302,5,0)),VLOOKUP(B199,FUTBOL!C$31:N2390,5,0)),VLOOKUP(B199,BASKETBOL!C$42:N2404,5,0)),VLOOKUP(B199,HENTBOL!C$32:N2405,5,0)),VLOOKUP(B199,HOKEY!C$35:N1749,5,0)),VLOOKUP(B199,KRİKET!C$30:N2179,5,0)),VLOOKUP(B199,'FERDİ BRANŞLAR'!B$2:M525,5,0))</f>
        <v>VOLEYBOL</v>
      </c>
      <c r="G199" s="185" t="str">
        <f>IFERROR(IFERROR(IFERROR(IFERROR(IFERROR(IFERROR(IFERROR(VLOOKUP(B199,FUTSAL!C$69:N12351,6,0),VLOOKUP(B199,VOLEYBOL!C$54:N2747,6,0)),VLOOKUP(B199,FUTBOL!C$31:N2835,6,0)),VLOOKUP(B199,BASKETBOL!C$42:N2849,6,0)),VLOOKUP(B199,HENTBOL!C$32:N2850,6,0)),VLOOKUP(B199,HOKEY!C$35:N2194,6,0)),VLOOKUP(B199,KRİKET!C$30:N2624,6,0)),VLOOKUP(B199,'FERDİ BRANŞLAR'!B$2:M525,6,0))</f>
        <v>D GRB</v>
      </c>
      <c r="H199" s="185" t="str">
        <f>IFERROR(IFERROR(IFERROR(IFERROR(IFERROR(IFERROR(IFERROR(VLOOKUP(B199,FUTSAL!C$69:N12351,7,0),VLOOKUP(B199,VOLEYBOL!C$54:N2747,7,0)),VLOOKUP(B199,FUTBOL!C$31:N2835,7,0)),VLOOKUP(B199,BASKETBOL!C$42:N2849,7,0)),VLOOKUP(B199,HENTBOL!C$32:N2850,7,0)),VLOOKUP(B199,HOKEY!C$35:N2194,7,0)),VLOOKUP(B199,KRİKET!C$30:N2624,7,0)),VLOOKUP(B199,'FERDİ BRANŞLAR'!B$2:M525,7,0))</f>
        <v>KÜÇÜK KIZ</v>
      </c>
      <c r="I199" s="187" t="str">
        <f>IFERROR(IFERROR(IFERROR(IFERROR(IFERROR(IFERROR(IFERROR(VLOOKUP(B199,FUTSAL!C$69:N12351,8,0),VLOOKUP(B199,VOLEYBOL!C$54:N2747,8,0)),VLOOKUP(B199,FUTBOL!C$31:N2835,8,0)),VLOOKUP(B199,BASKETBOL!C$42:N2849,8,0)),VLOOKUP(B199,HENTBOL!C$32:N2850,8,0)),VLOOKUP(B199,HOKEY!C$35:N2194,8,0)),VLOOKUP(B199,KRİKET!C$30:N2624,8,0)),VLOOKUP(B199,'FERDİ BRANŞLAR'!B$2:M525,8,0))</f>
        <v>Merzifon Gazi Ortaokulu</v>
      </c>
      <c r="J199" s="253">
        <f>IFERROR(IFERROR(IFERROR(IFERROR(IFERROR(IFERROR(IFERROR(VLOOKUP(B199,FUTSAL!C$69:N12351,9,0),VLOOKUP(B199,VOLEYBOL!C$54:N2747,9,0)),VLOOKUP(B199,FUTBOL!C$31:N2835,9,0)),VLOOKUP(B199,BASKETBOL!C$42:N2849,9,0)),VLOOKUP(B199,HENTBOL!C$32:N2850,9,0)),VLOOKUP(B199,HOKEY!C$35:N2194,9,0)),VLOOKUP(B199,KRİKET!C$30:N2624,9,0)),VLOOKUP(B199,'FERDİ BRANŞLAR'!B$2:M525,9,0))</f>
        <v>0</v>
      </c>
      <c r="K199" s="253">
        <f>IFERROR(IFERROR(IFERROR(IFERROR(IFERROR(IFERROR(IFERROR(VLOOKUP(B199,FUTSAL!C$69:N12351,10,0),VLOOKUP(B199,VOLEYBOL!C$54:N2747,10,0)),VLOOKUP(B199,FUTBOL!C$31:N2835,10,0)),VLOOKUP(B199,BASKETBOL!C$42:N2849,10,0)),VLOOKUP(B199,HENTBOL!C$32:N2850,10,0)),VLOOKUP(B199,HOKEY!C$35:N2194,10,0)),VLOOKUP(B199,KRİKET!C$30:N2624,10,0)),VLOOKUP(B199,'FERDİ BRANŞLAR'!B$2:M525,10,0))</f>
        <v>0</v>
      </c>
      <c r="L199" s="59" t="str">
        <f>IFERROR(IFERROR(IFERROR(IFERROR(IFERROR(IFERROR(IFERROR(VLOOKUP(B199,FUTSAL!C$69:N12351,11,0),VLOOKUP(B199,VOLEYBOL!C$54:N2747,11,0)),VLOOKUP(B199,FUTBOL!C$31:N2835,11,0)),VLOOKUP(B199,BASKETBOL!C$42:N2849,11,0)),VLOOKUP(B199,HENTBOL!C$32:N2850,11,0)),VLOOKUP(B199,HOKEY!C$35:N2194,11,0)),VLOOKUP(B199,KRİKET!C$30:N2624,11,0)),VLOOKUP(B199,'FERDİ BRANŞLAR'!B$2:M525,11,0))</f>
        <v>Gümüşhacıköy Ülkü Ortaokulu</v>
      </c>
      <c r="M199" s="79" t="str">
        <f>IFERROR(IFERROR(IFERROR(IFERROR(IFERROR(IFERROR(IFERROR(VLOOKUP(B199,FUTSAL!C$69:N12351,12,0),VLOOKUP(B199,VOLEYBOL!C$54:N2747,12,0)),VLOOKUP(B199,FUTBOL!C$31:N2835,12,0)),VLOOKUP(B199,BASKETBOL!C$42:N2849,12,0)),VLOOKUP(B199,HENTBOL!C$32:N2850,12,0)),VLOOKUP(B199,HOKEY!C$35:N2194,11,0)),VLOOKUP(B199,KRİKET!C$30:N2624,12,0)),VLOOKUP(B199,'FERDİ BRANŞLAR'!B$2:M525,12,0))</f>
        <v>3 LÜ GRP 1 TAKIM  YER DEĞİŞİKLİĞİ</v>
      </c>
    </row>
    <row r="200" spans="2:14" ht="12" x14ac:dyDescent="0.2">
      <c r="B200" s="188">
        <v>344</v>
      </c>
      <c r="C200" s="185">
        <f>IFERROR(IFERROR(IFERROR(IFERROR(IFERROR(IFERROR(IFERROR(VLOOKUP(B200,FUTSAL!C$69:N11920,2,0),VLOOKUP(B200,VOLEYBOL!C$54:N2316,2,0)),VLOOKUP(B200,FUTBOL!C$31:N2404,2,0)),VLOOKUP(B200,BASKETBOL!C$42:N2418,2,0)),VLOOKUP(B200,HENTBOL!C$32:N2419,2,0)),VLOOKUP(B200,HOKEY!C$35:N1763,2,0)),VLOOKUP(B200,KRİKET!C$30:N2193,2,0)),VLOOKUP(B200,'FERDİ BRANŞLAR'!B$2:M539,2,0))</f>
        <v>46009</v>
      </c>
      <c r="D200" s="381">
        <f>IFERROR(IFERROR(IFERROR(IFERROR(IFERROR(IFERROR(IFERROR(VLOOKUP(B200,FUTSAL!C$69:N11920,3,0),VLOOKUP(B200,VOLEYBOL!C$54:N2316,3,0)),VLOOKUP(B200,FUTBOL!C$31:N2404,3,0)),VLOOKUP(B200,BASKETBOL!C$42:N2418,3,0)),VLOOKUP(B200,HENTBOL!C$32:N2419,3,0)),VLOOKUP(B200,HOKEY!C$35:N1763,3,0)),VLOOKUP(B200,KRİKET!C$30:N2193,3,0)),VLOOKUP(B200,'FERDİ BRANŞLAR'!B$2:M539,3,0))</f>
        <v>0.39583333333333331</v>
      </c>
      <c r="E200" s="185" t="str">
        <f>IFERROR(IFERROR(IFERROR(IFERROR(IFERROR(IFERROR(IFERROR(VLOOKUP(B200,FUTSAL!C$69:N11920,4,0),VLOOKUP(B200,VOLEYBOL!C$54:N2316,4,0)),VLOOKUP(B200,FUTBOL!C$31:N2404,4,0)),VLOOKUP(B200,BASKETBOL!C$42:N2418,4,0)),VLOOKUP(B200,HENTBOL!C$32:N2419,4,0)),VLOOKUP(B200,HOKEY!C$35:N1763,4,0)),VLOOKUP(B200,KRİKET!C$30:N2193,4,0)),VLOOKUP(B200,'FERDİ BRANŞLAR'!B$2:M539,4,0))</f>
        <v>22 HAZİRAN S.S</v>
      </c>
      <c r="F200" s="185" t="str">
        <f>IFERROR(IFERROR(IFERROR(IFERROR(IFERROR(IFERROR(IFERROR(VLOOKUP(B200,FUTSAL!C$69:N11920,5,0),VLOOKUP(B200,VOLEYBOL!C$54:N2316,5,0)),VLOOKUP(B200,FUTBOL!C$31:N2404,5,0)),VLOOKUP(B200,BASKETBOL!C$42:N2418,5,0)),VLOOKUP(B200,HENTBOL!C$32:N2419,5,0)),VLOOKUP(B200,HOKEY!C$35:N1763,5,0)),VLOOKUP(B200,KRİKET!C$30:N2193,5,0)),VLOOKUP(B200,'FERDİ BRANŞLAR'!B$2:M539,5,0))</f>
        <v>VOLEYBOL</v>
      </c>
      <c r="G200" s="185" t="str">
        <f>IFERROR(IFERROR(IFERROR(IFERROR(IFERROR(IFERROR(IFERROR(VLOOKUP(B200,FUTSAL!C$69:N12365,6,0),VLOOKUP(B200,VOLEYBOL!C$54:N2761,6,0)),VLOOKUP(B200,FUTBOL!C$31:N2849,6,0)),VLOOKUP(B200,BASKETBOL!C$42:N2863,6,0)),VLOOKUP(B200,HENTBOL!C$32:N2864,6,0)),VLOOKUP(B200,HOKEY!C$35:N2208,6,0)),VLOOKUP(B200,KRİKET!C$30:N2638,6,0)),VLOOKUP(B200,'FERDİ BRANŞLAR'!B$2:M539,6,0))</f>
        <v>A GRB</v>
      </c>
      <c r="H200" s="185" t="str">
        <f>IFERROR(IFERROR(IFERROR(IFERROR(IFERROR(IFERROR(IFERROR(VLOOKUP(B200,FUTSAL!C$69:N12365,7,0),VLOOKUP(B200,VOLEYBOL!C$54:N2761,7,0)),VLOOKUP(B200,FUTBOL!C$31:N2849,7,0)),VLOOKUP(B200,BASKETBOL!C$42:N2863,7,0)),VLOOKUP(B200,HENTBOL!C$32:N2864,7,0)),VLOOKUP(B200,HOKEY!C$35:N2208,7,0)),VLOOKUP(B200,KRİKET!C$30:N2638,7,0)),VLOOKUP(B200,'FERDİ BRANŞLAR'!B$2:M539,7,0))</f>
        <v>KÜÇÜK KIZ</v>
      </c>
      <c r="I200" s="187" t="str">
        <f>IFERROR(IFERROR(IFERROR(IFERROR(IFERROR(IFERROR(IFERROR(VLOOKUP(B200,FUTSAL!C$69:N12365,8,0),VLOOKUP(B200,VOLEYBOL!C$54:N2761,8,0)),VLOOKUP(B200,FUTBOL!C$31:N2849,8,0)),VLOOKUP(B200,BASKETBOL!C$42:N2863,8,0)),VLOOKUP(B200,HENTBOL!C$32:N2864,8,0)),VLOOKUP(B200,HOKEY!C$35:N2208,8,0)),VLOOKUP(B200,KRİKET!C$30:N2638,8,0)),VLOOKUP(B200,'FERDİ BRANŞLAR'!B$2:M539,8,0))</f>
        <v>Amasya Mehmet Varinli Ortaokulu</v>
      </c>
      <c r="J200" s="253">
        <f>IFERROR(IFERROR(IFERROR(IFERROR(IFERROR(IFERROR(IFERROR(VLOOKUP(B200,FUTSAL!C$69:N12365,9,0),VLOOKUP(B200,VOLEYBOL!C$54:N2761,9,0)),VLOOKUP(B200,FUTBOL!C$31:N2849,9,0)),VLOOKUP(B200,BASKETBOL!C$42:N2863,9,0)),VLOOKUP(B200,HENTBOL!C$32:N2864,9,0)),VLOOKUP(B200,HOKEY!C$35:N2208,9,0)),VLOOKUP(B200,KRİKET!C$30:N2638,9,0)),VLOOKUP(B200,'FERDİ BRANŞLAR'!B$2:M539,9,0))</f>
        <v>0</v>
      </c>
      <c r="K200" s="253">
        <f>IFERROR(IFERROR(IFERROR(IFERROR(IFERROR(IFERROR(IFERROR(VLOOKUP(B200,FUTSAL!C$69:N12365,10,0),VLOOKUP(B200,VOLEYBOL!C$54:N2761,10,0)),VLOOKUP(B200,FUTBOL!C$31:N2849,10,0)),VLOOKUP(B200,BASKETBOL!C$42:N2863,10,0)),VLOOKUP(B200,HENTBOL!C$32:N2864,10,0)),VLOOKUP(B200,HOKEY!C$35:N2208,10,0)),VLOOKUP(B200,KRİKET!C$30:N2638,10,0)),VLOOKUP(B200,'FERDİ BRANŞLAR'!B$2:M539,10,0))</f>
        <v>0</v>
      </c>
      <c r="L200" s="59" t="str">
        <f>IFERROR(IFERROR(IFERROR(IFERROR(IFERROR(IFERROR(IFERROR(VLOOKUP(B200,FUTSAL!C$69:N12365,11,0),VLOOKUP(B200,VOLEYBOL!C$54:N2761,11,0)),VLOOKUP(B200,FUTBOL!C$31:N2849,11,0)),VLOOKUP(B200,BASKETBOL!C$42:N2863,11,0)),VLOOKUP(B200,HENTBOL!C$32:N2864,11,0)),VLOOKUP(B200,HOKEY!C$35:N2208,11,0)),VLOOKUP(B200,KRİKET!C$30:N2638,11,0)),VLOOKUP(B200,'FERDİ BRANŞLAR'!B$2:M539,11,0))</f>
        <v>AMASYA Ziyapaşa Ortaokulu</v>
      </c>
      <c r="M200" s="291" t="str">
        <f>IFERROR(IFERROR(IFERROR(IFERROR(IFERROR(IFERROR(IFERROR(VLOOKUP(B200,FUTSAL!C$69:N12365,12,0),VLOOKUP(B200,VOLEYBOL!C$54:N2761,12,0)),VLOOKUP(B200,FUTBOL!C$31:N2849,12,0)),VLOOKUP(B200,BASKETBOL!C$42:N2863,12,0)),VLOOKUP(B200,HENTBOL!C$32:N2864,12,0)),VLOOKUP(B200,HOKEY!C$35:N2208,11,0)),VLOOKUP(B200,KRİKET!C$30:N2638,12,0)),VLOOKUP(B200,'FERDİ BRANŞLAR'!B$2:M539,12,0))</f>
        <v>SAAAT DEĞİŞİKLİĞİ</v>
      </c>
    </row>
    <row r="201" spans="2:14" ht="12" x14ac:dyDescent="0.2">
      <c r="B201" s="188">
        <v>353</v>
      </c>
      <c r="C201" s="321">
        <f>IFERROR(IFERROR(IFERROR(IFERROR(IFERROR(IFERROR(IFERROR(VLOOKUP(B201,FUTSAL!C$69:N11935,2,0),VLOOKUP(B201,VOLEYBOL!C$54:N2331,2,0)),VLOOKUP(B201,FUTBOL!C$31:N2419,2,0)),VLOOKUP(B201,BASKETBOL!C$42:N2433,2,0)),VLOOKUP(B201,HENTBOL!C$32:N2434,2,0)),VLOOKUP(B201,HOKEY!C$35:N1778,2,0)),VLOOKUP(B201,KRİKET!C$30:N2208,2,0)),VLOOKUP(B201,'FERDİ BRANŞLAR'!B$2:M554,2,0))</f>
        <v>46009</v>
      </c>
      <c r="D201" s="381">
        <f>IFERROR(IFERROR(IFERROR(IFERROR(IFERROR(IFERROR(IFERROR(VLOOKUP(B201,FUTSAL!C$69:N11935,3,0),VLOOKUP(B201,VOLEYBOL!C$54:N2331,3,0)),VLOOKUP(B201,FUTBOL!C$31:N2419,3,0)),VLOOKUP(B201,BASKETBOL!C$42:N2433,3,0)),VLOOKUP(B201,HENTBOL!C$32:N2434,3,0)),VLOOKUP(B201,HOKEY!C$35:N1778,3,0)),VLOOKUP(B201,KRİKET!C$30:N2208,3,0)),VLOOKUP(B201,'FERDİ BRANŞLAR'!B$2:M554,3,0))</f>
        <v>0.4375</v>
      </c>
      <c r="E201" s="321" t="str">
        <f>IFERROR(IFERROR(IFERROR(IFERROR(IFERROR(IFERROR(IFERROR(VLOOKUP(B201,FUTSAL!C$69:N11935,4,0),VLOOKUP(B201,VOLEYBOL!C$54:N2331,4,0)),VLOOKUP(B201,FUTBOL!C$31:N2419,4,0)),VLOOKUP(B201,BASKETBOL!C$42:N2433,4,0)),VLOOKUP(B201,HENTBOL!C$32:N2434,4,0)),VLOOKUP(B201,HOKEY!C$35:N1778,4,0)),VLOOKUP(B201,KRİKET!C$30:N2208,4,0)),VLOOKUP(B201,'FERDİ BRANŞLAR'!B$2:M554,4,0))</f>
        <v>22 HAZİRAN S.S</v>
      </c>
      <c r="F201" s="321" t="str">
        <f>IFERROR(IFERROR(IFERROR(IFERROR(IFERROR(IFERROR(IFERROR(VLOOKUP(B201,FUTSAL!C$69:N11935,5,0),VLOOKUP(B201,VOLEYBOL!C$54:N2331,5,0)),VLOOKUP(B201,FUTBOL!C$31:N2419,5,0)),VLOOKUP(B201,BASKETBOL!C$42:N2433,5,0)),VLOOKUP(B201,HENTBOL!C$32:N2434,5,0)),VLOOKUP(B201,HOKEY!C$35:N1778,5,0)),VLOOKUP(B201,KRİKET!C$30:N2208,5,0)),VLOOKUP(B201,'FERDİ BRANŞLAR'!B$2:M554,5,0))</f>
        <v>VOLEYBOL</v>
      </c>
      <c r="G201" s="321" t="str">
        <f>IFERROR(IFERROR(IFERROR(IFERROR(IFERROR(IFERROR(IFERROR(VLOOKUP(B201,FUTSAL!C$69:N12380,6,0),VLOOKUP(B201,VOLEYBOL!C$54:N2776,6,0)),VLOOKUP(B201,FUTBOL!C$31:N2864,6,0)),VLOOKUP(B201,BASKETBOL!C$42:N2878,6,0)),VLOOKUP(B201,HENTBOL!C$32:N2879,6,0)),VLOOKUP(B201,HOKEY!C$35:N2223,6,0)),VLOOKUP(B201,KRİKET!C$30:N2653,6,0)),VLOOKUP(B201,'FERDİ BRANŞLAR'!B$2:M554,6,0))</f>
        <v>C GRB</v>
      </c>
      <c r="H201" s="321" t="str">
        <f>IFERROR(IFERROR(IFERROR(IFERROR(IFERROR(IFERROR(IFERROR(VLOOKUP(B201,FUTSAL!C$69:N12380,7,0),VLOOKUP(B201,VOLEYBOL!C$54:N2776,7,0)),VLOOKUP(B201,FUTBOL!C$31:N2864,7,0)),VLOOKUP(B201,BASKETBOL!C$42:N2878,7,0)),VLOOKUP(B201,HENTBOL!C$32:N2879,7,0)),VLOOKUP(B201,HOKEY!C$35:N2223,7,0)),VLOOKUP(B201,KRİKET!C$30:N2653,7,0)),VLOOKUP(B201,'FERDİ BRANŞLAR'!B$2:M554,7,0))</f>
        <v>KÜÇÜK KIZ</v>
      </c>
      <c r="I201" s="322" t="str">
        <f>IFERROR(IFERROR(IFERROR(IFERROR(IFERROR(IFERROR(IFERROR(VLOOKUP(B201,FUTSAL!C$69:N12380,8,0),VLOOKUP(B201,VOLEYBOL!C$54:N2776,8,0)),VLOOKUP(B201,FUTBOL!C$31:N2864,8,0)),VLOOKUP(B201,BASKETBOL!C$42:N2878,8,0)),VLOOKUP(B201,HENTBOL!C$32:N2879,8,0)),VLOOKUP(B201,HOKEY!C$35:N2223,8,0)),VLOOKUP(B201,KRİKET!C$30:N2653,8,0)),VLOOKUP(B201,'FERDİ BRANŞLAR'!B$2:M554,8,0))</f>
        <v>Amasya Uygur Şehit Eraslan Güngör Ortaokulu</v>
      </c>
      <c r="J201" s="323">
        <f>IFERROR(IFERROR(IFERROR(IFERROR(IFERROR(IFERROR(IFERROR(VLOOKUP(B201,FUTSAL!C$69:N12380,9,0),VLOOKUP(B201,VOLEYBOL!C$54:N2776,9,0)),VLOOKUP(B201,FUTBOL!C$31:N2864,9,0)),VLOOKUP(B201,BASKETBOL!C$42:N2878,9,0)),VLOOKUP(B201,HENTBOL!C$32:N2879,9,0)),VLOOKUP(B201,HOKEY!C$35:N2223,9,0)),VLOOKUP(B201,KRİKET!C$30:N2653,9,0)),VLOOKUP(B201,'FERDİ BRANŞLAR'!B$2:M554,9,0))</f>
        <v>0</v>
      </c>
      <c r="K201" s="323">
        <f>IFERROR(IFERROR(IFERROR(IFERROR(IFERROR(IFERROR(IFERROR(VLOOKUP(B201,FUTSAL!C$69:N12380,10,0),VLOOKUP(B201,VOLEYBOL!C$54:N2776,10,0)),VLOOKUP(B201,FUTBOL!C$31:N2864,10,0)),VLOOKUP(B201,BASKETBOL!C$42:N2878,10,0)),VLOOKUP(B201,HENTBOL!C$32:N2879,10,0)),VLOOKUP(B201,HOKEY!C$35:N2223,10,0)),VLOOKUP(B201,KRİKET!C$30:N2653,10,0)),VLOOKUP(B201,'FERDİ BRANŞLAR'!B$2:M554,10,0))</f>
        <v>0</v>
      </c>
      <c r="L201" s="378" t="str">
        <f>IFERROR(IFERROR(IFERROR(IFERROR(IFERROR(IFERROR(IFERROR(VLOOKUP(B201,FUTSAL!C$69:N12380,11,0),VLOOKUP(B201,VOLEYBOL!C$54:N2776,11,0)),VLOOKUP(B201,FUTBOL!C$31:N2864,11,0)),VLOOKUP(B201,BASKETBOL!C$42:N2878,11,0)),VLOOKUP(B201,HENTBOL!C$32:N2879,11,0)),VLOOKUP(B201,HOKEY!C$35:N2223,11,0)),VLOOKUP(B201,KRİKET!C$30:N2653,11,0)),VLOOKUP(B201,'FERDİ BRANŞLAR'!B$2:M554,11,0))</f>
        <v>AMASYA Özel AÇI ORTAOKULU</v>
      </c>
      <c r="M201" s="61" t="s">
        <v>627</v>
      </c>
    </row>
    <row r="202" spans="2:14" ht="12" x14ac:dyDescent="0.2">
      <c r="B202" s="188">
        <v>359</v>
      </c>
      <c r="C202" s="284">
        <f>IFERROR(IFERROR(IFERROR(IFERROR(IFERROR(IFERROR(IFERROR(VLOOKUP(B202,FUTSAL!C$69:N11937,2,0),VLOOKUP(B202,VOLEYBOL!C$54:N2333,2,0)),VLOOKUP(B202,FUTBOL!C$31:N2421,2,0)),VLOOKUP(B202,BASKETBOL!C$42:N2435,2,0)),VLOOKUP(B202,HENTBOL!C$32:N2436,2,0)),VLOOKUP(B202,HOKEY!C$35:N1780,2,0)),VLOOKUP(B202,KRİKET!C$30:N2210,2,0)),VLOOKUP(B202,'FERDİ BRANŞLAR'!B$2:M556,2,0))</f>
        <v>46009</v>
      </c>
      <c r="D202" s="285">
        <f>IFERROR(IFERROR(IFERROR(IFERROR(IFERROR(IFERROR(IFERROR(VLOOKUP(B202,FUTSAL!C$69:N11937,3,0),VLOOKUP(B202,VOLEYBOL!C$54:N2333,3,0)),VLOOKUP(B202,FUTBOL!C$31:N2421,3,0)),VLOOKUP(B202,BASKETBOL!C$42:N2435,3,0)),VLOOKUP(B202,HENTBOL!C$32:N2436,3,0)),VLOOKUP(B202,HOKEY!C$35:N1780,3,0)),VLOOKUP(B202,KRİKET!C$30:N2210,3,0)),VLOOKUP(B202,'FERDİ BRANŞLAR'!B$2:M556,3,0))</f>
        <v>0.4375</v>
      </c>
      <c r="E202" s="284" t="str">
        <f>IFERROR(IFERROR(IFERROR(IFERROR(IFERROR(IFERROR(IFERROR(VLOOKUP(B202,FUTSAL!C$69:N11937,4,0),VLOOKUP(B202,VOLEYBOL!C$54:N2333,4,0)),VLOOKUP(B202,FUTBOL!C$31:N2421,4,0)),VLOOKUP(B202,BASKETBOL!C$42:N2435,4,0)),VLOOKUP(B202,HENTBOL!C$32:N2436,4,0)),VLOOKUP(B202,HOKEY!C$35:N1780,4,0)),VLOOKUP(B202,KRİKET!C$30:N2210,4,0)),VLOOKUP(B202,'FERDİ BRANŞLAR'!B$2:M556,4,0))</f>
        <v>G.HACIKÖY SS</v>
      </c>
      <c r="F202" s="284" t="str">
        <f>IFERROR(IFERROR(IFERROR(IFERROR(IFERROR(IFERROR(IFERROR(VLOOKUP(B202,FUTSAL!C$69:N11937,5,0),VLOOKUP(B202,VOLEYBOL!C$54:N2333,5,0)),VLOOKUP(B202,FUTBOL!C$31:N2421,5,0)),VLOOKUP(B202,BASKETBOL!C$42:N2435,5,0)),VLOOKUP(B202,HENTBOL!C$32:N2436,5,0)),VLOOKUP(B202,HOKEY!C$35:N1780,5,0)),VLOOKUP(B202,KRİKET!C$30:N2210,5,0)),VLOOKUP(B202,'FERDİ BRANŞLAR'!B$2:M556,5,0))</f>
        <v>VOLEYBOL</v>
      </c>
      <c r="G202" s="284" t="str">
        <f>IFERROR(IFERROR(IFERROR(IFERROR(IFERROR(IFERROR(IFERROR(VLOOKUP(B202,FUTSAL!C$69:N12382,6,0),VLOOKUP(B202,VOLEYBOL!C$54:N2778,6,0)),VLOOKUP(B202,FUTBOL!C$31:N2866,6,0)),VLOOKUP(B202,BASKETBOL!C$42:N2880,6,0)),VLOOKUP(B202,HENTBOL!C$32:N2881,6,0)),VLOOKUP(B202,HOKEY!C$35:N2225,6,0)),VLOOKUP(B202,KRİKET!C$30:N2655,6,0)),VLOOKUP(B202,'FERDİ BRANŞLAR'!B$2:M556,6,0))</f>
        <v>E GRB</v>
      </c>
      <c r="H202" s="284" t="str">
        <f>IFERROR(IFERROR(IFERROR(IFERROR(IFERROR(IFERROR(IFERROR(VLOOKUP(B202,FUTSAL!C$69:N12382,7,0),VLOOKUP(B202,VOLEYBOL!C$54:N2778,7,0)),VLOOKUP(B202,FUTBOL!C$31:N2866,7,0)),VLOOKUP(B202,BASKETBOL!C$42:N2880,7,0)),VLOOKUP(B202,HENTBOL!C$32:N2881,7,0)),VLOOKUP(B202,HOKEY!C$35:N2225,7,0)),VLOOKUP(B202,KRİKET!C$30:N2655,7,0)),VLOOKUP(B202,'FERDİ BRANŞLAR'!B$2:M556,7,0))</f>
        <v>KÜÇÜK KIZ</v>
      </c>
      <c r="I202" s="286" t="str">
        <f>IFERROR(IFERROR(IFERROR(IFERROR(IFERROR(IFERROR(IFERROR(VLOOKUP(B202,FUTSAL!C$69:N12382,8,0),VLOOKUP(B202,VOLEYBOL!C$54:N2778,8,0)),VLOOKUP(B202,FUTBOL!C$31:N2866,8,0)),VLOOKUP(B202,BASKETBOL!C$42:N2880,8,0)),VLOOKUP(B202,HENTBOL!C$32:N2881,8,0)),VLOOKUP(B202,HOKEY!C$35:N2225,8,0)),VLOOKUP(B202,KRİKET!C$30:N2655,8,0)),VLOOKUP(B202,'FERDİ BRANŞLAR'!B$2:M556,8,0))</f>
        <v>Merzifon Şehit Binbaşı Arslan Kulaksız Ortaokulu</v>
      </c>
      <c r="J202" s="287">
        <f>IFERROR(IFERROR(IFERROR(IFERROR(IFERROR(IFERROR(IFERROR(VLOOKUP(B202,FUTSAL!C$69:N12382,9,0),VLOOKUP(B202,VOLEYBOL!C$54:N2778,9,0)),VLOOKUP(B202,FUTBOL!C$31:N2866,9,0)),VLOOKUP(B202,BASKETBOL!C$42:N2880,9,0)),VLOOKUP(B202,HENTBOL!C$32:N2881,9,0)),VLOOKUP(B202,HOKEY!C$35:N2225,9,0)),VLOOKUP(B202,KRİKET!C$30:N2655,9,0)),VLOOKUP(B202,'FERDİ BRANŞLAR'!B$2:M556,9,0))</f>
        <v>0</v>
      </c>
      <c r="K202" s="287">
        <f>IFERROR(IFERROR(IFERROR(IFERROR(IFERROR(IFERROR(IFERROR(VLOOKUP(B202,FUTSAL!C$69:N12382,10,0),VLOOKUP(B202,VOLEYBOL!C$54:N2778,10,0)),VLOOKUP(B202,FUTBOL!C$31:N2866,10,0)),VLOOKUP(B202,BASKETBOL!C$42:N2880,10,0)),VLOOKUP(B202,HENTBOL!C$32:N2881,10,0)),VLOOKUP(B202,HOKEY!C$35:N2225,10,0)),VLOOKUP(B202,KRİKET!C$30:N2655,10,0)),VLOOKUP(B202,'FERDİ BRANŞLAR'!B$2:M556,10,0))</f>
        <v>0</v>
      </c>
      <c r="L202" s="278" t="str">
        <f>IFERROR(IFERROR(IFERROR(IFERROR(IFERROR(IFERROR(IFERROR(VLOOKUP(B202,FUTSAL!C$69:N12382,11,0),VLOOKUP(B202,VOLEYBOL!C$54:N2778,11,0)),VLOOKUP(B202,FUTBOL!C$31:N2866,11,0)),VLOOKUP(B202,BASKETBOL!C$42:N2880,11,0)),VLOOKUP(B202,HENTBOL!C$32:N2881,11,0)),VLOOKUP(B202,HOKEY!C$35:N2225,11,0)),VLOOKUP(B202,KRİKET!C$30:N2655,11,0)),VLOOKUP(B202,'FERDİ BRANŞLAR'!B$2:M556,11,0))</f>
        <v>Merzifon Vali Hüseyin Poroy Ortaokulu ÇEKİLDİ :09.12.2025</v>
      </c>
      <c r="M202" s="288" t="str">
        <f>IFERROR(IFERROR(IFERROR(IFERROR(IFERROR(IFERROR(IFERROR(VLOOKUP(B202,FUTSAL!C$69:N12382,12,0),VLOOKUP(B202,VOLEYBOL!C$54:N2778,12,0)),VLOOKUP(B202,FUTBOL!C$31:N2866,12,0)),VLOOKUP(B202,BASKETBOL!C$42:N2880,12,0)),VLOOKUP(B202,HENTBOL!C$32:N2881,12,0)),VLOOKUP(B202,HOKEY!C$35:N2225,11,0)),VLOOKUP(B202,KRİKET!C$30:N2655,12,0)),VLOOKUP(B202,'FERDİ BRANŞLAR'!B$2:M556,12,0))</f>
        <v>3 LÜ GRP 1 TAKIM YER DEĞİŞİKLİĞİ-M.VALİ HÜSEYİN POROY OO ÇEKİLDİ 09.12.2025</v>
      </c>
      <c r="N202" s="355"/>
    </row>
    <row r="203" spans="2:14" ht="12" x14ac:dyDescent="0.2">
      <c r="B203" s="188">
        <v>350</v>
      </c>
      <c r="C203" s="185">
        <f>IFERROR(IFERROR(IFERROR(IFERROR(IFERROR(IFERROR(IFERROR(VLOOKUP(B203,FUTSAL!C$69:N11904,2,0),VLOOKUP(B203,VOLEYBOL!C$54:N2300,2,0)),VLOOKUP(B203,FUTBOL!C$31:N2388,2,0)),VLOOKUP(B203,BASKETBOL!C$42:N2402,2,0)),VLOOKUP(B203,HENTBOL!C$32:N2403,2,0)),VLOOKUP(B203,HOKEY!C$35:N1747,2,0)),VLOOKUP(B203,KRİKET!C$30:N2177,2,0)),VLOOKUP(B203,'FERDİ BRANŞLAR'!B$2:M523,2,0))</f>
        <v>46009</v>
      </c>
      <c r="D203" s="186">
        <f>IFERROR(IFERROR(IFERROR(IFERROR(IFERROR(IFERROR(IFERROR(VLOOKUP(B203,FUTSAL!C$69:N11904,3,0),VLOOKUP(B203,VOLEYBOL!C$54:N2300,3,0)),VLOOKUP(B203,FUTBOL!C$31:N2388,3,0)),VLOOKUP(B203,BASKETBOL!C$42:N2402,3,0)),VLOOKUP(B203,HENTBOL!C$32:N2403,3,0)),VLOOKUP(B203,HOKEY!C$35:N1747,3,0)),VLOOKUP(B203,KRİKET!C$30:N2177,3,0)),VLOOKUP(B203,'FERDİ BRANŞLAR'!B$2:M523,3,0))</f>
        <v>0.47916666666666669</v>
      </c>
      <c r="E203" s="185" t="str">
        <f>IFERROR(IFERROR(IFERROR(IFERROR(IFERROR(IFERROR(IFERROR(VLOOKUP(B203,FUTSAL!C$69:N11904,4,0),VLOOKUP(B203,VOLEYBOL!C$54:N2300,4,0)),VLOOKUP(B203,FUTBOL!C$31:N2388,4,0)),VLOOKUP(B203,BASKETBOL!C$42:N2402,4,0)),VLOOKUP(B203,HENTBOL!C$32:N2403,4,0)),VLOOKUP(B203,HOKEY!C$35:N1747,4,0)),VLOOKUP(B203,KRİKET!C$30:N2177,4,0)),VLOOKUP(B203,'FERDİ BRANŞLAR'!B$2:M523,4,0))</f>
        <v>22 HAZİRAN S.S</v>
      </c>
      <c r="F203" s="185" t="str">
        <f>IFERROR(IFERROR(IFERROR(IFERROR(IFERROR(IFERROR(IFERROR(VLOOKUP(B203,FUTSAL!C$69:N11904,5,0),VLOOKUP(B203,VOLEYBOL!C$54:N2300,5,0)),VLOOKUP(B203,FUTBOL!C$31:N2388,5,0)),VLOOKUP(B203,BASKETBOL!C$42:N2402,5,0)),VLOOKUP(B203,HENTBOL!C$32:N2403,5,0)),VLOOKUP(B203,HOKEY!C$35:N1747,5,0)),VLOOKUP(B203,KRİKET!C$30:N2177,5,0)),VLOOKUP(B203,'FERDİ BRANŞLAR'!B$2:M523,5,0))</f>
        <v>VOLEYBOL</v>
      </c>
      <c r="G203" s="185" t="str">
        <f>IFERROR(IFERROR(IFERROR(IFERROR(IFERROR(IFERROR(IFERROR(VLOOKUP(B203,FUTSAL!C$69:N12349,6,0),VLOOKUP(B203,VOLEYBOL!C$54:N2745,6,0)),VLOOKUP(B203,FUTBOL!C$31:N2833,6,0)),VLOOKUP(B203,BASKETBOL!C$42:N2847,6,0)),VLOOKUP(B203,HENTBOL!C$32:N2848,6,0)),VLOOKUP(B203,HOKEY!C$35:N2192,6,0)),VLOOKUP(B203,KRİKET!C$30:N2622,6,0)),VLOOKUP(B203,'FERDİ BRANŞLAR'!B$2:M523,6,0))</f>
        <v>B GRB</v>
      </c>
      <c r="H203" s="185" t="str">
        <f>IFERROR(IFERROR(IFERROR(IFERROR(IFERROR(IFERROR(IFERROR(VLOOKUP(B203,FUTSAL!C$69:N12349,7,0),VLOOKUP(B203,VOLEYBOL!C$54:N2745,7,0)),VLOOKUP(B203,FUTBOL!C$31:N2833,7,0)),VLOOKUP(B203,BASKETBOL!C$42:N2847,7,0)),VLOOKUP(B203,HENTBOL!C$32:N2848,7,0)),VLOOKUP(B203,HOKEY!C$35:N2192,7,0)),VLOOKUP(B203,KRİKET!C$30:N2622,7,0)),VLOOKUP(B203,'FERDİ BRANŞLAR'!B$2:M523,7,0))</f>
        <v>KÜÇÜK KIZ</v>
      </c>
      <c r="I203" s="187" t="str">
        <f>IFERROR(IFERROR(IFERROR(IFERROR(IFERROR(IFERROR(IFERROR(VLOOKUP(B203,FUTSAL!C$69:N12349,8,0),VLOOKUP(B203,VOLEYBOL!C$54:N2745,8,0)),VLOOKUP(B203,FUTBOL!C$31:N2833,8,0)),VLOOKUP(B203,BASKETBOL!C$42:N2847,8,0)),VLOOKUP(B203,HENTBOL!C$32:N2848,8,0)),VLOOKUP(B203,HOKEY!C$35:N2192,8,0)),VLOOKUP(B203,KRİKET!C$30:N2622,8,0)),VLOOKUP(B203,'FERDİ BRANŞLAR'!B$2:M523,8,0))</f>
        <v>Amasya ÖZEL BAŞARIR ORTAOKULU</v>
      </c>
      <c r="J203" s="253">
        <f>IFERROR(IFERROR(IFERROR(IFERROR(IFERROR(IFERROR(IFERROR(VLOOKUP(B203,FUTSAL!C$69:N12349,9,0),VLOOKUP(B203,VOLEYBOL!C$54:N2745,9,0)),VLOOKUP(B203,FUTBOL!C$31:N2833,9,0)),VLOOKUP(B203,BASKETBOL!C$42:N2847,9,0)),VLOOKUP(B203,HENTBOL!C$32:N2848,9,0)),VLOOKUP(B203,HOKEY!C$35:N2192,9,0)),VLOOKUP(B203,KRİKET!C$30:N2622,9,0)),VLOOKUP(B203,'FERDİ BRANŞLAR'!B$2:M523,9,0))</f>
        <v>0</v>
      </c>
      <c r="K203" s="253">
        <f>IFERROR(IFERROR(IFERROR(IFERROR(IFERROR(IFERROR(IFERROR(VLOOKUP(B203,FUTSAL!C$69:N12349,10,0),VLOOKUP(B203,VOLEYBOL!C$54:N2745,10,0)),VLOOKUP(B203,FUTBOL!C$31:N2833,10,0)),VLOOKUP(B203,BASKETBOL!C$42:N2847,10,0)),VLOOKUP(B203,HENTBOL!C$32:N2848,10,0)),VLOOKUP(B203,HOKEY!C$35:N2192,10,0)),VLOOKUP(B203,KRİKET!C$30:N2622,10,0)),VLOOKUP(B203,'FERDİ BRANŞLAR'!B$2:M523,10,0))</f>
        <v>0</v>
      </c>
      <c r="L203" s="59" t="str">
        <f>IFERROR(IFERROR(IFERROR(IFERROR(IFERROR(IFERROR(IFERROR(VLOOKUP(B203,FUTSAL!C$69:N12349,11,0),VLOOKUP(B203,VOLEYBOL!C$54:N2745,11,0)),VLOOKUP(B203,FUTBOL!C$31:N2833,11,0)),VLOOKUP(B203,BASKETBOL!C$42:N2847,11,0)),VLOOKUP(B203,HENTBOL!C$32:N2848,11,0)),VLOOKUP(B203,HOKEY!C$35:N2192,11,0)),VLOOKUP(B203,KRİKET!C$30:N2622,11,0)),VLOOKUP(B203,'FERDİ BRANŞLAR'!B$2:M523,11,0))</f>
        <v>Amasya Büyük Kızılca Ortaokulu</v>
      </c>
      <c r="M203" s="79" t="str">
        <f>IFERROR(IFERROR(IFERROR(IFERROR(IFERROR(IFERROR(IFERROR(VLOOKUP(B203,FUTSAL!C$69:N12349,12,0),VLOOKUP(B203,VOLEYBOL!C$54:N2745,12,0)),VLOOKUP(B203,FUTBOL!C$31:N2833,12,0)),VLOOKUP(B203,BASKETBOL!C$42:N2847,12,0)),VLOOKUP(B203,HENTBOL!C$32:N2848,12,0)),VLOOKUP(B203,HOKEY!C$35:N2192,11,0)),VLOOKUP(B203,KRİKET!C$30:N2622,12,0)),VLOOKUP(B203,'FERDİ BRANŞLAR'!B$2:M523,12,0))</f>
        <v xml:space="preserve">3 LÜ GRP 1 TAKIM </v>
      </c>
    </row>
    <row r="204" spans="2:14" ht="12" x14ac:dyDescent="0.2">
      <c r="B204" s="188">
        <v>345</v>
      </c>
      <c r="C204" s="185">
        <f>IFERROR(IFERROR(IFERROR(IFERROR(IFERROR(IFERROR(IFERROR(VLOOKUP(B204,FUTSAL!C$69:N11903,2,0),VLOOKUP(B204,VOLEYBOL!C$54:N2299,2,0)),VLOOKUP(B204,FUTBOL!C$31:N2387,2,0)),VLOOKUP(B204,BASKETBOL!C$42:N2401,2,0)),VLOOKUP(B204,HENTBOL!C$32:N2402,2,0)),VLOOKUP(B204,HOKEY!C$35:N1746,2,0)),VLOOKUP(B204,KRİKET!C$30:N2176,2,0)),VLOOKUP(B204,'FERDİ BRANŞLAR'!B$2:M522,2,0))</f>
        <v>46009</v>
      </c>
      <c r="D204" s="186">
        <f>IFERROR(IFERROR(IFERROR(IFERROR(IFERROR(IFERROR(IFERROR(VLOOKUP(B204,FUTSAL!C$69:N11903,3,0),VLOOKUP(B204,VOLEYBOL!C$54:N2299,3,0)),VLOOKUP(B204,FUTBOL!C$31:N2387,3,0)),VLOOKUP(B204,BASKETBOL!C$42:N2401,3,0)),VLOOKUP(B204,HENTBOL!C$32:N2402,3,0)),VLOOKUP(B204,HOKEY!C$35:N1746,3,0)),VLOOKUP(B204,KRİKET!C$30:N2176,3,0)),VLOOKUP(B204,'FERDİ BRANŞLAR'!B$2:M522,3,0))</f>
        <v>0.52083333333333337</v>
      </c>
      <c r="E204" s="185" t="str">
        <f>IFERROR(IFERROR(IFERROR(IFERROR(IFERROR(IFERROR(IFERROR(VLOOKUP(B204,FUTSAL!C$69:N11903,4,0),VLOOKUP(B204,VOLEYBOL!C$54:N2299,4,0)),VLOOKUP(B204,FUTBOL!C$31:N2387,4,0)),VLOOKUP(B204,BASKETBOL!C$42:N2401,4,0)),VLOOKUP(B204,HENTBOL!C$32:N2402,4,0)),VLOOKUP(B204,HOKEY!C$35:N1746,4,0)),VLOOKUP(B204,KRİKET!C$30:N2176,4,0)),VLOOKUP(B204,'FERDİ BRANŞLAR'!B$2:M522,4,0))</f>
        <v>22 HAZİRAN S.S</v>
      </c>
      <c r="F204" s="185" t="str">
        <f>IFERROR(IFERROR(IFERROR(IFERROR(IFERROR(IFERROR(IFERROR(VLOOKUP(B204,FUTSAL!C$69:N11903,5,0),VLOOKUP(B204,VOLEYBOL!C$54:N2299,5,0)),VLOOKUP(B204,FUTBOL!C$31:N2387,5,0)),VLOOKUP(B204,BASKETBOL!C$42:N2401,5,0)),VLOOKUP(B204,HENTBOL!C$32:N2402,5,0)),VLOOKUP(B204,HOKEY!C$35:N1746,5,0)),VLOOKUP(B204,KRİKET!C$30:N2176,5,0)),VLOOKUP(B204,'FERDİ BRANŞLAR'!B$2:M522,5,0))</f>
        <v>VOLEYBOL</v>
      </c>
      <c r="G204" s="185" t="str">
        <f>IFERROR(IFERROR(IFERROR(IFERROR(IFERROR(IFERROR(IFERROR(VLOOKUP(B204,FUTSAL!C$69:N12348,6,0),VLOOKUP(B204,VOLEYBOL!C$54:N2744,6,0)),VLOOKUP(B204,FUTBOL!C$31:N2832,6,0)),VLOOKUP(B204,BASKETBOL!C$42:N2846,6,0)),VLOOKUP(B204,HENTBOL!C$32:N2847,6,0)),VLOOKUP(B204,HOKEY!C$35:N2191,6,0)),VLOOKUP(B204,KRİKET!C$30:N2621,6,0)),VLOOKUP(B204,'FERDİ BRANŞLAR'!B$2:M522,6,0))</f>
        <v>A GRB</v>
      </c>
      <c r="H204" s="185" t="str">
        <f>IFERROR(IFERROR(IFERROR(IFERROR(IFERROR(IFERROR(IFERROR(VLOOKUP(B204,FUTSAL!C$69:N12348,7,0),VLOOKUP(B204,VOLEYBOL!C$54:N2744,7,0)),VLOOKUP(B204,FUTBOL!C$31:N2832,7,0)),VLOOKUP(B204,BASKETBOL!C$42:N2846,7,0)),VLOOKUP(B204,HENTBOL!C$32:N2847,7,0)),VLOOKUP(B204,HOKEY!C$35:N2191,7,0)),VLOOKUP(B204,KRİKET!C$30:N2621,7,0)),VLOOKUP(B204,'FERDİ BRANŞLAR'!B$2:M522,7,0))</f>
        <v>KÜÇÜK KIZ</v>
      </c>
      <c r="I204" s="187" t="str">
        <f>IFERROR(IFERROR(IFERROR(IFERROR(IFERROR(IFERROR(IFERROR(VLOOKUP(B204,FUTSAL!C$69:N12348,8,0),VLOOKUP(B204,VOLEYBOL!C$54:N2744,8,0)),VLOOKUP(B204,FUTBOL!C$31:N2832,8,0)),VLOOKUP(B204,BASKETBOL!C$42:N2846,8,0)),VLOOKUP(B204,HENTBOL!C$32:N2847,8,0)),VLOOKUP(B204,HOKEY!C$35:N2191,8,0)),VLOOKUP(B204,KRİKET!C$30:N2621,8,0)),VLOOKUP(B204,'FERDİ BRANŞLAR'!B$2:M522,8,0))</f>
        <v>Amasya Serdar Zeren Ortaokulu</v>
      </c>
      <c r="J204" s="253">
        <f>IFERROR(IFERROR(IFERROR(IFERROR(IFERROR(IFERROR(IFERROR(VLOOKUP(B204,FUTSAL!C$69:N12348,9,0),VLOOKUP(B204,VOLEYBOL!C$54:N2744,9,0)),VLOOKUP(B204,FUTBOL!C$31:N2832,9,0)),VLOOKUP(B204,BASKETBOL!C$42:N2846,9,0)),VLOOKUP(B204,HENTBOL!C$32:N2847,9,0)),VLOOKUP(B204,HOKEY!C$35:N2191,9,0)),VLOOKUP(B204,KRİKET!C$30:N2621,9,0)),VLOOKUP(B204,'FERDİ BRANŞLAR'!B$2:M522,9,0))</f>
        <v>0</v>
      </c>
      <c r="K204" s="253">
        <f>IFERROR(IFERROR(IFERROR(IFERROR(IFERROR(IFERROR(IFERROR(VLOOKUP(B204,FUTSAL!C$69:N12348,10,0),VLOOKUP(B204,VOLEYBOL!C$54:N2744,10,0)),VLOOKUP(B204,FUTBOL!C$31:N2832,10,0)),VLOOKUP(B204,BASKETBOL!C$42:N2846,10,0)),VLOOKUP(B204,HENTBOL!C$32:N2847,10,0)),VLOOKUP(B204,HOKEY!C$35:N2191,10,0)),VLOOKUP(B204,KRİKET!C$30:N2621,10,0)),VLOOKUP(B204,'FERDİ BRANŞLAR'!B$2:M522,10,0))</f>
        <v>0</v>
      </c>
      <c r="L204" s="311" t="str">
        <f>IFERROR(IFERROR(IFERROR(IFERROR(IFERROR(IFERROR(IFERROR(VLOOKUP(B204,FUTSAL!C$69:N12348,11,0),VLOOKUP(B204,VOLEYBOL!C$54:N2744,11,0)),VLOOKUP(B204,FUTBOL!C$31:N2832,11,0)),VLOOKUP(B204,BASKETBOL!C$42:N2846,11,0)),VLOOKUP(B204,HENTBOL!C$32:N2847,11,0)),VLOOKUP(B204,HOKEY!C$35:N2191,11,0)),VLOOKUP(B204,KRİKET!C$30:N2621,11,0)),VLOOKUP(B204,'FERDİ BRANŞLAR'!B$2:M522,11,0))</f>
        <v>Amasya Türk Telekom Anadolu İmam Hatip Lisesi</v>
      </c>
      <c r="M204" s="79" t="str">
        <f>IFERROR(IFERROR(IFERROR(IFERROR(IFERROR(IFERROR(IFERROR(VLOOKUP(B204,FUTSAL!C$69:N12348,12,0),VLOOKUP(B204,VOLEYBOL!C$54:N2744,12,0)),VLOOKUP(B204,FUTBOL!C$31:N2832,12,0)),VLOOKUP(B204,BASKETBOL!C$42:N2846,12,0)),VLOOKUP(B204,HENTBOL!C$32:N2847,12,0)),VLOOKUP(B204,HOKEY!C$35:N2191,11,0)),VLOOKUP(B204,KRİKET!C$30:N2621,12,0)),VLOOKUP(B204,'FERDİ BRANŞLAR'!B$2:M522,12,0))</f>
        <v>……….</v>
      </c>
    </row>
    <row r="205" spans="2:14" ht="12" x14ac:dyDescent="0.2">
      <c r="B205" s="188">
        <v>51</v>
      </c>
      <c r="C205" s="185">
        <f>IFERROR(IFERROR(IFERROR(IFERROR(IFERROR(IFERROR(IFERROR(VLOOKUP(B205,FUTSAL!C$69:N11550,2,0),VLOOKUP(B205,VOLEYBOL!C$54:N1946,2,0)),VLOOKUP(B205,FUTBOL!C$31:N2034,2,0)),VLOOKUP(B205,BASKETBOL!C$42:N2048,2,0)),VLOOKUP(B205,HENTBOL!C$32:N2049,2,0)),VLOOKUP(B205,HOKEY!C$35:N1393,2,0)),VLOOKUP(B205,KRİKET!C$30:N1823,2,0)),VLOOKUP(B205,'FERDİ BRANŞLAR'!B$2:M169,2,0))</f>
        <v>46010</v>
      </c>
      <c r="D205" s="186">
        <f>IFERROR(IFERROR(IFERROR(IFERROR(IFERROR(IFERROR(IFERROR(VLOOKUP(B205,FUTSAL!C$69:N11550,3,0),VLOOKUP(B205,VOLEYBOL!C$54:N1946,3,0)),VLOOKUP(B205,FUTBOL!C$31:N2034,3,0)),VLOOKUP(B205,BASKETBOL!C$42:N2048,3,0)),VLOOKUP(B205,HENTBOL!C$32:N2049,3,0)),VLOOKUP(B205,HOKEY!C$35:N1393,3,0)),VLOOKUP(B205,KRİKET!C$30:N1823,3,0)),VLOOKUP(B205,'FERDİ BRANŞLAR'!B$2:M169,3,0))</f>
        <v>0.41666666666666669</v>
      </c>
      <c r="E205" s="185" t="str">
        <f>IFERROR(IFERROR(IFERROR(IFERROR(IFERROR(IFERROR(IFERROR(VLOOKUP(B205,FUTSAL!C$69:N11550,4,0),VLOOKUP(B205,VOLEYBOL!C$54:N1946,4,0)),VLOOKUP(B205,FUTBOL!C$31:N2034,4,0)),VLOOKUP(B205,BASKETBOL!C$42:N2048,4,0)),VLOOKUP(B205,HENTBOL!C$32:N2049,4,0)),VLOOKUP(B205,HOKEY!C$35:N1393,4,0)),VLOOKUP(B205,KRİKET!C$30:N1823,4,0)),VLOOKUP(B205,'FERDİ BRANŞLAR'!B$2:M169,4,0))</f>
        <v>AMASYA SS</v>
      </c>
      <c r="F205" s="185" t="str">
        <f>IFERROR(IFERROR(IFERROR(IFERROR(IFERROR(IFERROR(IFERROR(VLOOKUP(B205,FUTSAL!C$69:N11550,5,0),VLOOKUP(B205,VOLEYBOL!C$54:N1946,5,0)),VLOOKUP(B205,FUTBOL!C$31:N2034,5,0)),VLOOKUP(B205,BASKETBOL!C$42:N2048,5,0)),VLOOKUP(B205,HENTBOL!C$32:N2049,5,0)),VLOOKUP(B205,HOKEY!C$35:N1393,5,0)),VLOOKUP(B205,KRİKET!C$30:N1823,5,0)),VLOOKUP(B205,'FERDİ BRANŞLAR'!B$2:M169,5,0))</f>
        <v>FUTSAL</v>
      </c>
      <c r="G205" s="185" t="str">
        <f>IFERROR(IFERROR(IFERROR(IFERROR(IFERROR(IFERROR(IFERROR(VLOOKUP(B205,FUTSAL!C$69:N11995,6,0),VLOOKUP(B205,VOLEYBOL!C$54:N2391,6,0)),VLOOKUP(B205,FUTBOL!C$31:N2479,6,0)),VLOOKUP(B205,BASKETBOL!C$42:N2493,6,0)),VLOOKUP(B205,HENTBOL!C$32:N2494,6,0)),VLOOKUP(B205,HOKEY!C$35:N1838,6,0)),VLOOKUP(B205,KRİKET!C$30:N2268,6,0)),VLOOKUP(B205,'FERDİ BRANŞLAR'!B$2:M169,6,0))</f>
        <v>1.ELEME A GRP</v>
      </c>
      <c r="H205" s="185" t="str">
        <f>IFERROR(IFERROR(IFERROR(IFERROR(IFERROR(IFERROR(IFERROR(VLOOKUP(B205,FUTSAL!C$69:N11995,7,0),VLOOKUP(B205,VOLEYBOL!C$54:N2391,7,0)),VLOOKUP(B205,FUTBOL!C$31:N2479,7,0)),VLOOKUP(B205,BASKETBOL!C$42:N2493,7,0)),VLOOKUP(B205,HENTBOL!C$32:N2494,7,0)),VLOOKUP(B205,HOKEY!C$35:N1838,7,0)),VLOOKUP(B205,KRİKET!C$30:N2268,7,0)),VLOOKUP(B205,'FERDİ BRANŞLAR'!B$2:M169,7,0))</f>
        <v>GENÇ A ERK</v>
      </c>
      <c r="I205" s="187" t="str">
        <f>IFERROR(IFERROR(IFERROR(IFERROR(IFERROR(IFERROR(IFERROR(VLOOKUP(B205,FUTSAL!C$69:N11995,8,0),VLOOKUP(B205,VOLEYBOL!C$54:N2391,8,0)),VLOOKUP(B205,FUTBOL!C$31:N2479,8,0)),VLOOKUP(B205,BASKETBOL!C$42:N2493,8,0)),VLOOKUP(B205,HENTBOL!C$32:N2494,8,0)),VLOOKUP(B205,HOKEY!C$35:N1838,8,0)),VLOOKUP(B205,KRİKET!C$30:N2268,8,0)),VLOOKUP(B205,'FERDİ BRANŞLAR'!B$2:M169,8,0))</f>
        <v>AMASYA MACİT ZEREN FEN LİSESİ</v>
      </c>
      <c r="J205" s="253">
        <f>IFERROR(IFERROR(IFERROR(IFERROR(IFERROR(IFERROR(IFERROR(VLOOKUP(B205,FUTSAL!C$69:N11995,9,0),VLOOKUP(B205,VOLEYBOL!C$54:N2391,9,0)),VLOOKUP(B205,FUTBOL!C$31:N2479,9,0)),VLOOKUP(B205,BASKETBOL!C$42:N2493,9,0)),VLOOKUP(B205,HENTBOL!C$32:N2494,9,0)),VLOOKUP(B205,HOKEY!C$35:N1838,9,0)),VLOOKUP(B205,KRİKET!C$30:N2268,9,0)),VLOOKUP(B205,'FERDİ BRANŞLAR'!B$2:M169,9,0))</f>
        <v>0</v>
      </c>
      <c r="K205" s="253">
        <f>IFERROR(IFERROR(IFERROR(IFERROR(IFERROR(IFERROR(IFERROR(VLOOKUP(B205,FUTSAL!C$69:N11995,10,0),VLOOKUP(B205,VOLEYBOL!C$54:N2391,10,0)),VLOOKUP(B205,FUTBOL!C$31:N2479,10,0)),VLOOKUP(B205,BASKETBOL!C$42:N2493,10,0)),VLOOKUP(B205,HENTBOL!C$32:N2494,10,0)),VLOOKUP(B205,HOKEY!C$35:N1838,10,0)),VLOOKUP(B205,KRİKET!C$30:N2268,10,0)),VLOOKUP(B205,'FERDİ BRANŞLAR'!B$2:M169,10,0))</f>
        <v>0</v>
      </c>
      <c r="L205" s="335" t="str">
        <f>IFERROR(IFERROR(IFERROR(IFERROR(IFERROR(IFERROR(IFERROR(VLOOKUP(B205,FUTSAL!C$69:N11995,11,0),VLOOKUP(B205,VOLEYBOL!C$54:N2391,11,0)),VLOOKUP(B205,FUTBOL!C$31:N2479,11,0)),VLOOKUP(B205,BASKETBOL!C$42:N2493,11,0)),VLOOKUP(B205,HENTBOL!C$32:N2494,11,0)),VLOOKUP(B205,HOKEY!C$35:N1838,11,0)),VLOOKUP(B205,KRİKET!C$30:N2268,11,0)),VLOOKUP(B205,'FERDİ BRANŞLAR'!B$2:M169,11,0))</f>
        <v>AMASYA ALPTEKİN ANADOLU LİSESİ</v>
      </c>
      <c r="M205" s="79" t="str">
        <f>IFERROR(IFERROR(IFERROR(IFERROR(IFERROR(IFERROR(IFERROR(VLOOKUP(B205,FUTSAL!C$69:N11995,12,0),VLOOKUP(B205,VOLEYBOL!C$54:N2391,12,0)),VLOOKUP(B205,FUTBOL!C$31:N2479,12,0)),VLOOKUP(B205,BASKETBOL!C$42:N2493,12,0)),VLOOKUP(B205,HENTBOL!C$32:N2494,12,0)),VLOOKUP(B205,HOKEY!C$35:N1838,11,0)),VLOOKUP(B205,KRİKET!C$30:N2268,12,0)),VLOOKUP(B205,'FERDİ BRANŞLAR'!B$2:M169,12,0))</f>
        <v>İKİ TAKIM ÇEKİLDİ 17.12.2025</v>
      </c>
    </row>
    <row r="206" spans="2:14" ht="12" x14ac:dyDescent="0.2">
      <c r="B206" s="188">
        <v>54</v>
      </c>
      <c r="C206" s="185">
        <f>IFERROR(IFERROR(IFERROR(IFERROR(IFERROR(IFERROR(IFERROR(VLOOKUP(B206,FUTSAL!C$69:N11629,2,0),VLOOKUP(B206,VOLEYBOL!C$54:N2025,2,0)),VLOOKUP(B206,FUTBOL!C$31:N2113,2,0)),VLOOKUP(B206,BASKETBOL!C$42:N2127,2,0)),VLOOKUP(B206,HENTBOL!C$32:N2128,2,0)),VLOOKUP(B206,HOKEY!C$35:N1472,2,0)),VLOOKUP(B206,KRİKET!C$30:N1902,2,0)),VLOOKUP(B206,'FERDİ BRANŞLAR'!B$2:M248,2,0))</f>
        <v>46010</v>
      </c>
      <c r="D206" s="186">
        <f>IFERROR(IFERROR(IFERROR(IFERROR(IFERROR(IFERROR(IFERROR(VLOOKUP(B206,FUTSAL!C$69:N11629,3,0),VLOOKUP(B206,VOLEYBOL!C$54:N2025,3,0)),VLOOKUP(B206,FUTBOL!C$31:N2113,3,0)),VLOOKUP(B206,BASKETBOL!C$42:N2127,3,0)),VLOOKUP(B206,HENTBOL!C$32:N2128,3,0)),VLOOKUP(B206,HOKEY!C$35:N1472,3,0)),VLOOKUP(B206,KRİKET!C$30:N1902,3,0)),VLOOKUP(B206,'FERDİ BRANŞLAR'!B$2:M248,3,0))</f>
        <v>0.41666666666666669</v>
      </c>
      <c r="E206" s="185" t="str">
        <f>IFERROR(IFERROR(IFERROR(IFERROR(IFERROR(IFERROR(IFERROR(VLOOKUP(B206,FUTSAL!C$69:N11629,4,0),VLOOKUP(B206,VOLEYBOL!C$54:N2025,4,0)),VLOOKUP(B206,FUTBOL!C$31:N2113,4,0)),VLOOKUP(B206,BASKETBOL!C$42:N2127,4,0)),VLOOKUP(B206,HENTBOL!C$32:N2128,4,0)),VLOOKUP(B206,HOKEY!C$35:N1472,4,0)),VLOOKUP(B206,KRİKET!C$30:N1902,4,0)),VLOOKUP(B206,'FERDİ BRANŞLAR'!B$2:M248,4,0))</f>
        <v>G.HACIKÖY SS</v>
      </c>
      <c r="F206" s="185" t="str">
        <f>IFERROR(IFERROR(IFERROR(IFERROR(IFERROR(IFERROR(IFERROR(VLOOKUP(B206,FUTSAL!C$69:N11629,5,0),VLOOKUP(B206,VOLEYBOL!C$54:N2025,5,0)),VLOOKUP(B206,FUTBOL!C$31:N2113,5,0)),VLOOKUP(B206,BASKETBOL!C$42:N2127,5,0)),VLOOKUP(B206,HENTBOL!C$32:N2128,5,0)),VLOOKUP(B206,HOKEY!C$35:N1472,5,0)),VLOOKUP(B206,KRİKET!C$30:N1902,5,0)),VLOOKUP(B206,'FERDİ BRANŞLAR'!B$2:M248,5,0))</f>
        <v>FUTSAL</v>
      </c>
      <c r="G206" s="185" t="str">
        <f>IFERROR(IFERROR(IFERROR(IFERROR(IFERROR(IFERROR(IFERROR(VLOOKUP(B206,FUTSAL!C$69:N12074,6,0),VLOOKUP(B206,VOLEYBOL!C$54:N2470,6,0)),VLOOKUP(B206,FUTBOL!C$31:N2558,6,0)),VLOOKUP(B206,BASKETBOL!C$42:N2572,6,0)),VLOOKUP(B206,HENTBOL!C$32:N2573,6,0)),VLOOKUP(B206,HOKEY!C$35:N1917,6,0)),VLOOKUP(B206,KRİKET!C$30:N2347,6,0)),VLOOKUP(B206,'FERDİ BRANŞLAR'!B$2:M248,6,0))</f>
        <v>1.ELEME B GRP</v>
      </c>
      <c r="H206" s="185" t="str">
        <f>IFERROR(IFERROR(IFERROR(IFERROR(IFERROR(IFERROR(IFERROR(VLOOKUP(B206,FUTSAL!C$69:N12074,7,0),VLOOKUP(B206,VOLEYBOL!C$54:N2470,7,0)),VLOOKUP(B206,FUTBOL!C$31:N2558,7,0)),VLOOKUP(B206,BASKETBOL!C$42:N2572,7,0)),VLOOKUP(B206,HENTBOL!C$32:N2573,7,0)),VLOOKUP(B206,HOKEY!C$35:N1917,7,0)),VLOOKUP(B206,KRİKET!C$30:N2347,7,0)),VLOOKUP(B206,'FERDİ BRANŞLAR'!B$2:M248,7,0))</f>
        <v>GENÇ A ERK</v>
      </c>
      <c r="I206" s="187" t="str">
        <f>IFERROR(IFERROR(IFERROR(IFERROR(IFERROR(IFERROR(IFERROR(VLOOKUP(B206,FUTSAL!C$69:N12074,8,0),VLOOKUP(B206,VOLEYBOL!C$54:N2470,8,0)),VLOOKUP(B206,FUTBOL!C$31:N2558,8,0)),VLOOKUP(B206,BASKETBOL!C$42:N2572,8,0)),VLOOKUP(B206,HENTBOL!C$32:N2573,8,0)),VLOOKUP(B206,HOKEY!C$35:N1917,8,0)),VLOOKUP(B206,KRİKET!C$30:N2347,8,0)),VLOOKUP(B206,'FERDİ BRANŞLAR'!B$2:M248,8,0))</f>
        <v>GÜMÜŞHACIKÖY ŞEHİT SERCAN KOÇ ÇPAL</v>
      </c>
      <c r="J206" s="253">
        <f>IFERROR(IFERROR(IFERROR(IFERROR(IFERROR(IFERROR(IFERROR(VLOOKUP(B206,FUTSAL!C$69:N12074,9,0),VLOOKUP(B206,VOLEYBOL!C$54:N2470,9,0)),VLOOKUP(B206,FUTBOL!C$31:N2558,9,0)),VLOOKUP(B206,BASKETBOL!C$42:N2572,9,0)),VLOOKUP(B206,HENTBOL!C$32:N2573,9,0)),VLOOKUP(B206,HOKEY!C$35:N1917,9,0)),VLOOKUP(B206,KRİKET!C$30:N2347,9,0)),VLOOKUP(B206,'FERDİ BRANŞLAR'!B$2:M248,9,0))</f>
        <v>0</v>
      </c>
      <c r="K206" s="253">
        <f>IFERROR(IFERROR(IFERROR(IFERROR(IFERROR(IFERROR(IFERROR(VLOOKUP(B206,FUTSAL!C$69:N12074,10,0),VLOOKUP(B206,VOLEYBOL!C$54:N2470,10,0)),VLOOKUP(B206,FUTBOL!C$31:N2558,10,0)),VLOOKUP(B206,BASKETBOL!C$42:N2572,10,0)),VLOOKUP(B206,HENTBOL!C$32:N2573,10,0)),VLOOKUP(B206,HOKEY!C$35:N1917,10,0)),VLOOKUP(B206,KRİKET!C$30:N2347,10,0)),VLOOKUP(B206,'FERDİ BRANŞLAR'!B$2:M248,10,0))</f>
        <v>0</v>
      </c>
      <c r="L206" s="59" t="str">
        <f>IFERROR(IFERROR(IFERROR(IFERROR(IFERROR(IFERROR(IFERROR(VLOOKUP(B206,FUTSAL!C$69:N12074,11,0),VLOOKUP(B206,VOLEYBOL!C$54:N2470,11,0)),VLOOKUP(B206,FUTBOL!C$31:N2558,11,0)),VLOOKUP(B206,BASKETBOL!C$42:N2572,11,0)),VLOOKUP(B206,HENTBOL!C$32:N2573,11,0)),VLOOKUP(B206,HOKEY!C$35:N1917,11,0)),VLOOKUP(B206,KRİKET!C$30:N2347,11,0)),VLOOKUP(B206,'FERDİ BRANŞLAR'!B$2:M248,11,0))</f>
        <v>TAŞOVA ŞEHİT BEKİR ÖZDEMİR AİHL</v>
      </c>
      <c r="M206" s="79" t="str">
        <f>IFERROR(IFERROR(IFERROR(IFERROR(IFERROR(IFERROR(IFERROR(VLOOKUP(B206,FUTSAL!C$69:N12074,12,0),VLOOKUP(B206,VOLEYBOL!C$54:N2470,12,0)),VLOOKUP(B206,FUTBOL!C$31:N2558,12,0)),VLOOKUP(B206,BASKETBOL!C$42:N2572,12,0)),VLOOKUP(B206,HENTBOL!C$32:N2573,12,0)),VLOOKUP(B206,HOKEY!C$35:N1917,11,0)),VLOOKUP(B206,KRİKET!C$30:N2347,12,0)),VLOOKUP(B206,'FERDİ BRANŞLAR'!B$2:M248,12,0))</f>
        <v>YER DEĞİŞİKLİĞİ</v>
      </c>
    </row>
    <row r="207" spans="2:14" ht="12" x14ac:dyDescent="0.2">
      <c r="B207" s="188">
        <v>409</v>
      </c>
      <c r="C207" s="284">
        <f>IFERROR(IFERROR(IFERROR(IFERROR(IFERROR(IFERROR(IFERROR(VLOOKUP(B207,FUTSAL!C$69:N11942,2,0),VLOOKUP(B207,VOLEYBOL!C$54:N2338,2,0)),VLOOKUP(B207,FUTBOL!C$31:N2426,2,0)),VLOOKUP(B207,BASKETBOL!C$42:N2440,2,0)),VLOOKUP(B207,HENTBOL!C$32:N2441,2,0)),VLOOKUP(B207,HOKEY!C$35:N1785,2,0)),VLOOKUP(B207,KRİKET!C$30:N2215,2,0)),VLOOKUP(B207,'FERDİ BRANŞLAR'!B$2:M561,2,0))</f>
        <v>46010</v>
      </c>
      <c r="D207" s="285">
        <f>IFERROR(IFERROR(IFERROR(IFERROR(IFERROR(IFERROR(IFERROR(VLOOKUP(B207,FUTSAL!C$69:N11942,3,0),VLOOKUP(B207,VOLEYBOL!C$54:N2338,3,0)),VLOOKUP(B207,FUTBOL!C$31:N2426,3,0)),VLOOKUP(B207,BASKETBOL!C$42:N2440,3,0)),VLOOKUP(B207,HENTBOL!C$32:N2441,3,0)),VLOOKUP(B207,HOKEY!C$35:N1785,3,0)),VLOOKUP(B207,KRİKET!C$30:N2215,3,0)),VLOOKUP(B207,'FERDİ BRANŞLAR'!B$2:M561,3,0))</f>
        <v>0.41666666666666669</v>
      </c>
      <c r="E207" s="284" t="str">
        <f>IFERROR(IFERROR(IFERROR(IFERROR(IFERROR(IFERROR(IFERROR(VLOOKUP(B207,FUTSAL!C$69:N11942,4,0),VLOOKUP(B207,VOLEYBOL!C$54:N2338,4,0)),VLOOKUP(B207,FUTBOL!C$31:N2426,4,0)),VLOOKUP(B207,BASKETBOL!C$42:N2440,4,0)),VLOOKUP(B207,HENTBOL!C$32:N2441,4,0)),VLOOKUP(B207,HOKEY!C$35:N1785,4,0)),VLOOKUP(B207,KRİKET!C$30:N2215,4,0)),VLOOKUP(B207,'FERDİ BRANŞLAR'!B$2:M561,4,0))</f>
        <v>HAMİT KAPLAN S.S</v>
      </c>
      <c r="F207" s="284" t="str">
        <f>IFERROR(IFERROR(IFERROR(IFERROR(IFERROR(IFERROR(IFERROR(VLOOKUP(B207,FUTSAL!C$69:N11942,5,0),VLOOKUP(B207,VOLEYBOL!C$54:N2338,5,0)),VLOOKUP(B207,FUTBOL!C$31:N2426,5,0)),VLOOKUP(B207,BASKETBOL!C$42:N2440,5,0)),VLOOKUP(B207,HENTBOL!C$32:N2441,5,0)),VLOOKUP(B207,HOKEY!C$35:N1785,5,0)),VLOOKUP(B207,KRİKET!C$30:N2215,5,0)),VLOOKUP(B207,'FERDİ BRANŞLAR'!B$2:M561,5,0))</f>
        <v>BASKETBOL</v>
      </c>
      <c r="G207" s="284" t="str">
        <f>IFERROR(IFERROR(IFERROR(IFERROR(IFERROR(IFERROR(IFERROR(VLOOKUP(B207,FUTSAL!C$69:N12387,6,0),VLOOKUP(B207,VOLEYBOL!C$54:N2783,6,0)),VLOOKUP(B207,FUTBOL!C$31:N2871,6,0)),VLOOKUP(B207,BASKETBOL!C$42:N2885,6,0)),VLOOKUP(B207,HENTBOL!C$32:N2886,6,0)),VLOOKUP(B207,HOKEY!C$35:N2230,6,0)),VLOOKUP(B207,KRİKET!C$30:N2660,6,0)),VLOOKUP(B207,'FERDİ BRANŞLAR'!B$2:M561,6,0))</f>
        <v>A GRB</v>
      </c>
      <c r="H207" s="284" t="str">
        <f>IFERROR(IFERROR(IFERROR(IFERROR(IFERROR(IFERROR(IFERROR(VLOOKUP(B207,FUTSAL!C$69:N12387,7,0),VLOOKUP(B207,VOLEYBOL!C$54:N2783,7,0)),VLOOKUP(B207,FUTBOL!C$31:N2871,7,0)),VLOOKUP(B207,BASKETBOL!C$42:N2885,7,0)),VLOOKUP(B207,HENTBOL!C$32:N2886,7,0)),VLOOKUP(B207,HOKEY!C$35:N2230,7,0)),VLOOKUP(B207,KRİKET!C$30:N2660,7,0)),VLOOKUP(B207,'FERDİ BRANŞLAR'!B$2:M561,7,0))</f>
        <v>YILDIZ ERK</v>
      </c>
      <c r="I207" s="286" t="str">
        <f>IFERROR(IFERROR(IFERROR(IFERROR(IFERROR(IFERROR(IFERROR(VLOOKUP(B207,FUTSAL!C$69:N12387,8,0),VLOOKUP(B207,VOLEYBOL!C$54:N2783,8,0)),VLOOKUP(B207,FUTBOL!C$31:N2871,8,0)),VLOOKUP(B207,BASKETBOL!C$42:N2885,8,0)),VLOOKUP(B207,HENTBOL!C$32:N2886,8,0)),VLOOKUP(B207,HOKEY!C$35:N2230,8,0)),VLOOKUP(B207,KRİKET!C$30:N2660,8,0)),VLOOKUP(B207,'FERDİ BRANŞLAR'!B$2:M561,8,0))</f>
        <v>AMASYA ZİYAPAŞA O.O</v>
      </c>
      <c r="J207" s="287">
        <f>IFERROR(IFERROR(IFERROR(IFERROR(IFERROR(IFERROR(IFERROR(VLOOKUP(B207,FUTSAL!C$69:N12387,9,0),VLOOKUP(B207,VOLEYBOL!C$54:N2783,9,0)),VLOOKUP(B207,FUTBOL!C$31:N2871,9,0)),VLOOKUP(B207,BASKETBOL!C$42:N2885,9,0)),VLOOKUP(B207,HENTBOL!C$32:N2886,9,0)),VLOOKUP(B207,HOKEY!C$35:N2230,9,0)),VLOOKUP(B207,KRİKET!C$30:N2660,9,0)),VLOOKUP(B207,'FERDİ BRANŞLAR'!B$2:M561,9,0))</f>
        <v>0</v>
      </c>
      <c r="K207" s="287">
        <f>IFERROR(IFERROR(IFERROR(IFERROR(IFERROR(IFERROR(IFERROR(VLOOKUP(B207,FUTSAL!C$69:N12387,10,0),VLOOKUP(B207,VOLEYBOL!C$54:N2783,10,0)),VLOOKUP(B207,FUTBOL!C$31:N2871,10,0)),VLOOKUP(B207,BASKETBOL!C$42:N2885,10,0)),VLOOKUP(B207,HENTBOL!C$32:N2886,10,0)),VLOOKUP(B207,HOKEY!C$35:N2230,10,0)),VLOOKUP(B207,KRİKET!C$30:N2660,10,0)),VLOOKUP(B207,'FERDİ BRANŞLAR'!B$2:M561,10,0))</f>
        <v>0</v>
      </c>
      <c r="L207" s="278" t="str">
        <f>IFERROR(IFERROR(IFERROR(IFERROR(IFERROR(IFERROR(IFERROR(VLOOKUP(B207,FUTSAL!C$69:N12387,11,0),VLOOKUP(B207,VOLEYBOL!C$54:N2783,11,0)),VLOOKUP(B207,FUTBOL!C$31:N2871,11,0)),VLOOKUP(B207,BASKETBOL!C$42:N2885,11,0)),VLOOKUP(B207,HENTBOL!C$32:N2886,11,0)),VLOOKUP(B207,HOKEY!C$35:N2230,11,0)),VLOOKUP(B207,KRİKET!C$30:N2660,11,0)),VLOOKUP(B207,'FERDİ BRANŞLAR'!B$2:M561,11,0))</f>
        <v>AMASYA ABDURRAHMAN KAMİL O.O (ÇEKİLDİ)</v>
      </c>
      <c r="M207" s="288" t="str">
        <f>IFERROR(IFERROR(IFERROR(IFERROR(IFERROR(IFERROR(IFERROR(VLOOKUP(B207,FUTSAL!C$69:N12387,12,0),VLOOKUP(B207,VOLEYBOL!C$54:N2783,12,0)),VLOOKUP(B207,FUTBOL!C$31:N2871,12,0)),VLOOKUP(B207,BASKETBOL!C$42:N2885,12,0)),VLOOKUP(B207,HENTBOL!C$32:N2886,12,0)),VLOOKUP(B207,HOKEY!C$35:N2230,11,0)),VLOOKUP(B207,KRİKET!C$30:N2660,12,0)),VLOOKUP(B207,'FERDİ BRANŞLAR'!B$2:M561,12,0))</f>
        <v>AMASYA ABDURRAHMAN KAMİL O.O ÇEKİLDİ</v>
      </c>
    </row>
    <row r="208" spans="2:14" ht="12" x14ac:dyDescent="0.2">
      <c r="B208" s="188">
        <v>75</v>
      </c>
      <c r="C208" s="185">
        <f>IFERROR(IFERROR(IFERROR(IFERROR(IFERROR(IFERROR(IFERROR(VLOOKUP(B208,FUTSAL!C$69:N11638,2,0),VLOOKUP(B208,VOLEYBOL!C$54:N2034,2,0)),VLOOKUP(B208,FUTBOL!C$31:N2122,2,0)),VLOOKUP(B208,BASKETBOL!C$42:N2136,2,0)),VLOOKUP(B208,HENTBOL!C$32:N2137,2,0)),VLOOKUP(B208,HOKEY!C$35:N1481,2,0)),VLOOKUP(B208,KRİKET!C$30:N1911,2,0)),VLOOKUP(B208,'FERDİ BRANŞLAR'!B$2:M257,2,0))</f>
        <v>46010</v>
      </c>
      <c r="D208" s="186">
        <f>IFERROR(IFERROR(IFERROR(IFERROR(IFERROR(IFERROR(IFERROR(VLOOKUP(B208,FUTSAL!C$69:N11638,3,0),VLOOKUP(B208,VOLEYBOL!C$54:N2034,3,0)),VLOOKUP(B208,FUTBOL!C$31:N2122,3,0)),VLOOKUP(B208,BASKETBOL!C$42:N2136,3,0)),VLOOKUP(B208,HENTBOL!C$32:N2137,3,0)),VLOOKUP(B208,HOKEY!C$35:N1481,3,0)),VLOOKUP(B208,KRİKET!C$30:N1911,3,0)),VLOOKUP(B208,'FERDİ BRANŞLAR'!B$2:M257,3,0))</f>
        <v>0.45833333333333331</v>
      </c>
      <c r="E208" s="185" t="str">
        <f>IFERROR(IFERROR(IFERROR(IFERROR(IFERROR(IFERROR(IFERROR(VLOOKUP(B208,FUTSAL!C$69:N11638,4,0),VLOOKUP(B208,VOLEYBOL!C$54:N2034,4,0)),VLOOKUP(B208,FUTBOL!C$31:N2122,4,0)),VLOOKUP(B208,BASKETBOL!C$42:N2136,4,0)),VLOOKUP(B208,HENTBOL!C$32:N2137,4,0)),VLOOKUP(B208,HOKEY!C$35:N1481,4,0)),VLOOKUP(B208,KRİKET!C$30:N1911,4,0)),VLOOKUP(B208,'FERDİ BRANŞLAR'!B$2:M257,4,0))</f>
        <v>AMASYA SS</v>
      </c>
      <c r="F208" s="185" t="str">
        <f>IFERROR(IFERROR(IFERROR(IFERROR(IFERROR(IFERROR(IFERROR(VLOOKUP(B208,FUTSAL!C$69:N11638,5,0),VLOOKUP(B208,VOLEYBOL!C$54:N2034,5,0)),VLOOKUP(B208,FUTBOL!C$31:N2122,5,0)),VLOOKUP(B208,BASKETBOL!C$42:N2136,5,0)),VLOOKUP(B208,HENTBOL!C$32:N2137,5,0)),VLOOKUP(B208,HOKEY!C$35:N1481,5,0)),VLOOKUP(B208,KRİKET!C$30:N1911,5,0)),VLOOKUP(B208,'FERDİ BRANŞLAR'!B$2:M257,5,0))</f>
        <v>FUTSAL</v>
      </c>
      <c r="G208" s="185" t="str">
        <f>IFERROR(IFERROR(IFERROR(IFERROR(IFERROR(IFERROR(IFERROR(VLOOKUP(B208,FUTSAL!C$69:N12083,6,0),VLOOKUP(B208,VOLEYBOL!C$54:N2479,6,0)),VLOOKUP(B208,FUTBOL!C$31:N2567,6,0)),VLOOKUP(B208,BASKETBOL!C$42:N2581,6,0)),VLOOKUP(B208,HENTBOL!C$32:N2582,6,0)),VLOOKUP(B208,HOKEY!C$35:N1926,6,0)),VLOOKUP(B208,KRİKET!C$30:N2356,6,0)),VLOOKUP(B208,'FERDİ BRANŞLAR'!B$2:M257,6,0))</f>
        <v>B GRB</v>
      </c>
      <c r="H208" s="185" t="str">
        <f>IFERROR(IFERROR(IFERROR(IFERROR(IFERROR(IFERROR(IFERROR(VLOOKUP(B208,FUTSAL!C$69:N12083,7,0),VLOOKUP(B208,VOLEYBOL!C$54:N2479,7,0)),VLOOKUP(B208,FUTBOL!C$31:N2567,7,0)),VLOOKUP(B208,BASKETBOL!C$42:N2581,7,0)),VLOOKUP(B208,HENTBOL!C$32:N2582,7,0)),VLOOKUP(B208,HOKEY!C$35:N1926,7,0)),VLOOKUP(B208,KRİKET!C$30:N2356,7,0)),VLOOKUP(B208,'FERDİ BRANŞLAR'!B$2:M257,7,0))</f>
        <v>GNÇ A KIZ</v>
      </c>
      <c r="I208" s="187" t="str">
        <f>IFERROR(IFERROR(IFERROR(IFERROR(IFERROR(IFERROR(IFERROR(VLOOKUP(B208,FUTSAL!C$69:N12083,8,0),VLOOKUP(B208,VOLEYBOL!C$54:N2479,8,0)),VLOOKUP(B208,FUTBOL!C$31:N2567,8,0)),VLOOKUP(B208,BASKETBOL!C$42:N2581,8,0)),VLOOKUP(B208,HENTBOL!C$32:N2582,8,0)),VLOOKUP(B208,HOKEY!C$35:N1926,8,0)),VLOOKUP(B208,KRİKET!C$30:N2356,8,0)),VLOOKUP(B208,'FERDİ BRANŞLAR'!B$2:M257,8,0))</f>
        <v>SULUOVA ŞEHİT SÜLEYMAN AYDIN KIZ ANADOLU İHL</v>
      </c>
      <c r="J208" s="253">
        <f>IFERROR(IFERROR(IFERROR(IFERROR(IFERROR(IFERROR(IFERROR(VLOOKUP(B208,FUTSAL!C$69:N12083,9,0),VLOOKUP(B208,VOLEYBOL!C$54:N2479,9,0)),VLOOKUP(B208,FUTBOL!C$31:N2567,9,0)),VLOOKUP(B208,BASKETBOL!C$42:N2581,9,0)),VLOOKUP(B208,HENTBOL!C$32:N2582,9,0)),VLOOKUP(B208,HOKEY!C$35:N1926,9,0)),VLOOKUP(B208,KRİKET!C$30:N2356,9,0)),VLOOKUP(B208,'FERDİ BRANŞLAR'!B$2:M257,9,0))</f>
        <v>0</v>
      </c>
      <c r="K208" s="253">
        <f>IFERROR(IFERROR(IFERROR(IFERROR(IFERROR(IFERROR(IFERROR(VLOOKUP(B208,FUTSAL!C$69:N12083,10,0),VLOOKUP(B208,VOLEYBOL!C$54:N2479,10,0)),VLOOKUP(B208,FUTBOL!C$31:N2567,10,0)),VLOOKUP(B208,BASKETBOL!C$42:N2581,10,0)),VLOOKUP(B208,HENTBOL!C$32:N2582,10,0)),VLOOKUP(B208,HOKEY!C$35:N1926,10,0)),VLOOKUP(B208,KRİKET!C$30:N2356,10,0)),VLOOKUP(B208,'FERDİ BRANŞLAR'!B$2:M257,10,0))</f>
        <v>0</v>
      </c>
      <c r="L208" s="59" t="str">
        <f>IFERROR(IFERROR(IFERROR(IFERROR(IFERROR(IFERROR(IFERROR(VLOOKUP(B208,FUTSAL!C$69:N12083,11,0),VLOOKUP(B208,VOLEYBOL!C$54:N2479,11,0)),VLOOKUP(B208,FUTBOL!C$31:N2567,11,0)),VLOOKUP(B208,BASKETBOL!C$42:N2581,11,0)),VLOOKUP(B208,HENTBOL!C$32:N2582,11,0)),VLOOKUP(B208,HOKEY!C$35:N1926,11,0)),VLOOKUP(B208,KRİKET!C$30:N2356,11,0)),VLOOKUP(B208,'FERDİ BRANŞLAR'!B$2:M257,11,0))</f>
        <v>SULUOVA ŞEHİT METEHAN ATMACA ANADOLU LİSESİ</v>
      </c>
      <c r="M208" s="79" t="str">
        <f>IFERROR(IFERROR(IFERROR(IFERROR(IFERROR(IFERROR(IFERROR(VLOOKUP(B208,FUTSAL!C$69:N12083,12,0),VLOOKUP(B208,VOLEYBOL!C$54:N2479,12,0)),VLOOKUP(B208,FUTBOL!C$31:N2567,12,0)),VLOOKUP(B208,BASKETBOL!C$42:N2581,12,0)),VLOOKUP(B208,HENTBOL!C$32:N2582,12,0)),VLOOKUP(B208,HOKEY!C$35:N1926,11,0)),VLOOKUP(B208,KRİKET!C$30:N2356,12,0)),VLOOKUP(B208,'FERDİ BRANŞLAR'!B$2:M257,12,0))</f>
        <v>YER DEĞİŞİKLİĞİ</v>
      </c>
    </row>
    <row r="209" spans="2:13" ht="12" x14ac:dyDescent="0.2">
      <c r="B209" s="188">
        <v>78</v>
      </c>
      <c r="C209" s="185">
        <f>IFERROR(IFERROR(IFERROR(IFERROR(IFERROR(IFERROR(IFERROR(VLOOKUP(B209,FUTSAL!C$69:N11667,2,0),VLOOKUP(B209,VOLEYBOL!C$54:N2063,2,0)),VLOOKUP(B209,FUTBOL!C$31:N2151,2,0)),VLOOKUP(B209,BASKETBOL!C$42:N2165,2,0)),VLOOKUP(B209,HENTBOL!C$32:N2166,2,0)),VLOOKUP(B209,HOKEY!C$35:N1510,2,0)),VLOOKUP(B209,KRİKET!C$30:N1940,2,0)),VLOOKUP(B209,'FERDİ BRANŞLAR'!B$2:M286,2,0))</f>
        <v>46010</v>
      </c>
      <c r="D209" s="276">
        <f>IFERROR(IFERROR(IFERROR(IFERROR(IFERROR(IFERROR(IFERROR(VLOOKUP(B209,FUTSAL!C$69:N11667,3,0),VLOOKUP(B209,VOLEYBOL!C$54:N2063,3,0)),VLOOKUP(B209,FUTBOL!C$31:N2151,3,0)),VLOOKUP(B209,BASKETBOL!C$42:N2165,3,0)),VLOOKUP(B209,HENTBOL!C$32:N2166,3,0)),VLOOKUP(B209,HOKEY!C$35:N1510,3,0)),VLOOKUP(B209,KRİKET!C$30:N1940,3,0)),VLOOKUP(B209,'FERDİ BRANŞLAR'!B$2:M286,3,0))</f>
        <v>0.45833333333333331</v>
      </c>
      <c r="E209" s="185" t="str">
        <f>IFERROR(IFERROR(IFERROR(IFERROR(IFERROR(IFERROR(IFERROR(VLOOKUP(B209,FUTSAL!C$69:N11667,4,0),VLOOKUP(B209,VOLEYBOL!C$54:N2063,4,0)),VLOOKUP(B209,FUTBOL!C$31:N2151,4,0)),VLOOKUP(B209,BASKETBOL!C$42:N2165,4,0)),VLOOKUP(B209,HENTBOL!C$32:N2166,4,0)),VLOOKUP(B209,HOKEY!C$35:N1510,4,0)),VLOOKUP(B209,KRİKET!C$30:N1940,4,0)),VLOOKUP(B209,'FERDİ BRANŞLAR'!B$2:M286,4,0))</f>
        <v>G.HACIKÖY SS</v>
      </c>
      <c r="F209" s="185" t="str">
        <f>IFERROR(IFERROR(IFERROR(IFERROR(IFERROR(IFERROR(IFERROR(VLOOKUP(B209,FUTSAL!C$69:N11667,5,0),VLOOKUP(B209,VOLEYBOL!C$54:N2063,5,0)),VLOOKUP(B209,FUTBOL!C$31:N2151,5,0)),VLOOKUP(B209,BASKETBOL!C$42:N2165,5,0)),VLOOKUP(B209,HENTBOL!C$32:N2166,5,0)),VLOOKUP(B209,HOKEY!C$35:N1510,5,0)),VLOOKUP(B209,KRİKET!C$30:N1940,5,0)),VLOOKUP(B209,'FERDİ BRANŞLAR'!B$2:M286,5,0))</f>
        <v>FUTSAL</v>
      </c>
      <c r="G209" s="185" t="str">
        <f>IFERROR(IFERROR(IFERROR(IFERROR(IFERROR(IFERROR(IFERROR(VLOOKUP(B209,FUTSAL!C$69:N12112,6,0),VLOOKUP(B209,VOLEYBOL!C$54:N2508,6,0)),VLOOKUP(B209,FUTBOL!C$31:N2596,6,0)),VLOOKUP(B209,BASKETBOL!C$42:N2610,6,0)),VLOOKUP(B209,HENTBOL!C$32:N2611,6,0)),VLOOKUP(B209,HOKEY!C$35:N1955,6,0)),VLOOKUP(B209,KRİKET!C$30:N2385,6,0)),VLOOKUP(B209,'FERDİ BRANŞLAR'!B$2:M286,6,0))</f>
        <v>C GRB</v>
      </c>
      <c r="H209" s="185" t="str">
        <f>IFERROR(IFERROR(IFERROR(IFERROR(IFERROR(IFERROR(IFERROR(VLOOKUP(B209,FUTSAL!C$69:N12112,7,0),VLOOKUP(B209,VOLEYBOL!C$54:N2508,7,0)),VLOOKUP(B209,FUTBOL!C$31:N2596,7,0)),VLOOKUP(B209,BASKETBOL!C$42:N2610,7,0)),VLOOKUP(B209,HENTBOL!C$32:N2611,7,0)),VLOOKUP(B209,HOKEY!C$35:N1955,7,0)),VLOOKUP(B209,KRİKET!C$30:N2385,7,0)),VLOOKUP(B209,'FERDİ BRANŞLAR'!B$2:M286,7,0))</f>
        <v>GNÇ A KIZ</v>
      </c>
      <c r="I209" s="187" t="str">
        <f>IFERROR(IFERROR(IFERROR(IFERROR(IFERROR(IFERROR(IFERROR(VLOOKUP(B209,FUTSAL!C$69:N12112,8,0),VLOOKUP(B209,VOLEYBOL!C$54:N2508,8,0)),VLOOKUP(B209,FUTBOL!C$31:N2596,8,0)),VLOOKUP(B209,BASKETBOL!C$42:N2610,8,0)),VLOOKUP(B209,HENTBOL!C$32:N2611,8,0)),VLOOKUP(B209,HOKEY!C$35:N1955,8,0)),VLOOKUP(B209,KRİKET!C$30:N2385,8,0)),VLOOKUP(B209,'FERDİ BRANŞLAR'!B$2:M286,8,0))</f>
        <v>MERZİFON İRFANLI ANADOLU LİSESİ</v>
      </c>
      <c r="J209" s="253">
        <f>IFERROR(IFERROR(IFERROR(IFERROR(IFERROR(IFERROR(IFERROR(VLOOKUP(B209,FUTSAL!C$69:N12112,9,0),VLOOKUP(B209,VOLEYBOL!C$54:N2508,9,0)),VLOOKUP(B209,FUTBOL!C$31:N2596,9,0)),VLOOKUP(B209,BASKETBOL!C$42:N2610,9,0)),VLOOKUP(B209,HENTBOL!C$32:N2611,9,0)),VLOOKUP(B209,HOKEY!C$35:N1955,9,0)),VLOOKUP(B209,KRİKET!C$30:N2385,9,0)),VLOOKUP(B209,'FERDİ BRANŞLAR'!B$2:M286,9,0))</f>
        <v>0</v>
      </c>
      <c r="K209" s="253">
        <f>IFERROR(IFERROR(IFERROR(IFERROR(IFERROR(IFERROR(IFERROR(VLOOKUP(B209,FUTSAL!C$69:N12112,10,0),VLOOKUP(B209,VOLEYBOL!C$54:N2508,10,0)),VLOOKUP(B209,FUTBOL!C$31:N2596,10,0)),VLOOKUP(B209,BASKETBOL!C$42:N2610,10,0)),VLOOKUP(B209,HENTBOL!C$32:N2611,10,0)),VLOOKUP(B209,HOKEY!C$35:N1955,10,0)),VLOOKUP(B209,KRİKET!C$30:N2385,10,0)),VLOOKUP(B209,'FERDİ BRANŞLAR'!B$2:M286,10,0))</f>
        <v>0</v>
      </c>
      <c r="L209" s="351" t="str">
        <f>IFERROR(IFERROR(IFERROR(IFERROR(IFERROR(IFERROR(IFERROR(VLOOKUP(B209,FUTSAL!C$69:N12112,11,0),VLOOKUP(B209,VOLEYBOL!C$54:N2508,11,0)),VLOOKUP(B209,FUTBOL!C$31:N2596,11,0)),VLOOKUP(B209,BASKETBOL!C$42:N2610,11,0)),VLOOKUP(B209,HENTBOL!C$32:N2611,11,0)),VLOOKUP(B209,HOKEY!C$35:N1955,11,0)),VLOOKUP(B209,KRİKET!C$30:N2385,11,0)),VLOOKUP(B209,'FERDİ BRANŞLAR'!B$2:M286,11,0))</f>
        <v>MERZİFON ANADOLU LİSESİ</v>
      </c>
      <c r="M209" s="291" t="str">
        <f>IFERROR(IFERROR(IFERROR(IFERROR(IFERROR(IFERROR(IFERROR(VLOOKUP(B209,FUTSAL!C$69:N12112,12,0),VLOOKUP(B209,VOLEYBOL!C$54:N2508,12,0)),VLOOKUP(B209,FUTBOL!C$31:N2596,12,0)),VLOOKUP(B209,BASKETBOL!C$42:N2610,12,0)),VLOOKUP(B209,HENTBOL!C$32:N2611,12,0)),VLOOKUP(B209,HOKEY!C$35:N1955,11,0)),VLOOKUP(B209,KRİKET!C$30:N2385,12,0)),VLOOKUP(B209,'FERDİ BRANŞLAR'!B$2:M286,12,0))</f>
        <v>YER DEĞİŞİKLİĞİ-SAAT DEĞİŞİKLİĞİ</v>
      </c>
    </row>
    <row r="210" spans="2:13" ht="12" x14ac:dyDescent="0.2">
      <c r="B210" s="188">
        <v>347</v>
      </c>
      <c r="C210" s="185">
        <f>IFERROR(IFERROR(IFERROR(IFERROR(IFERROR(IFERROR(IFERROR(VLOOKUP(B210,FUTSAL!C$69:N11934,2,0),VLOOKUP(B210,VOLEYBOL!C$54:N2330,2,0)),VLOOKUP(B210,FUTBOL!C$31:N2418,2,0)),VLOOKUP(B210,BASKETBOL!C$42:N2432,2,0)),VLOOKUP(B210,HENTBOL!C$32:N2433,2,0)),VLOOKUP(B210,HOKEY!C$35:N1777,2,0)),VLOOKUP(B210,KRİKET!C$30:N2207,2,0)),VLOOKUP(B210,'FERDİ BRANŞLAR'!B$2:M553,2,0))</f>
        <v>46013</v>
      </c>
      <c r="D210" s="186">
        <f>IFERROR(IFERROR(IFERROR(IFERROR(IFERROR(IFERROR(IFERROR(VLOOKUP(B210,FUTSAL!C$69:N11934,3,0),VLOOKUP(B210,VOLEYBOL!C$54:N2330,3,0)),VLOOKUP(B210,FUTBOL!C$31:N2418,3,0)),VLOOKUP(B210,BASKETBOL!C$42:N2432,3,0)),VLOOKUP(B210,HENTBOL!C$32:N2433,3,0)),VLOOKUP(B210,HOKEY!C$35:N1777,3,0)),VLOOKUP(B210,KRİKET!C$30:N2207,3,0)),VLOOKUP(B210,'FERDİ BRANŞLAR'!B$2:M553,3,0))</f>
        <v>0.39583333333333331</v>
      </c>
      <c r="E210" s="185" t="str">
        <f>IFERROR(IFERROR(IFERROR(IFERROR(IFERROR(IFERROR(IFERROR(VLOOKUP(B210,FUTSAL!C$69:N11934,4,0),VLOOKUP(B210,VOLEYBOL!C$54:N2330,4,0)),VLOOKUP(B210,FUTBOL!C$31:N2418,4,0)),VLOOKUP(B210,BASKETBOL!C$42:N2432,4,0)),VLOOKUP(B210,HENTBOL!C$32:N2433,4,0)),VLOOKUP(B210,HOKEY!C$35:N1777,4,0)),VLOOKUP(B210,KRİKET!C$30:N2207,4,0)),VLOOKUP(B210,'FERDİ BRANŞLAR'!B$2:M553,4,0))</f>
        <v>22 HAZİRAN S.S</v>
      </c>
      <c r="F210" s="185" t="str">
        <f>IFERROR(IFERROR(IFERROR(IFERROR(IFERROR(IFERROR(IFERROR(VLOOKUP(B210,FUTSAL!C$69:N11934,5,0),VLOOKUP(B210,VOLEYBOL!C$54:N2330,5,0)),VLOOKUP(B210,FUTBOL!C$31:N2418,5,0)),VLOOKUP(B210,BASKETBOL!C$42:N2432,5,0)),VLOOKUP(B210,HENTBOL!C$32:N2433,5,0)),VLOOKUP(B210,HOKEY!C$35:N1777,5,0)),VLOOKUP(B210,KRİKET!C$30:N2207,5,0)),VLOOKUP(B210,'FERDİ BRANŞLAR'!B$2:M553,5,0))</f>
        <v>VOLEYBOL</v>
      </c>
      <c r="G210" s="185" t="str">
        <f>IFERROR(IFERROR(IFERROR(IFERROR(IFERROR(IFERROR(IFERROR(VLOOKUP(B210,FUTSAL!C$69:N12379,6,0),VLOOKUP(B210,VOLEYBOL!C$54:N2775,6,0)),VLOOKUP(B210,FUTBOL!C$31:N2863,6,0)),VLOOKUP(B210,BASKETBOL!C$42:N2877,6,0)),VLOOKUP(B210,HENTBOL!C$32:N2878,6,0)),VLOOKUP(B210,HOKEY!C$35:N2222,6,0)),VLOOKUP(B210,KRİKET!C$30:N2652,6,0)),VLOOKUP(B210,'FERDİ BRANŞLAR'!B$2:M553,6,0))</f>
        <v>A GRB</v>
      </c>
      <c r="H210" s="185" t="str">
        <f>IFERROR(IFERROR(IFERROR(IFERROR(IFERROR(IFERROR(IFERROR(VLOOKUP(B210,FUTSAL!C$69:N12379,7,0),VLOOKUP(B210,VOLEYBOL!C$54:N2775,7,0)),VLOOKUP(B210,FUTBOL!C$31:N2863,7,0)),VLOOKUP(B210,BASKETBOL!C$42:N2877,7,0)),VLOOKUP(B210,HENTBOL!C$32:N2878,7,0)),VLOOKUP(B210,HOKEY!C$35:N2222,7,0)),VLOOKUP(B210,KRİKET!C$30:N2652,7,0)),VLOOKUP(B210,'FERDİ BRANŞLAR'!B$2:M553,7,0))</f>
        <v>KÜÇÜK KIZ</v>
      </c>
      <c r="I210" s="187" t="str">
        <f>IFERROR(IFERROR(IFERROR(IFERROR(IFERROR(IFERROR(IFERROR(VLOOKUP(B210,FUTSAL!C$69:N12379,8,0),VLOOKUP(B210,VOLEYBOL!C$54:N2775,8,0)),VLOOKUP(B210,FUTBOL!C$31:N2863,8,0)),VLOOKUP(B210,BASKETBOL!C$42:N2877,8,0)),VLOOKUP(B210,HENTBOL!C$32:N2878,8,0)),VLOOKUP(B210,HOKEY!C$35:N2222,8,0)),VLOOKUP(B210,KRİKET!C$30:N2652,8,0)),VLOOKUP(B210,'FERDİ BRANŞLAR'!B$2:M553,8,0))</f>
        <v>AMASYA Ziyapaşa Ortaokulu</v>
      </c>
      <c r="J210" s="253">
        <f>IFERROR(IFERROR(IFERROR(IFERROR(IFERROR(IFERROR(IFERROR(VLOOKUP(B210,FUTSAL!C$69:N12379,9,0),VLOOKUP(B210,VOLEYBOL!C$54:N2775,9,0)),VLOOKUP(B210,FUTBOL!C$31:N2863,9,0)),VLOOKUP(B210,BASKETBOL!C$42:N2877,9,0)),VLOOKUP(B210,HENTBOL!C$32:N2878,9,0)),VLOOKUP(B210,HOKEY!C$35:N2222,9,0)),VLOOKUP(B210,KRİKET!C$30:N2652,9,0)),VLOOKUP(B210,'FERDİ BRANŞLAR'!B$2:M553,9,0))</f>
        <v>0</v>
      </c>
      <c r="K210" s="253">
        <f>IFERROR(IFERROR(IFERROR(IFERROR(IFERROR(IFERROR(IFERROR(VLOOKUP(B210,FUTSAL!C$69:N12379,10,0),VLOOKUP(B210,VOLEYBOL!C$54:N2775,10,0)),VLOOKUP(B210,FUTBOL!C$31:N2863,10,0)),VLOOKUP(B210,BASKETBOL!C$42:N2877,10,0)),VLOOKUP(B210,HENTBOL!C$32:N2878,10,0)),VLOOKUP(B210,HOKEY!C$35:N2222,10,0)),VLOOKUP(B210,KRİKET!C$30:N2652,10,0)),VLOOKUP(B210,'FERDİ BRANŞLAR'!B$2:M553,10,0))</f>
        <v>0</v>
      </c>
      <c r="L210" s="59" t="str">
        <f>IFERROR(IFERROR(IFERROR(IFERROR(IFERROR(IFERROR(IFERROR(VLOOKUP(B210,FUTSAL!C$69:N12379,11,0),VLOOKUP(B210,VOLEYBOL!C$54:N2775,11,0)),VLOOKUP(B210,FUTBOL!C$31:N2863,11,0)),VLOOKUP(B210,BASKETBOL!C$42:N2877,11,0)),VLOOKUP(B210,HENTBOL!C$32:N2878,11,0)),VLOOKUP(B210,HOKEY!C$35:N2222,11,0)),VLOOKUP(B210,KRİKET!C$30:N2652,11,0)),VLOOKUP(B210,'FERDİ BRANŞLAR'!B$2:M553,11,0))</f>
        <v>Amasya Serdar Zeren Ortaokulu</v>
      </c>
      <c r="M210" s="79" t="str">
        <f>IFERROR(IFERROR(IFERROR(IFERROR(IFERROR(IFERROR(IFERROR(VLOOKUP(B210,FUTSAL!C$69:N12379,12,0),VLOOKUP(B210,VOLEYBOL!C$54:N2775,12,0)),VLOOKUP(B210,FUTBOL!C$31:N2863,12,0)),VLOOKUP(B210,BASKETBOL!C$42:N2877,12,0)),VLOOKUP(B210,HENTBOL!C$32:N2878,12,0)),VLOOKUP(B210,HOKEY!C$35:N2222,11,0)),VLOOKUP(B210,KRİKET!C$30:N2652,12,0)),VLOOKUP(B210,'FERDİ BRANŞLAR'!B$2:M553,12,0))</f>
        <v>……….</v>
      </c>
    </row>
    <row r="211" spans="2:13" ht="12" x14ac:dyDescent="0.2">
      <c r="B211" s="188">
        <v>360</v>
      </c>
      <c r="C211" s="185">
        <f>IFERROR(IFERROR(IFERROR(IFERROR(IFERROR(IFERROR(IFERROR(VLOOKUP(B211,FUTSAL!C$69:N11946,2,0),VLOOKUP(B211,VOLEYBOL!C$54:N2342,2,0)),VLOOKUP(B211,FUTBOL!C$31:N2430,2,0)),VLOOKUP(B211,BASKETBOL!C$42:N2444,2,0)),VLOOKUP(B211,HENTBOL!C$32:N2445,2,0)),VLOOKUP(B211,HOKEY!C$35:N1789,2,0)),VLOOKUP(B211,KRİKET!C$30:N2219,2,0)),VLOOKUP(B211,'FERDİ BRANŞLAR'!B$2:M565,2,0))</f>
        <v>46013</v>
      </c>
      <c r="D211" s="186">
        <f>IFERROR(IFERROR(IFERROR(IFERROR(IFERROR(IFERROR(IFERROR(VLOOKUP(B211,FUTSAL!C$69:N11946,3,0),VLOOKUP(B211,VOLEYBOL!C$54:N2342,3,0)),VLOOKUP(B211,FUTBOL!C$31:N2430,3,0)),VLOOKUP(B211,BASKETBOL!C$42:N2444,3,0)),VLOOKUP(B211,HENTBOL!C$32:N2445,3,0)),VLOOKUP(B211,HOKEY!C$35:N1789,3,0)),VLOOKUP(B211,KRİKET!C$30:N2219,3,0)),VLOOKUP(B211,'FERDİ BRANŞLAR'!B$2:M565,3,0))</f>
        <v>0.39583333333333331</v>
      </c>
      <c r="E211" s="185" t="str">
        <f>IFERROR(IFERROR(IFERROR(IFERROR(IFERROR(IFERROR(IFERROR(VLOOKUP(B211,FUTSAL!C$69:N11946,4,0),VLOOKUP(B211,VOLEYBOL!C$54:N2342,4,0)),VLOOKUP(B211,FUTBOL!C$31:N2430,4,0)),VLOOKUP(B211,BASKETBOL!C$42:N2444,4,0)),VLOOKUP(B211,HENTBOL!C$32:N2445,4,0)),VLOOKUP(B211,HOKEY!C$35:N1789,4,0)),VLOOKUP(B211,KRİKET!C$30:N2219,4,0)),VLOOKUP(B211,'FERDİ BRANŞLAR'!B$2:M565,4,0))</f>
        <v>G.HACIKÖY SS</v>
      </c>
      <c r="F211" s="185" t="str">
        <f>IFERROR(IFERROR(IFERROR(IFERROR(IFERROR(IFERROR(IFERROR(VLOOKUP(B211,FUTSAL!C$69:N11946,5,0),VLOOKUP(B211,VOLEYBOL!C$54:N2342,5,0)),VLOOKUP(B211,FUTBOL!C$31:N2430,5,0)),VLOOKUP(B211,BASKETBOL!C$42:N2444,5,0)),VLOOKUP(B211,HENTBOL!C$32:N2445,5,0)),VLOOKUP(B211,HOKEY!C$35:N1789,5,0)),VLOOKUP(B211,KRİKET!C$30:N2219,5,0)),VLOOKUP(B211,'FERDİ BRANŞLAR'!B$2:M565,5,0))</f>
        <v>VOLEYBOL</v>
      </c>
      <c r="G211" s="185" t="str">
        <f>IFERROR(IFERROR(IFERROR(IFERROR(IFERROR(IFERROR(IFERROR(VLOOKUP(B211,FUTSAL!C$69:N12391,6,0),VLOOKUP(B211,VOLEYBOL!C$54:N2787,6,0)),VLOOKUP(B211,FUTBOL!C$31:N2875,6,0)),VLOOKUP(B211,BASKETBOL!C$42:N2889,6,0)),VLOOKUP(B211,HENTBOL!C$32:N2890,6,0)),VLOOKUP(B211,HOKEY!C$35:N2234,6,0)),VLOOKUP(B211,KRİKET!C$30:N2664,6,0)),VLOOKUP(B211,'FERDİ BRANŞLAR'!B$2:M565,6,0))</f>
        <v>E GRB</v>
      </c>
      <c r="H211" s="185" t="str">
        <f>IFERROR(IFERROR(IFERROR(IFERROR(IFERROR(IFERROR(IFERROR(VLOOKUP(B211,FUTSAL!C$69:N12391,7,0),VLOOKUP(B211,VOLEYBOL!C$54:N2787,7,0)),VLOOKUP(B211,FUTBOL!C$31:N2875,7,0)),VLOOKUP(B211,BASKETBOL!C$42:N2889,7,0)),VLOOKUP(B211,HENTBOL!C$32:N2890,7,0)),VLOOKUP(B211,HOKEY!C$35:N2234,7,0)),VLOOKUP(B211,KRİKET!C$30:N2664,7,0)),VLOOKUP(B211,'FERDİ BRANŞLAR'!B$2:M565,7,0))</f>
        <v>KÜÇÜK KIZ</v>
      </c>
      <c r="I211" s="187" t="str">
        <f>IFERROR(IFERROR(IFERROR(IFERROR(IFERROR(IFERROR(IFERROR(VLOOKUP(B211,FUTSAL!C$69:N12391,8,0),VLOOKUP(B211,VOLEYBOL!C$54:N2787,8,0)),VLOOKUP(B211,FUTBOL!C$31:N2875,8,0)),VLOOKUP(B211,BASKETBOL!C$42:N2889,8,0)),VLOOKUP(B211,HENTBOL!C$32:N2890,8,0)),VLOOKUP(B211,HOKEY!C$35:N2234,8,0)),VLOOKUP(B211,KRİKET!C$30:N2664,8,0)),VLOOKUP(B211,'FERDİ BRANŞLAR'!B$2:M565,8,0))</f>
        <v>Merzifon Namık Kemal Ortaokulu</v>
      </c>
      <c r="J211" s="253">
        <f>IFERROR(IFERROR(IFERROR(IFERROR(IFERROR(IFERROR(IFERROR(VLOOKUP(B211,FUTSAL!C$69:N12391,9,0),VLOOKUP(B211,VOLEYBOL!C$54:N2787,9,0)),VLOOKUP(B211,FUTBOL!C$31:N2875,9,0)),VLOOKUP(B211,BASKETBOL!C$42:N2889,9,0)),VLOOKUP(B211,HENTBOL!C$32:N2890,9,0)),VLOOKUP(B211,HOKEY!C$35:N2234,9,0)),VLOOKUP(B211,KRİKET!C$30:N2664,9,0)),VLOOKUP(B211,'FERDİ BRANŞLAR'!B$2:M565,9,0))</f>
        <v>0</v>
      </c>
      <c r="K211" s="253">
        <f>IFERROR(IFERROR(IFERROR(IFERROR(IFERROR(IFERROR(IFERROR(VLOOKUP(B211,FUTSAL!C$69:N12391,10,0),VLOOKUP(B211,VOLEYBOL!C$54:N2787,10,0)),VLOOKUP(B211,FUTBOL!C$31:N2875,10,0)),VLOOKUP(B211,BASKETBOL!C$42:N2889,10,0)),VLOOKUP(B211,HENTBOL!C$32:N2890,10,0)),VLOOKUP(B211,HOKEY!C$35:N2234,10,0)),VLOOKUP(B211,KRİKET!C$30:N2664,10,0)),VLOOKUP(B211,'FERDİ BRANŞLAR'!B$2:M565,10,0))</f>
        <v>0</v>
      </c>
      <c r="L211" s="59" t="str">
        <f>IFERROR(IFERROR(IFERROR(IFERROR(IFERROR(IFERROR(IFERROR(VLOOKUP(B211,FUTSAL!C$69:N12391,11,0),VLOOKUP(B211,VOLEYBOL!C$54:N2787,11,0)),VLOOKUP(B211,FUTBOL!C$31:N2875,11,0)),VLOOKUP(B211,BASKETBOL!C$42:N2889,11,0)),VLOOKUP(B211,HENTBOL!C$32:N2890,11,0)),VLOOKUP(B211,HOKEY!C$35:N2234,11,0)),VLOOKUP(B211,KRİKET!C$30:N2664,11,0)),VLOOKUP(B211,'FERDİ BRANŞLAR'!B$2:M565,11,0))</f>
        <v>Merzifon Şehit Binbaşı Arslan Kulaksız Ortaokulu</v>
      </c>
      <c r="M211" s="79" t="str">
        <f>IFERROR(IFERROR(IFERROR(IFERROR(IFERROR(IFERROR(IFERROR(VLOOKUP(B211,FUTSAL!C$69:N12391,12,0),VLOOKUP(B211,VOLEYBOL!C$54:N2787,12,0)),VLOOKUP(B211,FUTBOL!C$31:N2875,12,0)),VLOOKUP(B211,BASKETBOL!C$42:N2889,12,0)),VLOOKUP(B211,HENTBOL!C$32:N2890,12,0)),VLOOKUP(B211,HOKEY!C$35:N2234,11,0)),VLOOKUP(B211,KRİKET!C$30:N2664,12,0)),VLOOKUP(B211,'FERDİ BRANŞLAR'!B$2:M565,12,0))</f>
        <v>YER DEĞİŞİLİĞİ</v>
      </c>
    </row>
    <row r="212" spans="2:13" ht="12" x14ac:dyDescent="0.2">
      <c r="B212" s="188">
        <v>351</v>
      </c>
      <c r="C212" s="185">
        <f>IFERROR(IFERROR(IFERROR(IFERROR(IFERROR(IFERROR(IFERROR(VLOOKUP(B212,FUTSAL!C$69:N11905,2,0),VLOOKUP(B212,VOLEYBOL!C$54:N2301,2,0)),VLOOKUP(B212,FUTBOL!C$31:N2389,2,0)),VLOOKUP(B212,BASKETBOL!C$42:N2403,2,0)),VLOOKUP(B212,HENTBOL!C$32:N2404,2,0)),VLOOKUP(B212,HOKEY!C$35:N1748,2,0)),VLOOKUP(B212,KRİKET!C$30:N2178,2,0)),VLOOKUP(B212,'FERDİ BRANŞLAR'!B$2:M524,2,0))</f>
        <v>46013</v>
      </c>
      <c r="D212" s="186">
        <f>IFERROR(IFERROR(IFERROR(IFERROR(IFERROR(IFERROR(IFERROR(VLOOKUP(B212,FUTSAL!C$69:N11905,3,0),VLOOKUP(B212,VOLEYBOL!C$54:N2301,3,0)),VLOOKUP(B212,FUTBOL!C$31:N2389,3,0)),VLOOKUP(B212,BASKETBOL!C$42:N2403,3,0)),VLOOKUP(B212,HENTBOL!C$32:N2404,3,0)),VLOOKUP(B212,HOKEY!C$35:N1748,3,0)),VLOOKUP(B212,KRİKET!C$30:N2178,3,0)),VLOOKUP(B212,'FERDİ BRANŞLAR'!B$2:M524,3,0))</f>
        <v>0.4375</v>
      </c>
      <c r="E212" s="185" t="str">
        <f>IFERROR(IFERROR(IFERROR(IFERROR(IFERROR(IFERROR(IFERROR(VLOOKUP(B212,FUTSAL!C$69:N11905,4,0),VLOOKUP(B212,VOLEYBOL!C$54:N2301,4,0)),VLOOKUP(B212,FUTBOL!C$31:N2389,4,0)),VLOOKUP(B212,BASKETBOL!C$42:N2403,4,0)),VLOOKUP(B212,HENTBOL!C$32:N2404,4,0)),VLOOKUP(B212,HOKEY!C$35:N1748,4,0)),VLOOKUP(B212,KRİKET!C$30:N2178,4,0)),VLOOKUP(B212,'FERDİ BRANŞLAR'!B$2:M524,4,0))</f>
        <v>22 HAZİRAN S.S</v>
      </c>
      <c r="F212" s="185" t="str">
        <f>IFERROR(IFERROR(IFERROR(IFERROR(IFERROR(IFERROR(IFERROR(VLOOKUP(B212,FUTSAL!C$69:N11905,5,0),VLOOKUP(B212,VOLEYBOL!C$54:N2301,5,0)),VLOOKUP(B212,FUTBOL!C$31:N2389,5,0)),VLOOKUP(B212,BASKETBOL!C$42:N2403,5,0)),VLOOKUP(B212,HENTBOL!C$32:N2404,5,0)),VLOOKUP(B212,HOKEY!C$35:N1748,5,0)),VLOOKUP(B212,KRİKET!C$30:N2178,5,0)),VLOOKUP(B212,'FERDİ BRANŞLAR'!B$2:M524,5,0))</f>
        <v>VOLEYBOL</v>
      </c>
      <c r="G212" s="185" t="str">
        <f>IFERROR(IFERROR(IFERROR(IFERROR(IFERROR(IFERROR(IFERROR(VLOOKUP(B212,FUTSAL!C$69:N12350,6,0),VLOOKUP(B212,VOLEYBOL!C$54:N2746,6,0)),VLOOKUP(B212,FUTBOL!C$31:N2834,6,0)),VLOOKUP(B212,BASKETBOL!C$42:N2848,6,0)),VLOOKUP(B212,HENTBOL!C$32:N2849,6,0)),VLOOKUP(B212,HOKEY!C$35:N2193,6,0)),VLOOKUP(B212,KRİKET!C$30:N2623,6,0)),VLOOKUP(B212,'FERDİ BRANŞLAR'!B$2:M524,6,0))</f>
        <v>B GRB</v>
      </c>
      <c r="H212" s="185" t="str">
        <f>IFERROR(IFERROR(IFERROR(IFERROR(IFERROR(IFERROR(IFERROR(VLOOKUP(B212,FUTSAL!C$69:N12350,7,0),VLOOKUP(B212,VOLEYBOL!C$54:N2746,7,0)),VLOOKUP(B212,FUTBOL!C$31:N2834,7,0)),VLOOKUP(B212,BASKETBOL!C$42:N2848,7,0)),VLOOKUP(B212,HENTBOL!C$32:N2849,7,0)),VLOOKUP(B212,HOKEY!C$35:N2193,7,0)),VLOOKUP(B212,KRİKET!C$30:N2623,7,0)),VLOOKUP(B212,'FERDİ BRANŞLAR'!B$2:M524,7,0))</f>
        <v>KÜÇÜK KIZ</v>
      </c>
      <c r="I212" s="187" t="str">
        <f>IFERROR(IFERROR(IFERROR(IFERROR(IFERROR(IFERROR(IFERROR(VLOOKUP(B212,FUTSAL!C$69:N12350,8,0),VLOOKUP(B212,VOLEYBOL!C$54:N2746,8,0)),VLOOKUP(B212,FUTBOL!C$31:N2834,8,0)),VLOOKUP(B212,BASKETBOL!C$42:N2848,8,0)),VLOOKUP(B212,HENTBOL!C$32:N2849,8,0)),VLOOKUP(B212,HOKEY!C$35:N2193,8,0)),VLOOKUP(B212,KRİKET!C$30:N2623,8,0)),VLOOKUP(B212,'FERDİ BRANŞLAR'!B$2:M524,8,0))</f>
        <v>Amasya Ziyaret TOKİ Ortaokulu</v>
      </c>
      <c r="J212" s="253">
        <f>IFERROR(IFERROR(IFERROR(IFERROR(IFERROR(IFERROR(IFERROR(VLOOKUP(B212,FUTSAL!C$69:N12350,9,0),VLOOKUP(B212,VOLEYBOL!C$54:N2746,9,0)),VLOOKUP(B212,FUTBOL!C$31:N2834,9,0)),VLOOKUP(B212,BASKETBOL!C$42:N2848,9,0)),VLOOKUP(B212,HENTBOL!C$32:N2849,9,0)),VLOOKUP(B212,HOKEY!C$35:N2193,9,0)),VLOOKUP(B212,KRİKET!C$30:N2623,9,0)),VLOOKUP(B212,'FERDİ BRANŞLAR'!B$2:M524,9,0))</f>
        <v>0</v>
      </c>
      <c r="K212" s="253">
        <f>IFERROR(IFERROR(IFERROR(IFERROR(IFERROR(IFERROR(IFERROR(VLOOKUP(B212,FUTSAL!C$69:N12350,10,0),VLOOKUP(B212,VOLEYBOL!C$54:N2746,10,0)),VLOOKUP(B212,FUTBOL!C$31:N2834,10,0)),VLOOKUP(B212,BASKETBOL!C$42:N2848,10,0)),VLOOKUP(B212,HENTBOL!C$32:N2849,10,0)),VLOOKUP(B212,HOKEY!C$35:N2193,10,0)),VLOOKUP(B212,KRİKET!C$30:N2623,10,0)),VLOOKUP(B212,'FERDİ BRANŞLAR'!B$2:M524,10,0))</f>
        <v>0</v>
      </c>
      <c r="L212" s="59" t="str">
        <f>IFERROR(IFERROR(IFERROR(IFERROR(IFERROR(IFERROR(IFERROR(VLOOKUP(B212,FUTSAL!C$69:N12350,11,0),VLOOKUP(B212,VOLEYBOL!C$54:N2746,11,0)),VLOOKUP(B212,FUTBOL!C$31:N2834,11,0)),VLOOKUP(B212,BASKETBOL!C$42:N2848,11,0)),VLOOKUP(B212,HENTBOL!C$32:N2849,11,0)),VLOOKUP(B212,HOKEY!C$35:N2193,11,0)),VLOOKUP(B212,KRİKET!C$30:N2623,11,0)),VLOOKUP(B212,'FERDİ BRANŞLAR'!B$2:M524,11,0))</f>
        <v>Amasya ÖZEL BAŞARIR ORTAOKULU</v>
      </c>
      <c r="M212" s="79">
        <f>IFERROR(IFERROR(IFERROR(IFERROR(IFERROR(IFERROR(IFERROR(VLOOKUP(B212,FUTSAL!C$69:N12350,12,0),VLOOKUP(B212,VOLEYBOL!C$54:N2746,12,0)),VLOOKUP(B212,FUTBOL!C$31:N2834,12,0)),VLOOKUP(B212,BASKETBOL!C$42:N2848,12,0)),VLOOKUP(B212,HENTBOL!C$32:N2849,12,0)),VLOOKUP(B212,HOKEY!C$35:N2193,11,0)),VLOOKUP(B212,KRİKET!C$30:N2623,12,0)),VLOOKUP(B212,'FERDİ BRANŞLAR'!B$2:M524,12,0))</f>
        <v>0</v>
      </c>
    </row>
    <row r="213" spans="2:13" ht="12" x14ac:dyDescent="0.2">
      <c r="B213" s="188">
        <v>357</v>
      </c>
      <c r="C213" s="185">
        <f>IFERROR(IFERROR(IFERROR(IFERROR(IFERROR(IFERROR(IFERROR(VLOOKUP(B213,FUTSAL!C$69:N11907,2,0),VLOOKUP(B213,VOLEYBOL!C$54:N2303,2,0)),VLOOKUP(B213,FUTBOL!C$31:N2391,2,0)),VLOOKUP(B213,BASKETBOL!C$42:N2405,2,0)),VLOOKUP(B213,HENTBOL!C$32:N2406,2,0)),VLOOKUP(B213,HOKEY!C$35:N1750,2,0)),VLOOKUP(B213,KRİKET!C$30:N2180,2,0)),VLOOKUP(B213,'FERDİ BRANŞLAR'!B$2:M526,2,0))</f>
        <v>46013</v>
      </c>
      <c r="D213" s="186">
        <f>IFERROR(IFERROR(IFERROR(IFERROR(IFERROR(IFERROR(IFERROR(VLOOKUP(B213,FUTSAL!C$69:N11907,3,0),VLOOKUP(B213,VOLEYBOL!C$54:N2303,3,0)),VLOOKUP(B213,FUTBOL!C$31:N2391,3,0)),VLOOKUP(B213,BASKETBOL!C$42:N2405,3,0)),VLOOKUP(B213,HENTBOL!C$32:N2406,3,0)),VLOOKUP(B213,HOKEY!C$35:N1750,3,0)),VLOOKUP(B213,KRİKET!C$30:N2180,3,0)),VLOOKUP(B213,'FERDİ BRANŞLAR'!B$2:M526,3,0))</f>
        <v>0.4375</v>
      </c>
      <c r="E213" s="185" t="str">
        <f>IFERROR(IFERROR(IFERROR(IFERROR(IFERROR(IFERROR(IFERROR(VLOOKUP(B213,FUTSAL!C$69:N11907,4,0),VLOOKUP(B213,VOLEYBOL!C$54:N2303,4,0)),VLOOKUP(B213,FUTBOL!C$31:N2391,4,0)),VLOOKUP(B213,BASKETBOL!C$42:N2405,4,0)),VLOOKUP(B213,HENTBOL!C$32:N2406,4,0)),VLOOKUP(B213,HOKEY!C$35:N1750,4,0)),VLOOKUP(B213,KRİKET!C$30:N2180,4,0)),VLOOKUP(B213,'FERDİ BRANŞLAR'!B$2:M526,4,0))</f>
        <v>G.HACIKÖY SS</v>
      </c>
      <c r="F213" s="185" t="str">
        <f>IFERROR(IFERROR(IFERROR(IFERROR(IFERROR(IFERROR(IFERROR(VLOOKUP(B213,FUTSAL!C$69:N11907,5,0),VLOOKUP(B213,VOLEYBOL!C$54:N2303,5,0)),VLOOKUP(B213,FUTBOL!C$31:N2391,5,0)),VLOOKUP(B213,BASKETBOL!C$42:N2405,5,0)),VLOOKUP(B213,HENTBOL!C$32:N2406,5,0)),VLOOKUP(B213,HOKEY!C$35:N1750,5,0)),VLOOKUP(B213,KRİKET!C$30:N2180,5,0)),VLOOKUP(B213,'FERDİ BRANŞLAR'!B$2:M526,5,0))</f>
        <v>VOLEYBOL</v>
      </c>
      <c r="G213" s="185" t="str">
        <f>IFERROR(IFERROR(IFERROR(IFERROR(IFERROR(IFERROR(IFERROR(VLOOKUP(B213,FUTSAL!C$69:N12352,6,0),VLOOKUP(B213,VOLEYBOL!C$54:N2748,6,0)),VLOOKUP(B213,FUTBOL!C$31:N2836,6,0)),VLOOKUP(B213,BASKETBOL!C$42:N2850,6,0)),VLOOKUP(B213,HENTBOL!C$32:N2851,6,0)),VLOOKUP(B213,HOKEY!C$35:N2195,6,0)),VLOOKUP(B213,KRİKET!C$30:N2625,6,0)),VLOOKUP(B213,'FERDİ BRANŞLAR'!B$2:M526,6,0))</f>
        <v>D GRB</v>
      </c>
      <c r="H213" s="185" t="str">
        <f>IFERROR(IFERROR(IFERROR(IFERROR(IFERROR(IFERROR(IFERROR(VLOOKUP(B213,FUTSAL!C$69:N12352,7,0),VLOOKUP(B213,VOLEYBOL!C$54:N2748,7,0)),VLOOKUP(B213,FUTBOL!C$31:N2836,7,0)),VLOOKUP(B213,BASKETBOL!C$42:N2850,7,0)),VLOOKUP(B213,HENTBOL!C$32:N2851,7,0)),VLOOKUP(B213,HOKEY!C$35:N2195,7,0)),VLOOKUP(B213,KRİKET!C$30:N2625,7,0)),VLOOKUP(B213,'FERDİ BRANŞLAR'!B$2:M526,7,0))</f>
        <v>KÜÇÜK KIZ</v>
      </c>
      <c r="I213" s="187" t="str">
        <f>IFERROR(IFERROR(IFERROR(IFERROR(IFERROR(IFERROR(IFERROR(VLOOKUP(B213,FUTSAL!C$69:N12352,8,0),VLOOKUP(B213,VOLEYBOL!C$54:N2748,8,0)),VLOOKUP(B213,FUTBOL!C$31:N2836,8,0)),VLOOKUP(B213,BASKETBOL!C$42:N2850,8,0)),VLOOKUP(B213,HENTBOL!C$32:N2851,8,0)),VLOOKUP(B213,HOKEY!C$35:N2195,8,0)),VLOOKUP(B213,KRİKET!C$30:N2625,8,0)),VLOOKUP(B213,'FERDİ BRANŞLAR'!B$2:M526,8,0))</f>
        <v xml:space="preserve"> MERZİFON Özel KUTLUBEY KOLEJİ O.O</v>
      </c>
      <c r="J213" s="253">
        <f>IFERROR(IFERROR(IFERROR(IFERROR(IFERROR(IFERROR(IFERROR(VLOOKUP(B213,FUTSAL!C$69:N12352,9,0),VLOOKUP(B213,VOLEYBOL!C$54:N2748,9,0)),VLOOKUP(B213,FUTBOL!C$31:N2836,9,0)),VLOOKUP(B213,BASKETBOL!C$42:N2850,9,0)),VLOOKUP(B213,HENTBOL!C$32:N2851,9,0)),VLOOKUP(B213,HOKEY!C$35:N2195,9,0)),VLOOKUP(B213,KRİKET!C$30:N2625,9,0)),VLOOKUP(B213,'FERDİ BRANŞLAR'!B$2:M526,9,0))</f>
        <v>0</v>
      </c>
      <c r="K213" s="253">
        <f>IFERROR(IFERROR(IFERROR(IFERROR(IFERROR(IFERROR(IFERROR(VLOOKUP(B213,FUTSAL!C$69:N12352,10,0),VLOOKUP(B213,VOLEYBOL!C$54:N2748,10,0)),VLOOKUP(B213,FUTBOL!C$31:N2836,10,0)),VLOOKUP(B213,BASKETBOL!C$42:N2850,10,0)),VLOOKUP(B213,HENTBOL!C$32:N2851,10,0)),VLOOKUP(B213,HOKEY!C$35:N2195,10,0)),VLOOKUP(B213,KRİKET!C$30:N2625,10,0)),VLOOKUP(B213,'FERDİ BRANŞLAR'!B$2:M526,10,0))</f>
        <v>0</v>
      </c>
      <c r="L213" s="59" t="str">
        <f>IFERROR(IFERROR(IFERROR(IFERROR(IFERROR(IFERROR(IFERROR(VLOOKUP(B213,FUTSAL!C$69:N12352,11,0),VLOOKUP(B213,VOLEYBOL!C$54:N2748,11,0)),VLOOKUP(B213,FUTBOL!C$31:N2836,11,0)),VLOOKUP(B213,BASKETBOL!C$42:N2850,11,0)),VLOOKUP(B213,HENTBOL!C$32:N2851,11,0)),VLOOKUP(B213,HOKEY!C$35:N2195,11,0)),VLOOKUP(B213,KRİKET!C$30:N2625,11,0)),VLOOKUP(B213,'FERDİ BRANŞLAR'!B$2:M526,11,0))</f>
        <v>Merzifon Gazi Ortaokulu</v>
      </c>
      <c r="M213" s="79" t="str">
        <f>IFERROR(IFERROR(IFERROR(IFERROR(IFERROR(IFERROR(IFERROR(VLOOKUP(B213,FUTSAL!C$69:N12352,12,0),VLOOKUP(B213,VOLEYBOL!C$54:N2748,12,0)),VLOOKUP(B213,FUTBOL!C$31:N2836,12,0)),VLOOKUP(B213,BASKETBOL!C$42:N2850,12,0)),VLOOKUP(B213,HENTBOL!C$32:N2851,12,0)),VLOOKUP(B213,HOKEY!C$35:N2195,11,0)),VLOOKUP(B213,KRİKET!C$30:N2625,12,0)),VLOOKUP(B213,'FERDİ BRANŞLAR'!B$2:M526,12,0))</f>
        <v>YER DEĞİŞİLİĞİ</v>
      </c>
    </row>
    <row r="214" spans="2:13" ht="12" x14ac:dyDescent="0.2">
      <c r="B214" s="188">
        <v>354</v>
      </c>
      <c r="C214" s="321">
        <f>IFERROR(IFERROR(IFERROR(IFERROR(IFERROR(IFERROR(IFERROR(VLOOKUP(B214,FUTSAL!C$69:N11945,2,0),VLOOKUP(B214,VOLEYBOL!C$54:N2341,2,0)),VLOOKUP(B214,FUTBOL!C$31:N2429,2,0)),VLOOKUP(B214,BASKETBOL!C$42:N2443,2,0)),VLOOKUP(B214,HENTBOL!C$32:N2444,2,0)),VLOOKUP(B214,HOKEY!C$35:N1788,2,0)),VLOOKUP(B214,KRİKET!C$30:N2218,2,0)),VLOOKUP(B214,'FERDİ BRANŞLAR'!B$2:M564,2,0))</f>
        <v>46013</v>
      </c>
      <c r="D214" s="381">
        <f>IFERROR(IFERROR(IFERROR(IFERROR(IFERROR(IFERROR(IFERROR(VLOOKUP(B214,FUTSAL!C$69:N11945,3,0),VLOOKUP(B214,VOLEYBOL!C$54:N2341,3,0)),VLOOKUP(B214,FUTBOL!C$31:N2429,3,0)),VLOOKUP(B214,BASKETBOL!C$42:N2443,3,0)),VLOOKUP(B214,HENTBOL!C$32:N2444,3,0)),VLOOKUP(B214,HOKEY!C$35:N1788,3,0)),VLOOKUP(B214,KRİKET!C$30:N2218,3,0)),VLOOKUP(B214,'FERDİ BRANŞLAR'!B$2:M564,3,0))</f>
        <v>0.47916666666666669</v>
      </c>
      <c r="E214" s="321" t="str">
        <f>IFERROR(IFERROR(IFERROR(IFERROR(IFERROR(IFERROR(IFERROR(VLOOKUP(B214,FUTSAL!C$69:N11945,4,0),VLOOKUP(B214,VOLEYBOL!C$54:N2341,4,0)),VLOOKUP(B214,FUTBOL!C$31:N2429,4,0)),VLOOKUP(B214,BASKETBOL!C$42:N2443,4,0)),VLOOKUP(B214,HENTBOL!C$32:N2444,4,0)),VLOOKUP(B214,HOKEY!C$35:N1788,4,0)),VLOOKUP(B214,KRİKET!C$30:N2218,4,0)),VLOOKUP(B214,'FERDİ BRANŞLAR'!B$2:M564,4,0))</f>
        <v>22 HAZİRAN S.S</v>
      </c>
      <c r="F214" s="321" t="str">
        <f>IFERROR(IFERROR(IFERROR(IFERROR(IFERROR(IFERROR(IFERROR(VLOOKUP(B214,FUTSAL!C$69:N11945,5,0),VLOOKUP(B214,VOLEYBOL!C$54:N2341,5,0)),VLOOKUP(B214,FUTBOL!C$31:N2429,5,0)),VLOOKUP(B214,BASKETBOL!C$42:N2443,5,0)),VLOOKUP(B214,HENTBOL!C$32:N2444,5,0)),VLOOKUP(B214,HOKEY!C$35:N1788,5,0)),VLOOKUP(B214,KRİKET!C$30:N2218,5,0)),VLOOKUP(B214,'FERDİ BRANŞLAR'!B$2:M564,5,0))</f>
        <v>VOLEYBOL</v>
      </c>
      <c r="G214" s="321" t="str">
        <f>IFERROR(IFERROR(IFERROR(IFERROR(IFERROR(IFERROR(IFERROR(VLOOKUP(B214,FUTSAL!C$69:N12390,6,0),VLOOKUP(B214,VOLEYBOL!C$54:N2786,6,0)),VLOOKUP(B214,FUTBOL!C$31:N2874,6,0)),VLOOKUP(B214,BASKETBOL!C$42:N2888,6,0)),VLOOKUP(B214,HENTBOL!C$32:N2889,6,0)),VLOOKUP(B214,HOKEY!C$35:N2233,6,0)),VLOOKUP(B214,KRİKET!C$30:N2663,6,0)),VLOOKUP(B214,'FERDİ BRANŞLAR'!B$2:M564,6,0))</f>
        <v>C GRB</v>
      </c>
      <c r="H214" s="321" t="str">
        <f>IFERROR(IFERROR(IFERROR(IFERROR(IFERROR(IFERROR(IFERROR(VLOOKUP(B214,FUTSAL!C$69:N12390,7,0),VLOOKUP(B214,VOLEYBOL!C$54:N2786,7,0)),VLOOKUP(B214,FUTBOL!C$31:N2874,7,0)),VLOOKUP(B214,BASKETBOL!C$42:N2888,7,0)),VLOOKUP(B214,HENTBOL!C$32:N2889,7,0)),VLOOKUP(B214,HOKEY!C$35:N2233,7,0)),VLOOKUP(B214,KRİKET!C$30:N2663,7,0)),VLOOKUP(B214,'FERDİ BRANŞLAR'!B$2:M564,7,0))</f>
        <v>KÜÇÜK KIZ</v>
      </c>
      <c r="I214" s="322" t="str">
        <f>IFERROR(IFERROR(IFERROR(IFERROR(IFERROR(IFERROR(IFERROR(VLOOKUP(B214,FUTSAL!C$69:N12390,8,0),VLOOKUP(B214,VOLEYBOL!C$54:N2786,8,0)),VLOOKUP(B214,FUTBOL!C$31:N2874,8,0)),VLOOKUP(B214,BASKETBOL!C$42:N2888,8,0)),VLOOKUP(B214,HENTBOL!C$32:N2889,8,0)),VLOOKUP(B214,HOKEY!C$35:N2233,8,0)),VLOOKUP(B214,KRİKET!C$30:N2663,8,0)),VLOOKUP(B214,'FERDİ BRANŞLAR'!B$2:M564,8,0))</f>
        <v xml:space="preserve"> AMASYA Özel KUTLUBEY KOLEJİ ORTAOKULU</v>
      </c>
      <c r="J214" s="323">
        <f>IFERROR(IFERROR(IFERROR(IFERROR(IFERROR(IFERROR(IFERROR(VLOOKUP(B214,FUTSAL!C$69:N12390,9,0),VLOOKUP(B214,VOLEYBOL!C$54:N2786,9,0)),VLOOKUP(B214,FUTBOL!C$31:N2874,9,0)),VLOOKUP(B214,BASKETBOL!C$42:N2888,9,0)),VLOOKUP(B214,HENTBOL!C$32:N2889,9,0)),VLOOKUP(B214,HOKEY!C$35:N2233,9,0)),VLOOKUP(B214,KRİKET!C$30:N2663,9,0)),VLOOKUP(B214,'FERDİ BRANŞLAR'!B$2:M564,9,0))</f>
        <v>0</v>
      </c>
      <c r="K214" s="323">
        <f>IFERROR(IFERROR(IFERROR(IFERROR(IFERROR(IFERROR(IFERROR(VLOOKUP(B214,FUTSAL!C$69:N12390,10,0),VLOOKUP(B214,VOLEYBOL!C$54:N2786,10,0)),VLOOKUP(B214,FUTBOL!C$31:N2874,10,0)),VLOOKUP(B214,BASKETBOL!C$42:N2888,10,0)),VLOOKUP(B214,HENTBOL!C$32:N2889,10,0)),VLOOKUP(B214,HOKEY!C$35:N2233,10,0)),VLOOKUP(B214,KRİKET!C$30:N2663,10,0)),VLOOKUP(B214,'FERDİ BRANŞLAR'!B$2:M564,10,0))</f>
        <v>0</v>
      </c>
      <c r="L214" s="378" t="str">
        <f>IFERROR(IFERROR(IFERROR(IFERROR(IFERROR(IFERROR(IFERROR(VLOOKUP(B214,FUTSAL!C$69:N12390,11,0),VLOOKUP(B214,VOLEYBOL!C$54:N2786,11,0)),VLOOKUP(B214,FUTBOL!C$31:N2874,11,0)),VLOOKUP(B214,BASKETBOL!C$42:N2888,11,0)),VLOOKUP(B214,HENTBOL!C$32:N2889,11,0)),VLOOKUP(B214,HOKEY!C$35:N2233,11,0)),VLOOKUP(B214,KRİKET!C$30:N2663,11,0)),VLOOKUP(B214,'FERDİ BRANŞLAR'!B$2:M564,11,0))</f>
        <v>Amasya Uygur Şehit Eraslan Güngör Ortaokulu</v>
      </c>
      <c r="M214" s="61">
        <f>IFERROR(IFERROR(IFERROR(IFERROR(IFERROR(IFERROR(IFERROR(VLOOKUP(B214,FUTSAL!C$69:N12390,12,0),VLOOKUP(B214,VOLEYBOL!C$54:N2786,12,0)),VLOOKUP(B214,FUTBOL!C$31:N2874,12,0)),VLOOKUP(B214,BASKETBOL!C$42:N2888,12,0)),VLOOKUP(B214,HENTBOL!C$32:N2889,12,0)),VLOOKUP(B214,HOKEY!C$35:N2233,11,0)),VLOOKUP(B214,KRİKET!C$30:N2663,12,0)),VLOOKUP(B214,'FERDİ BRANŞLAR'!B$2:M564,12,0))</f>
        <v>0</v>
      </c>
    </row>
    <row r="215" spans="2:13" ht="12" x14ac:dyDescent="0.2">
      <c r="B215" s="188">
        <v>346</v>
      </c>
      <c r="C215" s="185">
        <f>IFERROR(IFERROR(IFERROR(IFERROR(IFERROR(IFERROR(IFERROR(VLOOKUP(B215,FUTSAL!C$69:N11933,2,0),VLOOKUP(B215,VOLEYBOL!C$54:N2329,2,0)),VLOOKUP(B215,FUTBOL!C$31:N2417,2,0)),VLOOKUP(B215,BASKETBOL!C$42:N2431,2,0)),VLOOKUP(B215,HENTBOL!C$32:N2432,2,0)),VLOOKUP(B215,HOKEY!C$35:N1776,2,0)),VLOOKUP(B215,KRİKET!C$30:N2206,2,0)),VLOOKUP(B215,'FERDİ BRANŞLAR'!B$2:M552,2,0))</f>
        <v>46013</v>
      </c>
      <c r="D215" s="276">
        <f>IFERROR(IFERROR(IFERROR(IFERROR(IFERROR(IFERROR(IFERROR(VLOOKUP(B215,FUTSAL!C$69:N11933,3,0),VLOOKUP(B215,VOLEYBOL!C$54:N2329,3,0)),VLOOKUP(B215,FUTBOL!C$31:N2417,3,0)),VLOOKUP(B215,BASKETBOL!C$42:N2431,3,0)),VLOOKUP(B215,HENTBOL!C$32:N2432,3,0)),VLOOKUP(B215,HOKEY!C$35:N1776,3,0)),VLOOKUP(B215,KRİKET!C$30:N2206,3,0)),VLOOKUP(B215,'FERDİ BRANŞLAR'!B$2:M552,3,0))</f>
        <v>0.52083333333333337</v>
      </c>
      <c r="E215" s="185" t="str">
        <f>IFERROR(IFERROR(IFERROR(IFERROR(IFERROR(IFERROR(IFERROR(VLOOKUP(B215,FUTSAL!C$69:N11933,4,0),VLOOKUP(B215,VOLEYBOL!C$54:N2329,4,0)),VLOOKUP(B215,FUTBOL!C$31:N2417,4,0)),VLOOKUP(B215,BASKETBOL!C$42:N2431,4,0)),VLOOKUP(B215,HENTBOL!C$32:N2432,4,0)),VLOOKUP(B215,HOKEY!C$35:N1776,4,0)),VLOOKUP(B215,KRİKET!C$30:N2206,4,0)),VLOOKUP(B215,'FERDİ BRANŞLAR'!B$2:M552,4,0))</f>
        <v>22 HAZİRAN S.S</v>
      </c>
      <c r="F215" s="185" t="str">
        <f>IFERROR(IFERROR(IFERROR(IFERROR(IFERROR(IFERROR(IFERROR(VLOOKUP(B215,FUTSAL!C$69:N11933,5,0),VLOOKUP(B215,VOLEYBOL!C$54:N2329,5,0)),VLOOKUP(B215,FUTBOL!C$31:N2417,5,0)),VLOOKUP(B215,BASKETBOL!C$42:N2431,5,0)),VLOOKUP(B215,HENTBOL!C$32:N2432,5,0)),VLOOKUP(B215,HOKEY!C$35:N1776,5,0)),VLOOKUP(B215,KRİKET!C$30:N2206,5,0)),VLOOKUP(B215,'FERDİ BRANŞLAR'!B$2:M552,5,0))</f>
        <v>VOLEYBOL</v>
      </c>
      <c r="G215" s="185" t="str">
        <f>IFERROR(IFERROR(IFERROR(IFERROR(IFERROR(IFERROR(IFERROR(VLOOKUP(B215,FUTSAL!C$69:N12378,6,0),VLOOKUP(B215,VOLEYBOL!C$54:N2774,6,0)),VLOOKUP(B215,FUTBOL!C$31:N2862,6,0)),VLOOKUP(B215,BASKETBOL!C$42:N2876,6,0)),VLOOKUP(B215,HENTBOL!C$32:N2877,6,0)),VLOOKUP(B215,HOKEY!C$35:N2221,6,0)),VLOOKUP(B215,KRİKET!C$30:N2651,6,0)),VLOOKUP(B215,'FERDİ BRANŞLAR'!B$2:M552,6,0))</f>
        <v>A GRB</v>
      </c>
      <c r="H215" s="185" t="str">
        <f>IFERROR(IFERROR(IFERROR(IFERROR(IFERROR(IFERROR(IFERROR(VLOOKUP(B215,FUTSAL!C$69:N12378,7,0),VLOOKUP(B215,VOLEYBOL!C$54:N2774,7,0)),VLOOKUP(B215,FUTBOL!C$31:N2862,7,0)),VLOOKUP(B215,BASKETBOL!C$42:N2876,7,0)),VLOOKUP(B215,HENTBOL!C$32:N2877,7,0)),VLOOKUP(B215,HOKEY!C$35:N2221,7,0)),VLOOKUP(B215,KRİKET!C$30:N2651,7,0)),VLOOKUP(B215,'FERDİ BRANŞLAR'!B$2:M552,7,0))</f>
        <v>KÜÇÜK KIZ</v>
      </c>
      <c r="I215" s="187" t="str">
        <f>IFERROR(IFERROR(IFERROR(IFERROR(IFERROR(IFERROR(IFERROR(VLOOKUP(B215,FUTSAL!C$69:N12378,8,0),VLOOKUP(B215,VOLEYBOL!C$54:N2774,8,0)),VLOOKUP(B215,FUTBOL!C$31:N2862,8,0)),VLOOKUP(B215,BASKETBOL!C$42:N2876,8,0)),VLOOKUP(B215,HENTBOL!C$32:N2877,8,0)),VLOOKUP(B215,HOKEY!C$35:N2221,8,0)),VLOOKUP(B215,KRİKET!C$30:N2651,8,0)),VLOOKUP(B215,'FERDİ BRANŞLAR'!B$2:M552,8,0))</f>
        <v>Amasya Türk Telekom Anadolu İmam Hatip Lisesi</v>
      </c>
      <c r="J215" s="253">
        <f>IFERROR(IFERROR(IFERROR(IFERROR(IFERROR(IFERROR(IFERROR(VLOOKUP(B215,FUTSAL!C$69:N12378,9,0),VLOOKUP(B215,VOLEYBOL!C$54:N2774,9,0)),VLOOKUP(B215,FUTBOL!C$31:N2862,9,0)),VLOOKUP(B215,BASKETBOL!C$42:N2876,9,0)),VLOOKUP(B215,HENTBOL!C$32:N2877,9,0)),VLOOKUP(B215,HOKEY!C$35:N2221,9,0)),VLOOKUP(B215,KRİKET!C$30:N2651,9,0)),VLOOKUP(B215,'FERDİ BRANŞLAR'!B$2:M552,9,0))</f>
        <v>0</v>
      </c>
      <c r="K215" s="253">
        <f>IFERROR(IFERROR(IFERROR(IFERROR(IFERROR(IFERROR(IFERROR(VLOOKUP(B215,FUTSAL!C$69:N12378,10,0),VLOOKUP(B215,VOLEYBOL!C$54:N2774,10,0)),VLOOKUP(B215,FUTBOL!C$31:N2862,10,0)),VLOOKUP(B215,BASKETBOL!C$42:N2876,10,0)),VLOOKUP(B215,HENTBOL!C$32:N2877,10,0)),VLOOKUP(B215,HOKEY!C$35:N2221,10,0)),VLOOKUP(B215,KRİKET!C$30:N2651,10,0)),VLOOKUP(B215,'FERDİ BRANŞLAR'!B$2:M552,10,0))</f>
        <v>0</v>
      </c>
      <c r="L215" s="351" t="str">
        <f>IFERROR(IFERROR(IFERROR(IFERROR(IFERROR(IFERROR(IFERROR(VLOOKUP(B215,FUTSAL!C$69:N12378,11,0),VLOOKUP(B215,VOLEYBOL!C$54:N2774,11,0)),VLOOKUP(B215,FUTBOL!C$31:N2862,11,0)),VLOOKUP(B215,BASKETBOL!C$42:N2876,11,0)),VLOOKUP(B215,HENTBOL!C$32:N2877,11,0)),VLOOKUP(B215,HOKEY!C$35:N2221,11,0)),VLOOKUP(B215,KRİKET!C$30:N2651,11,0)),VLOOKUP(B215,'FERDİ BRANŞLAR'!B$2:M552,11,0))</f>
        <v>Amasya Mehmet Varinli Ortaokulu</v>
      </c>
      <c r="M215" s="291">
        <f>IFERROR(IFERROR(IFERROR(IFERROR(IFERROR(IFERROR(IFERROR(VLOOKUP(B215,FUTSAL!C$69:N12378,12,0),VLOOKUP(B215,VOLEYBOL!C$54:N2774,12,0)),VLOOKUP(B215,FUTBOL!C$31:N2862,12,0)),VLOOKUP(B215,BASKETBOL!C$42:N2876,12,0)),VLOOKUP(B215,HENTBOL!C$32:N2877,12,0)),VLOOKUP(B215,HOKEY!C$35:N2221,11,0)),VLOOKUP(B215,KRİKET!C$30:N2651,12,0)),VLOOKUP(B215,'FERDİ BRANŞLAR'!B$2:M552,12,0))</f>
        <v>0</v>
      </c>
    </row>
    <row r="216" spans="2:13" ht="12" x14ac:dyDescent="0.2">
      <c r="B216" s="188">
        <v>55</v>
      </c>
      <c r="C216" s="185">
        <f>IFERROR(IFERROR(IFERROR(IFERROR(IFERROR(IFERROR(IFERROR(VLOOKUP(B216,FUTSAL!C$69:N11507,2,0),VLOOKUP(B216,VOLEYBOL!C$54:N1903,2,0)),VLOOKUP(B216,FUTBOL!C$31:N1991,2,0)),VLOOKUP(B216,BASKETBOL!C$42:N2005,2,0)),VLOOKUP(B216,HENTBOL!C$32:N2006,2,0)),VLOOKUP(B216,HOKEY!C$35:N1350,2,0)),VLOOKUP(B216,KRİKET!C$30:N1780,2,0)),VLOOKUP(B216,'FERDİ BRANŞLAR'!B$2:M126,2,0))</f>
        <v>46014</v>
      </c>
      <c r="D216" s="186">
        <f>IFERROR(IFERROR(IFERROR(IFERROR(IFERROR(IFERROR(IFERROR(VLOOKUP(B216,FUTSAL!C$69:N11507,3,0),VLOOKUP(B216,VOLEYBOL!C$54:N1903,3,0)),VLOOKUP(B216,FUTBOL!C$31:N1991,3,0)),VLOOKUP(B216,BASKETBOL!C$42:N2005,3,0)),VLOOKUP(B216,HENTBOL!C$32:N2006,3,0)),VLOOKUP(B216,HOKEY!C$35:N1350,3,0)),VLOOKUP(B216,KRİKET!C$30:N1780,3,0)),VLOOKUP(B216,'FERDİ BRANŞLAR'!B$2:M126,3,0))</f>
        <v>0.375</v>
      </c>
      <c r="E216" s="185" t="str">
        <f>IFERROR(IFERROR(IFERROR(IFERROR(IFERROR(IFERROR(IFERROR(VLOOKUP(B216,FUTSAL!C$69:N11507,4,0),VLOOKUP(B216,VOLEYBOL!C$54:N1903,4,0)),VLOOKUP(B216,FUTBOL!C$31:N1991,4,0)),VLOOKUP(B216,BASKETBOL!C$42:N2005,4,0)),VLOOKUP(B216,HENTBOL!C$32:N2006,4,0)),VLOOKUP(B216,HOKEY!C$35:N1350,4,0)),VLOOKUP(B216,KRİKET!C$30:N1780,4,0)),VLOOKUP(B216,'FERDİ BRANŞLAR'!B$2:M126,4,0))</f>
        <v>AMASYA SS</v>
      </c>
      <c r="F216" s="185" t="str">
        <f>IFERROR(IFERROR(IFERROR(IFERROR(IFERROR(IFERROR(IFERROR(VLOOKUP(B216,FUTSAL!C$69:N11507,5,0),VLOOKUP(B216,VOLEYBOL!C$54:N1903,5,0)),VLOOKUP(B216,FUTBOL!C$31:N1991,5,0)),VLOOKUP(B216,BASKETBOL!C$42:N2005,5,0)),VLOOKUP(B216,HENTBOL!C$32:N2006,5,0)),VLOOKUP(B216,HOKEY!C$35:N1350,5,0)),VLOOKUP(B216,KRİKET!C$30:N1780,5,0)),VLOOKUP(B216,'FERDİ BRANŞLAR'!B$2:M126,5,0))</f>
        <v>FUTSAL</v>
      </c>
      <c r="G216" s="185" t="str">
        <f>IFERROR(IFERROR(IFERROR(IFERROR(IFERROR(IFERROR(IFERROR(VLOOKUP(B216,FUTSAL!C$69:N11952,6,0),VLOOKUP(B216,VOLEYBOL!C$54:N2348,6,0)),VLOOKUP(B216,FUTBOL!C$31:N2436,6,0)),VLOOKUP(B216,BASKETBOL!C$42:N2450,6,0)),VLOOKUP(B216,HENTBOL!C$32:N2451,6,0)),VLOOKUP(B216,HOKEY!C$35:N1795,6,0)),VLOOKUP(B216,KRİKET!C$30:N2225,6,0)),VLOOKUP(B216,'FERDİ BRANŞLAR'!B$2:M126,6,0))</f>
        <v>Ç.F</v>
      </c>
      <c r="H216" s="185" t="str">
        <f>IFERROR(IFERROR(IFERROR(IFERROR(IFERROR(IFERROR(IFERROR(VLOOKUP(B216,FUTSAL!C$69:N11952,7,0),VLOOKUP(B216,VOLEYBOL!C$54:N2348,7,0)),VLOOKUP(B216,FUTBOL!C$31:N2436,7,0)),VLOOKUP(B216,BASKETBOL!C$42:N2450,7,0)),VLOOKUP(B216,HENTBOL!C$32:N2451,7,0)),VLOOKUP(B216,HOKEY!C$35:N1795,7,0)),VLOOKUP(B216,KRİKET!C$30:N2225,7,0)),VLOOKUP(B216,'FERDİ BRANŞLAR'!B$2:M126,7,0))</f>
        <v>GNÇ A ERK</v>
      </c>
      <c r="I216" s="187" t="str">
        <f>IFERROR(IFERROR(IFERROR(IFERROR(IFERROR(IFERROR(IFERROR(VLOOKUP(B216,FUTSAL!C$69:N11952,8,0),VLOOKUP(B216,VOLEYBOL!C$54:N2348,8,0)),VLOOKUP(B216,FUTBOL!C$31:N2436,8,0)),VLOOKUP(B216,BASKETBOL!C$42:N2450,8,0)),VLOOKUP(B216,HENTBOL!C$32:N2451,8,0)),VLOOKUP(B216,HOKEY!C$35:N1795,8,0)),VLOOKUP(B216,KRİKET!C$30:N2225,8,0)),VLOOKUP(B216,'FERDİ BRANŞLAR'!B$2:M126,8,0))</f>
        <v>AMASYA SABUNCUOĞLU ŞEREFEDDİN MTAL</v>
      </c>
      <c r="J216" s="253">
        <f>IFERROR(IFERROR(IFERROR(IFERROR(IFERROR(IFERROR(IFERROR(VLOOKUP(B216,FUTSAL!C$69:N11952,9,0),VLOOKUP(B216,VOLEYBOL!C$54:N2348,9,0)),VLOOKUP(B216,FUTBOL!C$31:N2436,9,0)),VLOOKUP(B216,BASKETBOL!C$42:N2450,9,0)),VLOOKUP(B216,HENTBOL!C$32:N2451,9,0)),VLOOKUP(B216,HOKEY!C$35:N1795,9,0)),VLOOKUP(B216,KRİKET!C$30:N2225,9,0)),VLOOKUP(B216,'FERDİ BRANŞLAR'!B$2:M126,9,0))</f>
        <v>0</v>
      </c>
      <c r="K216" s="253">
        <f>IFERROR(IFERROR(IFERROR(IFERROR(IFERROR(IFERROR(IFERROR(VLOOKUP(B216,FUTSAL!C$69:N11952,10,0),VLOOKUP(B216,VOLEYBOL!C$54:N2348,10,0)),VLOOKUP(B216,FUTBOL!C$31:N2436,10,0)),VLOOKUP(B216,BASKETBOL!C$42:N2450,10,0)),VLOOKUP(B216,HENTBOL!C$32:N2451,10,0)),VLOOKUP(B216,HOKEY!C$35:N1795,10,0)),VLOOKUP(B216,KRİKET!C$30:N2225,10,0)),VLOOKUP(B216,'FERDİ BRANŞLAR'!B$2:M126,10,0))</f>
        <v>0</v>
      </c>
      <c r="L216" s="59" t="str">
        <f>IFERROR(IFERROR(IFERROR(IFERROR(IFERROR(IFERROR(IFERROR(VLOOKUP(B216,FUTSAL!C$69:N11952,11,0),VLOOKUP(B216,VOLEYBOL!C$54:N2348,11,0)),VLOOKUP(B216,FUTBOL!C$31:N2436,11,0)),VLOOKUP(B216,BASKETBOL!C$42:N2450,11,0)),VLOOKUP(B216,HENTBOL!C$32:N2451,11,0)),VLOOKUP(B216,HOKEY!C$35:N1795,11,0)),VLOOKUP(B216,KRİKET!C$30:N2225,11,0)),VLOOKUP(B216,'FERDİ BRANŞLAR'!B$2:M126,11,0))</f>
        <v>MERZİFON FEN LİSESİ</v>
      </c>
      <c r="M216" s="79">
        <f>IFERROR(IFERROR(IFERROR(IFERROR(IFERROR(IFERROR(IFERROR(VLOOKUP(B216,FUTSAL!C$69:N11952,12,0),VLOOKUP(B216,VOLEYBOL!C$54:N2348,12,0)),VLOOKUP(B216,FUTBOL!C$31:N2436,12,0)),VLOOKUP(B216,BASKETBOL!C$42:N2450,12,0)),VLOOKUP(B216,HENTBOL!C$32:N2451,12,0)),VLOOKUP(B216,HOKEY!C$35:N1795,11,0)),VLOOKUP(B216,KRİKET!C$30:N2225,12,0)),VLOOKUP(B216,'FERDİ BRANŞLAR'!B$2:M126,12,0))</f>
        <v>0</v>
      </c>
    </row>
    <row r="217" spans="2:13" ht="12" x14ac:dyDescent="0.2">
      <c r="B217" s="188">
        <v>418</v>
      </c>
      <c r="C217" s="312">
        <f>IFERROR(IFERROR(IFERROR(IFERROR(IFERROR(IFERROR(IFERROR(VLOOKUP(B217,FUTSAL!C$69:N11958,2,0),VLOOKUP(B217,VOLEYBOL!C$54:N2354,2,0)),VLOOKUP(B217,FUTBOL!C$31:N2442,2,0)),VLOOKUP(B217,BASKETBOL!C$42:N2456,2,0)),VLOOKUP(B217,HENTBOL!C$32:N2457,2,0)),VLOOKUP(B217,HOKEY!C$35:N1801,2,0)),VLOOKUP(B217,KRİKET!C$30:N2231,2,0)),VLOOKUP(B217,'FERDİ BRANŞLAR'!B$2:M577,2,0))</f>
        <v>46014</v>
      </c>
      <c r="D217" s="313">
        <f>IFERROR(IFERROR(IFERROR(IFERROR(IFERROR(IFERROR(IFERROR(VLOOKUP(B217,FUTSAL!C$69:N11958,3,0),VLOOKUP(B217,VOLEYBOL!C$54:N2354,3,0)),VLOOKUP(B217,FUTBOL!C$31:N2442,3,0)),VLOOKUP(B217,BASKETBOL!C$42:N2456,3,0)),VLOOKUP(B217,HENTBOL!C$32:N2457,3,0)),VLOOKUP(B217,HOKEY!C$35:N1801,3,0)),VLOOKUP(B217,KRİKET!C$30:N2231,3,0)),VLOOKUP(B217,'FERDİ BRANŞLAR'!B$2:M577,3,0))</f>
        <v>0.39583333333333331</v>
      </c>
      <c r="E217" s="312" t="str">
        <f>IFERROR(IFERROR(IFERROR(IFERROR(IFERROR(IFERROR(IFERROR(VLOOKUP(B217,FUTSAL!C$69:N11958,4,0),VLOOKUP(B217,VOLEYBOL!C$54:N2354,4,0)),VLOOKUP(B217,FUTBOL!C$31:N2442,4,0)),VLOOKUP(B217,BASKETBOL!C$42:N2456,4,0)),VLOOKUP(B217,HENTBOL!C$32:N2457,4,0)),VLOOKUP(B217,HOKEY!C$35:N1801,4,0)),VLOOKUP(B217,KRİKET!C$30:N2231,4,0)),VLOOKUP(B217,'FERDİ BRANŞLAR'!B$2:M577,4,0))</f>
        <v>G.HACIKÖY SS</v>
      </c>
      <c r="F217" s="312" t="str">
        <f>IFERROR(IFERROR(IFERROR(IFERROR(IFERROR(IFERROR(IFERROR(VLOOKUP(B217,FUTSAL!C$69:N11958,5,0),VLOOKUP(B217,VOLEYBOL!C$54:N2354,5,0)),VLOOKUP(B217,FUTBOL!C$31:N2442,5,0)),VLOOKUP(B217,BASKETBOL!C$42:N2456,5,0)),VLOOKUP(B217,HENTBOL!C$32:N2457,5,0)),VLOOKUP(B217,HOKEY!C$35:N1801,5,0)),VLOOKUP(B217,KRİKET!C$30:N2231,5,0)),VLOOKUP(B217,'FERDİ BRANŞLAR'!B$2:M577,5,0))</f>
        <v>BASKETBOL</v>
      </c>
      <c r="G217" s="312" t="str">
        <f>IFERROR(IFERROR(IFERROR(IFERROR(IFERROR(IFERROR(IFERROR(VLOOKUP(B217,FUTSAL!C$69:N12403,6,0),VLOOKUP(B217,VOLEYBOL!C$54:N2799,6,0)),VLOOKUP(B217,FUTBOL!C$31:N2887,6,0)),VLOOKUP(B217,BASKETBOL!C$42:N2901,6,0)),VLOOKUP(B217,HENTBOL!C$32:N2902,6,0)),VLOOKUP(B217,HOKEY!C$35:N2246,6,0)),VLOOKUP(B217,KRİKET!C$30:N2676,6,0)),VLOOKUP(B217,'FERDİ BRANŞLAR'!B$2:M577,6,0))</f>
        <v>A GRB</v>
      </c>
      <c r="H217" s="312" t="str">
        <f>IFERROR(IFERROR(IFERROR(IFERROR(IFERROR(IFERROR(IFERROR(VLOOKUP(B217,FUTSAL!C$69:N12403,7,0),VLOOKUP(B217,VOLEYBOL!C$54:N2799,7,0)),VLOOKUP(B217,FUTBOL!C$31:N2887,7,0)),VLOOKUP(B217,BASKETBOL!C$42:N2901,7,0)),VLOOKUP(B217,HENTBOL!C$32:N2902,7,0)),VLOOKUP(B217,HOKEY!C$35:N2246,7,0)),VLOOKUP(B217,KRİKET!C$30:N2676,7,0)),VLOOKUP(B217,'FERDİ BRANŞLAR'!B$2:M577,7,0))</f>
        <v>YILDIZ KIZ</v>
      </c>
      <c r="I217" s="314" t="str">
        <f>IFERROR(IFERROR(IFERROR(IFERROR(IFERROR(IFERROR(IFERROR(VLOOKUP(B217,FUTSAL!C$69:N12403,8,0),VLOOKUP(B217,VOLEYBOL!C$54:N2799,8,0)),VLOOKUP(B217,FUTBOL!C$31:N2887,8,0)),VLOOKUP(B217,BASKETBOL!C$42:N2901,8,0)),VLOOKUP(B217,HENTBOL!C$32:N2902,8,0)),VLOOKUP(B217,HOKEY!C$35:N2246,8,0)),VLOOKUP(B217,KRİKET!C$30:N2676,8,0)),VLOOKUP(B217,'FERDİ BRANŞLAR'!B$2:M577,8,0))</f>
        <v>MERZİFON GAZİ O.O (ÇEKİLDİ)</v>
      </c>
      <c r="J217" s="315">
        <f>IFERROR(IFERROR(IFERROR(IFERROR(IFERROR(IFERROR(IFERROR(VLOOKUP(B217,FUTSAL!C$69:N12403,9,0),VLOOKUP(B217,VOLEYBOL!C$54:N2799,9,0)),VLOOKUP(B217,FUTBOL!C$31:N2887,9,0)),VLOOKUP(B217,BASKETBOL!C$42:N2901,9,0)),VLOOKUP(B217,HENTBOL!C$32:N2902,9,0)),VLOOKUP(B217,HOKEY!C$35:N2246,9,0)),VLOOKUP(B217,KRİKET!C$30:N2676,9,0)),VLOOKUP(B217,'FERDİ BRANŞLAR'!B$2:M577,9,0))</f>
        <v>0</v>
      </c>
      <c r="K217" s="315">
        <f>IFERROR(IFERROR(IFERROR(IFERROR(IFERROR(IFERROR(IFERROR(VLOOKUP(B217,FUTSAL!C$69:N12403,10,0),VLOOKUP(B217,VOLEYBOL!C$54:N2799,10,0)),VLOOKUP(B217,FUTBOL!C$31:N2887,10,0)),VLOOKUP(B217,BASKETBOL!C$42:N2901,10,0)),VLOOKUP(B217,HENTBOL!C$32:N2902,10,0)),VLOOKUP(B217,HOKEY!C$35:N2246,10,0)),VLOOKUP(B217,KRİKET!C$30:N2676,10,0)),VLOOKUP(B217,'FERDİ BRANŞLAR'!B$2:M577,10,0))</f>
        <v>0</v>
      </c>
      <c r="L217" s="281" t="str">
        <f>IFERROR(IFERROR(IFERROR(IFERROR(IFERROR(IFERROR(IFERROR(VLOOKUP(B217,FUTSAL!C$69:N12403,11,0),VLOOKUP(B217,VOLEYBOL!C$54:N2799,11,0)),VLOOKUP(B217,FUTBOL!C$31:N2887,11,0)),VLOOKUP(B217,BASKETBOL!C$42:N2901,11,0)),VLOOKUP(B217,HENTBOL!C$32:N2902,11,0)),VLOOKUP(B217,HOKEY!C$35:N2246,11,0)),VLOOKUP(B217,KRİKET!C$30:N2676,11,0)),VLOOKUP(B217,'FERDİ BRANŞLAR'!B$2:M577,11,0))</f>
        <v>MERZİFON NAMIK KEMAL O.O</v>
      </c>
      <c r="M217" s="283" t="str">
        <f>IFERROR(IFERROR(IFERROR(IFERROR(IFERROR(IFERROR(IFERROR(VLOOKUP(B217,FUTSAL!C$69:N12403,12,0),VLOOKUP(B217,VOLEYBOL!C$54:N2799,12,0)),VLOOKUP(B217,FUTBOL!C$31:N2887,12,0)),VLOOKUP(B217,BASKETBOL!C$42:N2901,12,0)),VLOOKUP(B217,HENTBOL!C$32:N2902,12,0)),VLOOKUP(B217,HOKEY!C$35:N2246,11,0)),VLOOKUP(B217,KRİKET!C$30:N2676,12,0)),VLOOKUP(B217,'FERDİ BRANŞLAR'!B$2:M577,12,0))</f>
        <v>MERZİFON GAZİ O.O ÇEKİLDİ</v>
      </c>
    </row>
    <row r="218" spans="2:13" ht="12" x14ac:dyDescent="0.2">
      <c r="B218" s="188">
        <v>411</v>
      </c>
      <c r="C218" s="185">
        <f>IFERROR(IFERROR(IFERROR(IFERROR(IFERROR(IFERROR(IFERROR(VLOOKUP(B218,FUTSAL!C$69:N11962,2,0),VLOOKUP(B218,VOLEYBOL!C$54:N2358,2,0)),VLOOKUP(B218,FUTBOL!C$31:N2446,2,0)),VLOOKUP(B218,BASKETBOL!C$42:N2460,2,0)),VLOOKUP(B218,HENTBOL!C$32:N2461,2,0)),VLOOKUP(B218,HOKEY!C$35:N1805,2,0)),VLOOKUP(B218,KRİKET!C$30:N2235,2,0)),VLOOKUP(B218,'FERDİ BRANŞLAR'!B$2:M581,2,0))</f>
        <v>46014</v>
      </c>
      <c r="D218" s="186">
        <f>IFERROR(IFERROR(IFERROR(IFERROR(IFERROR(IFERROR(IFERROR(VLOOKUP(B218,FUTSAL!C$69:N11962,3,0),VLOOKUP(B218,VOLEYBOL!C$54:N2358,3,0)),VLOOKUP(B218,FUTBOL!C$31:N2446,3,0)),VLOOKUP(B218,BASKETBOL!C$42:N2460,3,0)),VLOOKUP(B218,HENTBOL!C$32:N2461,3,0)),VLOOKUP(B218,HOKEY!C$35:N1805,3,0)),VLOOKUP(B218,KRİKET!C$30:N2235,3,0)),VLOOKUP(B218,'FERDİ BRANŞLAR'!B$2:M581,3,0))</f>
        <v>0.41666666666666669</v>
      </c>
      <c r="E218" s="185" t="str">
        <f>IFERROR(IFERROR(IFERROR(IFERROR(IFERROR(IFERROR(IFERROR(VLOOKUP(B218,FUTSAL!C$69:N11962,4,0),VLOOKUP(B218,VOLEYBOL!C$54:N2358,4,0)),VLOOKUP(B218,FUTBOL!C$31:N2446,4,0)),VLOOKUP(B218,BASKETBOL!C$42:N2460,4,0)),VLOOKUP(B218,HENTBOL!C$32:N2461,4,0)),VLOOKUP(B218,HOKEY!C$35:N1805,4,0)),VLOOKUP(B218,KRİKET!C$30:N2235,4,0)),VLOOKUP(B218,'FERDİ BRANŞLAR'!B$2:M581,4,0))</f>
        <v>HAMİT KAPLAN S.S</v>
      </c>
      <c r="F218" s="185" t="str">
        <f>IFERROR(IFERROR(IFERROR(IFERROR(IFERROR(IFERROR(IFERROR(VLOOKUP(B218,FUTSAL!C$69:N11962,5,0),VLOOKUP(B218,VOLEYBOL!C$54:N2358,5,0)),VLOOKUP(B218,FUTBOL!C$31:N2446,5,0)),VLOOKUP(B218,BASKETBOL!C$42:N2460,5,0)),VLOOKUP(B218,HENTBOL!C$32:N2461,5,0)),VLOOKUP(B218,HOKEY!C$35:N1805,5,0)),VLOOKUP(B218,KRİKET!C$30:N2235,5,0)),VLOOKUP(B218,'FERDİ BRANŞLAR'!B$2:M581,5,0))</f>
        <v>BASKETBOL</v>
      </c>
      <c r="G218" s="185" t="str">
        <f>IFERROR(IFERROR(IFERROR(IFERROR(IFERROR(IFERROR(IFERROR(VLOOKUP(B218,FUTSAL!C$69:N12407,6,0),VLOOKUP(B218,VOLEYBOL!C$54:N2803,6,0)),VLOOKUP(B218,FUTBOL!C$31:N2891,6,0)),VLOOKUP(B218,BASKETBOL!C$42:N2905,6,0)),VLOOKUP(B218,HENTBOL!C$32:N2906,6,0)),VLOOKUP(B218,HOKEY!C$35:N2250,6,0)),VLOOKUP(B218,KRİKET!C$30:N2680,6,0)),VLOOKUP(B218,'FERDİ BRANŞLAR'!B$2:M581,6,0))</f>
        <v>ELEME</v>
      </c>
      <c r="H218" s="185" t="str">
        <f>IFERROR(IFERROR(IFERROR(IFERROR(IFERROR(IFERROR(IFERROR(VLOOKUP(B218,FUTSAL!C$69:N12407,7,0),VLOOKUP(B218,VOLEYBOL!C$54:N2803,7,0)),VLOOKUP(B218,FUTBOL!C$31:N2891,7,0)),VLOOKUP(B218,BASKETBOL!C$42:N2905,7,0)),VLOOKUP(B218,HENTBOL!C$32:N2906,7,0)),VLOOKUP(B218,HOKEY!C$35:N2250,7,0)),VLOOKUP(B218,KRİKET!C$30:N2680,7,0)),VLOOKUP(B218,'FERDİ BRANŞLAR'!B$2:M581,7,0))</f>
        <v>YILDIZ ERK</v>
      </c>
      <c r="I218" s="187" t="str">
        <f>IFERROR(IFERROR(IFERROR(IFERROR(IFERROR(IFERROR(IFERROR(VLOOKUP(B218,FUTSAL!C$69:N12407,8,0),VLOOKUP(B218,VOLEYBOL!C$54:N2803,8,0)),VLOOKUP(B218,FUTBOL!C$31:N2891,8,0)),VLOOKUP(B218,BASKETBOL!C$42:N2905,8,0)),VLOOKUP(B218,HENTBOL!C$32:N2906,8,0)),VLOOKUP(B218,HOKEY!C$35:N2250,8,0)),VLOOKUP(B218,KRİKET!C$30:N2680,8,0)),VLOOKUP(B218,'FERDİ BRANŞLAR'!B$2:M581,8,0))</f>
        <v>AMASYA ZİYAPAŞA O.O</v>
      </c>
      <c r="J218" s="253">
        <f>IFERROR(IFERROR(IFERROR(IFERROR(IFERROR(IFERROR(IFERROR(VLOOKUP(B218,FUTSAL!C$69:N12407,9,0),VLOOKUP(B218,VOLEYBOL!C$54:N2803,9,0)),VLOOKUP(B218,FUTBOL!C$31:N2891,9,0)),VLOOKUP(B218,BASKETBOL!C$42:N2905,9,0)),VLOOKUP(B218,HENTBOL!C$32:N2906,9,0)),VLOOKUP(B218,HOKEY!C$35:N2250,9,0)),VLOOKUP(B218,KRİKET!C$30:N2680,9,0)),VLOOKUP(B218,'FERDİ BRANŞLAR'!B$2:M581,9,0))</f>
        <v>0</v>
      </c>
      <c r="K218" s="253">
        <f>IFERROR(IFERROR(IFERROR(IFERROR(IFERROR(IFERROR(IFERROR(VLOOKUP(B218,FUTSAL!C$69:N12407,10,0),VLOOKUP(B218,VOLEYBOL!C$54:N2803,10,0)),VLOOKUP(B218,FUTBOL!C$31:N2891,10,0)),VLOOKUP(B218,BASKETBOL!C$42:N2905,10,0)),VLOOKUP(B218,HENTBOL!C$32:N2906,10,0)),VLOOKUP(B218,HOKEY!C$35:N2250,10,0)),VLOOKUP(B218,KRİKET!C$30:N2680,10,0)),VLOOKUP(B218,'FERDİ BRANŞLAR'!B$2:M581,10,0))</f>
        <v>0</v>
      </c>
      <c r="L218" s="351" t="str">
        <f>IFERROR(IFERROR(IFERROR(IFERROR(IFERROR(IFERROR(IFERROR(VLOOKUP(B218,FUTSAL!C$69:N12407,11,0),VLOOKUP(B218,VOLEYBOL!C$54:N2803,11,0)),VLOOKUP(B218,FUTBOL!C$31:N2891,11,0)),VLOOKUP(B218,BASKETBOL!C$42:N2905,11,0)),VLOOKUP(B218,HENTBOL!C$32:N2906,11,0)),VLOOKUP(B218,HOKEY!C$35:N2250,11,0)),VLOOKUP(B218,KRİKET!C$30:N2680,11,0)),VLOOKUP(B218,'FERDİ BRANŞLAR'!B$2:M581,11,0))</f>
        <v xml:space="preserve">MERZİFON GAZİ O.O </v>
      </c>
      <c r="M218" s="79" t="str">
        <f>IFERROR(IFERROR(IFERROR(IFERROR(IFERROR(IFERROR(IFERROR(VLOOKUP(B218,FUTSAL!C$69:N12407,12,0),VLOOKUP(B218,VOLEYBOL!C$54:N2803,12,0)),VLOOKUP(B218,FUTBOL!C$31:N2891,12,0)),VLOOKUP(B218,BASKETBOL!C$42:N2905,12,0)),VLOOKUP(B218,HENTBOL!C$32:N2906,12,0)),VLOOKUP(B218,HOKEY!C$35:N2250,11,0)),VLOOKUP(B218,KRİKET!C$30:N2680,12,0)),VLOOKUP(B218,'FERDİ BRANŞLAR'!B$2:M581,12,0))</f>
        <v>KUPA TÖRENİ</v>
      </c>
    </row>
    <row r="219" spans="2:13" ht="12" x14ac:dyDescent="0.2">
      <c r="B219" s="104" t="s">
        <v>138</v>
      </c>
      <c r="C219" s="273">
        <f>IFERROR(IFERROR(IFERROR(IFERROR(IFERROR(IFERROR(IFERROR(VLOOKUP(B219,FUTSAL!C$69:N11978,2,0),VLOOKUP(B219,VOLEYBOL!C$54:N2374,2,0)),VLOOKUP(B219,FUTBOL!C$31:N2462,2,0)),VLOOKUP(B219,BASKETBOL!C$42:N2476,2,0)),VLOOKUP(B219,HENTBOL!C$32:N2477,2,0)),VLOOKUP(B219,HOKEY!C$35:N1821,2,0)),VLOOKUP(B219,KRİKET!C$30:N2251,2,0)),VLOOKUP(B219,'FERDİ BRANŞLAR'!B$2:M597,2,0))</f>
        <v>46014</v>
      </c>
      <c r="D219" s="186">
        <f>IFERROR(IFERROR(IFERROR(IFERROR(IFERROR(IFERROR(IFERROR(VLOOKUP(B219,FUTSAL!C$69:N11978,3,0),VLOOKUP(B219,VOLEYBOL!C$54:N2374,3,0)),VLOOKUP(B219,FUTBOL!C$31:N2462,3,0)),VLOOKUP(B219,BASKETBOL!C$42:N2476,3,0)),VLOOKUP(B219,HENTBOL!C$32:N2477,3,0)),VLOOKUP(B219,HOKEY!C$35:N1821,3,0)),VLOOKUP(B219,KRİKET!C$30:N2251,3,0)),VLOOKUP(B219,'FERDİ BRANŞLAR'!B$2:M597,3,0))</f>
        <v>0.41666666666666669</v>
      </c>
      <c r="E219" s="185" t="str">
        <f>IFERROR(IFERROR(IFERROR(IFERROR(IFERROR(IFERROR(IFERROR(VLOOKUP(B219,FUTSAL!C$69:N11978,4,0),VLOOKUP(B219,VOLEYBOL!C$54:N2374,4,0)),VLOOKUP(B219,FUTBOL!C$31:N2462,4,0)),VLOOKUP(B219,BASKETBOL!C$42:N2476,4,0)),VLOOKUP(B219,HENTBOL!C$32:N2477,4,0)),VLOOKUP(B219,HOKEY!C$35:N1821,4,0)),VLOOKUP(B219,KRİKET!C$30:N2251,4,0)),VLOOKUP(B219,'FERDİ BRANŞLAR'!B$2:M597,4,0))</f>
        <v>AMASYA S.S</v>
      </c>
      <c r="F219" s="185" t="str">
        <f>IFERROR(IFERROR(IFERROR(IFERROR(IFERROR(IFERROR(IFERROR(VLOOKUP(B219,FUTSAL!C$69:N11978,5,0),VLOOKUP(B219,VOLEYBOL!C$54:N2374,5,0)),VLOOKUP(B219,FUTBOL!C$31:N2462,5,0)),VLOOKUP(B219,BASKETBOL!C$42:N2476,5,0)),VLOOKUP(B219,HENTBOL!C$32:N2477,5,0)),VLOOKUP(B219,HOKEY!C$35:N1821,5,0)),VLOOKUP(B219,KRİKET!C$30:N2251,5,0)),VLOOKUP(B219,'FERDİ BRANŞLAR'!B$2:M597,5,0))</f>
        <v>MASA TENİSİ</v>
      </c>
      <c r="G219" s="185" t="str">
        <f>IFERROR(IFERROR(IFERROR(IFERROR(IFERROR(IFERROR(IFERROR(VLOOKUP(B219,FUTSAL!C$69:N12423,6,0),VLOOKUP(B219,VOLEYBOL!C$54:N2819,6,0)),VLOOKUP(B219,FUTBOL!C$31:N2907,6,0)),VLOOKUP(B219,BASKETBOL!C$42:N2921,6,0)),VLOOKUP(B219,HENTBOL!C$32:N2922,6,0)),VLOOKUP(B219,HOKEY!C$35:N2266,6,0)),VLOOKUP(B219,KRİKET!C$30:N2696,6,0)),VLOOKUP(B219,'FERDİ BRANŞLAR'!B$2:M597,6,0))</f>
        <v>…</v>
      </c>
      <c r="H219" s="185" t="str">
        <f>IFERROR(IFERROR(IFERROR(IFERROR(IFERROR(IFERROR(IFERROR(VLOOKUP(B219,FUTSAL!C$69:N12423,7,0),VLOOKUP(B219,VOLEYBOL!C$54:N2819,7,0)),VLOOKUP(B219,FUTBOL!C$31:N2907,7,0)),VLOOKUP(B219,BASKETBOL!C$42:N2921,7,0)),VLOOKUP(B219,HENTBOL!C$32:N2922,7,0)),VLOOKUP(B219,HOKEY!C$35:N2266,7,0)),VLOOKUP(B219,KRİKET!C$30:N2696,7,0)),VLOOKUP(B219,'FERDİ BRANŞLAR'!B$2:M597,7,0))</f>
        <v>GENÇLER KIZ</v>
      </c>
      <c r="I219" s="187" t="str">
        <f>IFERROR(IFERROR(IFERROR(IFERROR(IFERROR(IFERROR(IFERROR(VLOOKUP(B219,FUTSAL!C$69:N12423,8,0),VLOOKUP(B219,VOLEYBOL!C$54:N2819,8,0)),VLOOKUP(B219,FUTBOL!C$31:N2907,8,0)),VLOOKUP(B219,BASKETBOL!C$42:N2921,8,0)),VLOOKUP(B219,HENTBOL!C$32:N2922,8,0)),VLOOKUP(B219,HOKEY!C$35:N2266,8,0)),VLOOKUP(B219,KRİKET!C$30:N2696,8,0)),VLOOKUP(B219,'FERDİ BRANŞLAR'!B$2:M597,8,0))</f>
        <v>……….</v>
      </c>
      <c r="J219" s="183" t="str">
        <f>IFERROR(IFERROR(IFERROR(IFERROR(IFERROR(IFERROR(IFERROR(VLOOKUP(B219,FUTSAL!C$69:N12423,9,0),VLOOKUP(B219,VOLEYBOL!C$54:N2819,9,0)),VLOOKUP(B219,FUTBOL!C$31:N2907,9,0)),VLOOKUP(B219,BASKETBOL!C$42:N2921,9,0)),VLOOKUP(B219,HENTBOL!C$32:N2922,9,0)),VLOOKUP(B219,HOKEY!C$35:N2266,9,0)),VLOOKUP(B219,KRİKET!C$30:N2696,9,0)),VLOOKUP(B219,'FERDİ BRANŞLAR'!B$2:M597,9,0))</f>
        <v>…</v>
      </c>
      <c r="K219" s="183" t="str">
        <f>IFERROR(IFERROR(IFERROR(IFERROR(IFERROR(IFERROR(IFERROR(VLOOKUP(B219,FUTSAL!C$69:N12423,10,0),VLOOKUP(B219,VOLEYBOL!C$54:N2819,10,0)),VLOOKUP(B219,FUTBOL!C$31:N2907,10,0)),VLOOKUP(B219,BASKETBOL!C$42:N2921,10,0)),VLOOKUP(B219,HENTBOL!C$32:N2922,10,0)),VLOOKUP(B219,HOKEY!C$35:N2266,10,0)),VLOOKUP(B219,KRİKET!C$30:N2696,10,0)),VLOOKUP(B219,'FERDİ BRANŞLAR'!B$2:M597,10,0))</f>
        <v>…</v>
      </c>
      <c r="L219" s="334" t="str">
        <f>IFERROR(IFERROR(IFERROR(IFERROR(IFERROR(IFERROR(IFERROR(VLOOKUP(B219,FUTSAL!C$69:N12423,11,0),VLOOKUP(B219,VOLEYBOL!C$54:N2819,11,0)),VLOOKUP(B219,FUTBOL!C$31:N2907,11,0)),VLOOKUP(B219,BASKETBOL!C$42:N2921,11,0)),VLOOKUP(B219,HENTBOL!C$32:N2922,11,0)),VLOOKUP(B219,HOKEY!C$35:N2266,11,0)),VLOOKUP(B219,KRİKET!C$30:N2696,11,0)),VLOOKUP(B219,'FERDİ BRANŞLAR'!B$2:M597,11,0))</f>
        <v>……….</v>
      </c>
      <c r="M219" s="79" t="str">
        <f>IFERROR(IFERROR(IFERROR(IFERROR(IFERROR(IFERROR(IFERROR(VLOOKUP(B219,FUTSAL!C$69:N12423,12,0),VLOOKUP(B219,VOLEYBOL!C$54:N2819,12,0)),VLOOKUP(B219,FUTBOL!C$31:N2907,12,0)),VLOOKUP(B219,BASKETBOL!C$42:N2921,12,0)),VLOOKUP(B219,HENTBOL!C$32:N2922,12,0)),VLOOKUP(B219,HOKEY!C$35:N2266,11,0)),VLOOKUP(B219,KRİKET!C$30:N2696,12,0)),VLOOKUP(B219,'FERDİ BRANŞLAR'!B$2:M597,12,0))</f>
        <v>TARİH DEĞİŞİKLİĞİ</v>
      </c>
    </row>
    <row r="220" spans="2:13" ht="12" x14ac:dyDescent="0.2">
      <c r="B220" s="188">
        <v>56</v>
      </c>
      <c r="C220" s="185">
        <f>IFERROR(IFERROR(IFERROR(IFERROR(IFERROR(IFERROR(IFERROR(VLOOKUP(B220,FUTSAL!C$69:N11535,2,0),VLOOKUP(B220,VOLEYBOL!C$54:N1931,2,0)),VLOOKUP(B220,FUTBOL!C$31:N2019,2,0)),VLOOKUP(B220,BASKETBOL!C$42:N2033,2,0)),VLOOKUP(B220,HENTBOL!C$32:N2034,2,0)),VLOOKUP(B220,HOKEY!C$35:N1378,2,0)),VLOOKUP(B220,KRİKET!C$30:N1808,2,0)),VLOOKUP(B220,'FERDİ BRANŞLAR'!B$2:M154,2,0))</f>
        <v>46014</v>
      </c>
      <c r="D220" s="186">
        <f>IFERROR(IFERROR(IFERROR(IFERROR(IFERROR(IFERROR(IFERROR(VLOOKUP(B220,FUTSAL!C$69:N11535,3,0),VLOOKUP(B220,VOLEYBOL!C$54:N1931,3,0)),VLOOKUP(B220,FUTBOL!C$31:N2019,3,0)),VLOOKUP(B220,BASKETBOL!C$42:N2033,3,0)),VLOOKUP(B220,HENTBOL!C$32:N2034,3,0)),VLOOKUP(B220,HOKEY!C$35:N1378,3,0)),VLOOKUP(B220,KRİKET!C$30:N1808,3,0)),VLOOKUP(B220,'FERDİ BRANŞLAR'!B$2:M154,3,0))</f>
        <v>0.41666666666666702</v>
      </c>
      <c r="E220" s="185" t="str">
        <f>IFERROR(IFERROR(IFERROR(IFERROR(IFERROR(IFERROR(IFERROR(VLOOKUP(B220,FUTSAL!C$69:N11535,4,0),VLOOKUP(B220,VOLEYBOL!C$54:N1931,4,0)),VLOOKUP(B220,FUTBOL!C$31:N2019,4,0)),VLOOKUP(B220,BASKETBOL!C$42:N2033,4,0)),VLOOKUP(B220,HENTBOL!C$32:N2034,4,0)),VLOOKUP(B220,HOKEY!C$35:N1378,4,0)),VLOOKUP(B220,KRİKET!C$30:N1808,4,0)),VLOOKUP(B220,'FERDİ BRANŞLAR'!B$2:M154,4,0))</f>
        <v>AMASYA SS</v>
      </c>
      <c r="F220" s="185" t="str">
        <f>IFERROR(IFERROR(IFERROR(IFERROR(IFERROR(IFERROR(IFERROR(VLOOKUP(B220,FUTSAL!C$69:N11535,5,0),VLOOKUP(B220,VOLEYBOL!C$54:N1931,5,0)),VLOOKUP(B220,FUTBOL!C$31:N2019,5,0)),VLOOKUP(B220,BASKETBOL!C$42:N2033,5,0)),VLOOKUP(B220,HENTBOL!C$32:N2034,5,0)),VLOOKUP(B220,HOKEY!C$35:N1378,5,0)),VLOOKUP(B220,KRİKET!C$30:N1808,5,0)),VLOOKUP(B220,'FERDİ BRANŞLAR'!B$2:M154,5,0))</f>
        <v>FUTSAL</v>
      </c>
      <c r="G220" s="185" t="str">
        <f>IFERROR(IFERROR(IFERROR(IFERROR(IFERROR(IFERROR(IFERROR(VLOOKUP(B220,FUTSAL!C$69:N11980,6,0),VLOOKUP(B220,VOLEYBOL!C$54:N2376,6,0)),VLOOKUP(B220,FUTBOL!C$31:N2464,6,0)),VLOOKUP(B220,BASKETBOL!C$42:N2478,6,0)),VLOOKUP(B220,HENTBOL!C$32:N2479,6,0)),VLOOKUP(B220,HOKEY!C$35:N1823,6,0)),VLOOKUP(B220,KRİKET!C$30:N2253,6,0)),VLOOKUP(B220,'FERDİ BRANŞLAR'!B$2:M154,6,0))</f>
        <v>Ç.F</v>
      </c>
      <c r="H220" s="185" t="str">
        <f>IFERROR(IFERROR(IFERROR(IFERROR(IFERROR(IFERROR(IFERROR(VLOOKUP(B220,FUTSAL!C$69:N11980,7,0),VLOOKUP(B220,VOLEYBOL!C$54:N2376,7,0)),VLOOKUP(B220,FUTBOL!C$31:N2464,7,0)),VLOOKUP(B220,BASKETBOL!C$42:N2478,7,0)),VLOOKUP(B220,HENTBOL!C$32:N2479,7,0)),VLOOKUP(B220,HOKEY!C$35:N1823,7,0)),VLOOKUP(B220,KRİKET!C$30:N2253,7,0)),VLOOKUP(B220,'FERDİ BRANŞLAR'!B$2:M154,7,0))</f>
        <v>GNÇ A ERK</v>
      </c>
      <c r="I220" s="187" t="str">
        <f>IFERROR(IFERROR(IFERROR(IFERROR(IFERROR(IFERROR(IFERROR(VLOOKUP(B220,FUTSAL!C$69:N11980,8,0),VLOOKUP(B220,VOLEYBOL!C$54:N2376,8,0)),VLOOKUP(B220,FUTBOL!C$31:N2464,8,0)),VLOOKUP(B220,BASKETBOL!C$42:N2478,8,0)),VLOOKUP(B220,HENTBOL!C$32:N2479,8,0)),VLOOKUP(B220,HOKEY!C$35:N1823,8,0)),VLOOKUP(B220,KRİKET!C$30:N2253,8,0)),VLOOKUP(B220,'FERDİ BRANŞLAR'!B$2:M154,8,0))</f>
        <v>AMASYA ŞEHİT FERHAT ERDİN SPOR LİSESİ</v>
      </c>
      <c r="J220" s="253">
        <f>IFERROR(IFERROR(IFERROR(IFERROR(IFERROR(IFERROR(IFERROR(VLOOKUP(B220,FUTSAL!C$69:N11980,9,0),VLOOKUP(B220,VOLEYBOL!C$54:N2376,9,0)),VLOOKUP(B220,FUTBOL!C$31:N2464,9,0)),VLOOKUP(B220,BASKETBOL!C$42:N2478,9,0)),VLOOKUP(B220,HENTBOL!C$32:N2479,9,0)),VLOOKUP(B220,HOKEY!C$35:N1823,9,0)),VLOOKUP(B220,KRİKET!C$30:N2253,9,0)),VLOOKUP(B220,'FERDİ BRANŞLAR'!B$2:M154,9,0))</f>
        <v>0</v>
      </c>
      <c r="K220" s="253">
        <f>IFERROR(IFERROR(IFERROR(IFERROR(IFERROR(IFERROR(IFERROR(VLOOKUP(B220,FUTSAL!C$69:N11980,10,0),VLOOKUP(B220,VOLEYBOL!C$54:N2376,10,0)),VLOOKUP(B220,FUTBOL!C$31:N2464,10,0)),VLOOKUP(B220,BASKETBOL!C$42:N2478,10,0)),VLOOKUP(B220,HENTBOL!C$32:N2479,10,0)),VLOOKUP(B220,HOKEY!C$35:N1823,10,0)),VLOOKUP(B220,KRİKET!C$30:N2253,10,0)),VLOOKUP(B220,'FERDİ BRANŞLAR'!B$2:M154,10,0))</f>
        <v>0</v>
      </c>
      <c r="L220" s="59" t="str">
        <f>IFERROR(IFERROR(IFERROR(IFERROR(IFERROR(IFERROR(IFERROR(VLOOKUP(B220,FUTSAL!C$69:N11980,11,0),VLOOKUP(B220,VOLEYBOL!C$54:N2376,11,0)),VLOOKUP(B220,FUTBOL!C$31:N2464,11,0)),VLOOKUP(B220,BASKETBOL!C$42:N2478,11,0)),VLOOKUP(B220,HENTBOL!C$32:N2479,11,0)),VLOOKUP(B220,HOKEY!C$35:N1823,11,0)),VLOOKUP(B220,KRİKET!C$30:N2253,11,0)),VLOOKUP(B220,'FERDİ BRANŞLAR'!B$2:M154,11,0))</f>
        <v>SULUOVA ŞEHİT HÜSEYİN KAVAKLI FEN LİSESİ</v>
      </c>
      <c r="M220" s="79">
        <f>IFERROR(IFERROR(IFERROR(IFERROR(IFERROR(IFERROR(IFERROR(VLOOKUP(B220,FUTSAL!C$69:N11980,12,0),VLOOKUP(B220,VOLEYBOL!C$54:N2376,12,0)),VLOOKUP(B220,FUTBOL!C$31:N2464,12,0)),VLOOKUP(B220,BASKETBOL!C$42:N2478,12,0)),VLOOKUP(B220,HENTBOL!C$32:N2479,12,0)),VLOOKUP(B220,HOKEY!C$35:N1823,11,0)),VLOOKUP(B220,KRİKET!C$30:N2253,12,0)),VLOOKUP(B220,'FERDİ BRANŞLAR'!B$2:M154,12,0))</f>
        <v>0</v>
      </c>
    </row>
    <row r="221" spans="2:13" ht="12" x14ac:dyDescent="0.2">
      <c r="B221" s="188">
        <v>57</v>
      </c>
      <c r="C221" s="185">
        <f>IFERROR(IFERROR(IFERROR(IFERROR(IFERROR(IFERROR(IFERROR(VLOOKUP(B221,FUTSAL!C$69:N11551,2,0),VLOOKUP(B221,VOLEYBOL!C$54:N1947,2,0)),VLOOKUP(B221,FUTBOL!C$31:N2035,2,0)),VLOOKUP(B221,BASKETBOL!C$42:N2049,2,0)),VLOOKUP(B221,HENTBOL!C$32:N2050,2,0)),VLOOKUP(B221,HOKEY!C$35:N1394,2,0)),VLOOKUP(B221,KRİKET!C$30:N1824,2,0)),VLOOKUP(B221,'FERDİ BRANŞLAR'!B$2:M170,2,0))</f>
        <v>46014</v>
      </c>
      <c r="D221" s="186">
        <f>IFERROR(IFERROR(IFERROR(IFERROR(IFERROR(IFERROR(IFERROR(VLOOKUP(B221,FUTSAL!C$69:N11551,3,0),VLOOKUP(B221,VOLEYBOL!C$54:N1947,3,0)),VLOOKUP(B221,FUTBOL!C$31:N2035,3,0)),VLOOKUP(B221,BASKETBOL!C$42:N2049,3,0)),VLOOKUP(B221,HENTBOL!C$32:N2050,3,0)),VLOOKUP(B221,HOKEY!C$35:N1394,3,0)),VLOOKUP(B221,KRİKET!C$30:N1824,3,0)),VLOOKUP(B221,'FERDİ BRANŞLAR'!B$2:M170,3,0))</f>
        <v>0.45833333333333298</v>
      </c>
      <c r="E221" s="185" t="str">
        <f>IFERROR(IFERROR(IFERROR(IFERROR(IFERROR(IFERROR(IFERROR(VLOOKUP(B221,FUTSAL!C$69:N11551,4,0),VLOOKUP(B221,VOLEYBOL!C$54:N1947,4,0)),VLOOKUP(B221,FUTBOL!C$31:N2035,4,0)),VLOOKUP(B221,BASKETBOL!C$42:N2049,4,0)),VLOOKUP(B221,HENTBOL!C$32:N2050,4,0)),VLOOKUP(B221,HOKEY!C$35:N1394,4,0)),VLOOKUP(B221,KRİKET!C$30:N1824,4,0)),VLOOKUP(B221,'FERDİ BRANŞLAR'!B$2:M170,4,0))</f>
        <v>AMASYA SS</v>
      </c>
      <c r="F221" s="185" t="str">
        <f>IFERROR(IFERROR(IFERROR(IFERROR(IFERROR(IFERROR(IFERROR(VLOOKUP(B221,FUTSAL!C$69:N11551,5,0),VLOOKUP(B221,VOLEYBOL!C$54:N1947,5,0)),VLOOKUP(B221,FUTBOL!C$31:N2035,5,0)),VLOOKUP(B221,BASKETBOL!C$42:N2049,5,0)),VLOOKUP(B221,HENTBOL!C$32:N2050,5,0)),VLOOKUP(B221,HOKEY!C$35:N1394,5,0)),VLOOKUP(B221,KRİKET!C$30:N1824,5,0)),VLOOKUP(B221,'FERDİ BRANŞLAR'!B$2:M170,5,0))</f>
        <v>FUTSAL</v>
      </c>
      <c r="G221" s="185" t="str">
        <f>IFERROR(IFERROR(IFERROR(IFERROR(IFERROR(IFERROR(IFERROR(VLOOKUP(B221,FUTSAL!C$69:N11996,6,0),VLOOKUP(B221,VOLEYBOL!C$54:N2392,6,0)),VLOOKUP(B221,FUTBOL!C$31:N2480,6,0)),VLOOKUP(B221,BASKETBOL!C$42:N2494,6,0)),VLOOKUP(B221,HENTBOL!C$32:N2495,6,0)),VLOOKUP(B221,HOKEY!C$35:N1839,6,0)),VLOOKUP(B221,KRİKET!C$30:N2269,6,0)),VLOOKUP(B221,'FERDİ BRANŞLAR'!B$2:M170,6,0))</f>
        <v>Ç.F</v>
      </c>
      <c r="H221" s="185" t="str">
        <f>IFERROR(IFERROR(IFERROR(IFERROR(IFERROR(IFERROR(IFERROR(VLOOKUP(B221,FUTSAL!C$69:N11996,7,0),VLOOKUP(B221,VOLEYBOL!C$54:N2392,7,0)),VLOOKUP(B221,FUTBOL!C$31:N2480,7,0)),VLOOKUP(B221,BASKETBOL!C$42:N2494,7,0)),VLOOKUP(B221,HENTBOL!C$32:N2495,7,0)),VLOOKUP(B221,HOKEY!C$35:N1839,7,0)),VLOOKUP(B221,KRİKET!C$30:N2269,7,0)),VLOOKUP(B221,'FERDİ BRANŞLAR'!B$2:M170,7,0))</f>
        <v>GNÇ A ERK</v>
      </c>
      <c r="I221" s="187" t="str">
        <f>IFERROR(IFERROR(IFERROR(IFERROR(IFERROR(IFERROR(IFERROR(VLOOKUP(B221,FUTSAL!C$69:N11996,8,0),VLOOKUP(B221,VOLEYBOL!C$54:N2392,8,0)),VLOOKUP(B221,FUTBOL!C$31:N2480,8,0)),VLOOKUP(B221,BASKETBOL!C$42:N2494,8,0)),VLOOKUP(B221,HENTBOL!C$32:N2495,8,0)),VLOOKUP(B221,HOKEY!C$35:N1839,8,0)),VLOOKUP(B221,KRİKET!C$30:N2269,8,0)),VLOOKUP(B221,'FERDİ BRANŞLAR'!B$2:M170,8,0))</f>
        <v>AMASYA ÖZEL AÇI ANADOLU LİSESİ</v>
      </c>
      <c r="J221" s="253">
        <f>IFERROR(IFERROR(IFERROR(IFERROR(IFERROR(IFERROR(IFERROR(VLOOKUP(B221,FUTSAL!C$69:N11996,9,0),VLOOKUP(B221,VOLEYBOL!C$54:N2392,9,0)),VLOOKUP(B221,FUTBOL!C$31:N2480,9,0)),VLOOKUP(B221,BASKETBOL!C$42:N2494,9,0)),VLOOKUP(B221,HENTBOL!C$32:N2495,9,0)),VLOOKUP(B221,HOKEY!C$35:N1839,9,0)),VLOOKUP(B221,KRİKET!C$30:N2269,9,0)),VLOOKUP(B221,'FERDİ BRANŞLAR'!B$2:M170,9,0))</f>
        <v>0</v>
      </c>
      <c r="K221" s="253">
        <f>IFERROR(IFERROR(IFERROR(IFERROR(IFERROR(IFERROR(IFERROR(VLOOKUP(B221,FUTSAL!C$69:N11996,10,0),VLOOKUP(B221,VOLEYBOL!C$54:N2392,10,0)),VLOOKUP(B221,FUTBOL!C$31:N2480,10,0)),VLOOKUP(B221,BASKETBOL!C$42:N2494,10,0)),VLOOKUP(B221,HENTBOL!C$32:N2495,10,0)),VLOOKUP(B221,HOKEY!C$35:N1839,10,0)),VLOOKUP(B221,KRİKET!C$30:N2269,10,0)),VLOOKUP(B221,'FERDİ BRANŞLAR'!B$2:M170,10,0))</f>
        <v>0</v>
      </c>
      <c r="L221" s="351" t="str">
        <f>IFERROR(IFERROR(IFERROR(IFERROR(IFERROR(IFERROR(IFERROR(VLOOKUP(B221,FUTSAL!C$69:N11996,11,0),VLOOKUP(B221,VOLEYBOL!C$54:N2392,11,0)),VLOOKUP(B221,FUTBOL!C$31:N2480,11,0)),VLOOKUP(B221,BASKETBOL!C$42:N2494,11,0)),VLOOKUP(B221,HENTBOL!C$32:N2495,11,0)),VLOOKUP(B221,HOKEY!C$35:N1839,11,0)),VLOOKUP(B221,KRİKET!C$30:N2269,11,0)),VLOOKUP(B221,'FERDİ BRANŞLAR'!B$2:M170,11,0))</f>
        <v>MERZİFON ANADOLU LİSESİ</v>
      </c>
      <c r="M221" s="79">
        <f>IFERROR(IFERROR(IFERROR(IFERROR(IFERROR(IFERROR(IFERROR(VLOOKUP(B221,FUTSAL!C$69:N11996,12,0),VLOOKUP(B221,VOLEYBOL!C$54:N2392,12,0)),VLOOKUP(B221,FUTBOL!C$31:N2480,12,0)),VLOOKUP(B221,BASKETBOL!C$42:N2494,12,0)),VLOOKUP(B221,HENTBOL!C$32:N2495,12,0)),VLOOKUP(B221,HOKEY!C$35:N1839,11,0)),VLOOKUP(B221,KRİKET!C$30:N2269,12,0)),VLOOKUP(B221,'FERDİ BRANŞLAR'!B$2:M170,12,0))</f>
        <v>0</v>
      </c>
    </row>
    <row r="222" spans="2:13" ht="24" x14ac:dyDescent="0.2">
      <c r="B222" s="188">
        <v>419</v>
      </c>
      <c r="C222" s="284">
        <f>IFERROR(IFERROR(IFERROR(IFERROR(IFERROR(IFERROR(IFERROR(VLOOKUP(B222,FUTSAL!C$69:N11959,2,0),VLOOKUP(B222,VOLEYBOL!C$54:N2355,2,0)),VLOOKUP(B222,FUTBOL!C$31:N2443,2,0)),VLOOKUP(B222,BASKETBOL!C$42:N2457,2,0)),VLOOKUP(B222,HENTBOL!C$32:N2458,2,0)),VLOOKUP(B222,HOKEY!C$35:N1802,2,0)),VLOOKUP(B222,KRİKET!C$30:N2232,2,0)),VLOOKUP(B222,'FERDİ BRANŞLAR'!B$2:M578,2,0))</f>
        <v>46014</v>
      </c>
      <c r="D222" s="285">
        <f>IFERROR(IFERROR(IFERROR(IFERROR(IFERROR(IFERROR(IFERROR(VLOOKUP(B222,FUTSAL!C$69:N11959,3,0),VLOOKUP(B222,VOLEYBOL!C$54:N2355,3,0)),VLOOKUP(B222,FUTBOL!C$31:N2443,3,0)),VLOOKUP(B222,BASKETBOL!C$42:N2457,3,0)),VLOOKUP(B222,HENTBOL!C$32:N2458,3,0)),VLOOKUP(B222,HOKEY!C$35:N1802,3,0)),VLOOKUP(B222,KRİKET!C$30:N2232,3,0)),VLOOKUP(B222,'FERDİ BRANŞLAR'!B$2:M578,3,0))</f>
        <v>0.45833333333333331</v>
      </c>
      <c r="E222" s="284" t="str">
        <f>IFERROR(IFERROR(IFERROR(IFERROR(IFERROR(IFERROR(IFERROR(VLOOKUP(B222,FUTSAL!C$69:N11959,4,0),VLOOKUP(B222,VOLEYBOL!C$54:N2355,4,0)),VLOOKUP(B222,FUTBOL!C$31:N2443,4,0)),VLOOKUP(B222,BASKETBOL!C$42:N2457,4,0)),VLOOKUP(B222,HENTBOL!C$32:N2458,4,0)),VLOOKUP(B222,HOKEY!C$35:N1802,4,0)),VLOOKUP(B222,KRİKET!C$30:N2232,4,0)),VLOOKUP(B222,'FERDİ BRANŞLAR'!B$2:M578,4,0))</f>
        <v>G.HACIKÖY SS</v>
      </c>
      <c r="F222" s="284" t="str">
        <f>IFERROR(IFERROR(IFERROR(IFERROR(IFERROR(IFERROR(IFERROR(VLOOKUP(B222,FUTSAL!C$69:N11959,5,0),VLOOKUP(B222,VOLEYBOL!C$54:N2355,5,0)),VLOOKUP(B222,FUTBOL!C$31:N2443,5,0)),VLOOKUP(B222,BASKETBOL!C$42:N2457,5,0)),VLOOKUP(B222,HENTBOL!C$32:N2458,5,0)),VLOOKUP(B222,HOKEY!C$35:N1802,5,0)),VLOOKUP(B222,KRİKET!C$30:N2232,5,0)),VLOOKUP(B222,'FERDİ BRANŞLAR'!B$2:M578,5,0))</f>
        <v>BASKETBOL</v>
      </c>
      <c r="G222" s="284" t="str">
        <f>IFERROR(IFERROR(IFERROR(IFERROR(IFERROR(IFERROR(IFERROR(VLOOKUP(B222,FUTSAL!C$69:N12404,6,0),VLOOKUP(B222,VOLEYBOL!C$54:N2800,6,0)),VLOOKUP(B222,FUTBOL!C$31:N2888,6,0)),VLOOKUP(B222,BASKETBOL!C$42:N2902,6,0)),VLOOKUP(B222,HENTBOL!C$32:N2903,6,0)),VLOOKUP(B222,HOKEY!C$35:N2247,6,0)),VLOOKUP(B222,KRİKET!C$30:N2677,6,0)),VLOOKUP(B222,'FERDİ BRANŞLAR'!B$2:M578,6,0))</f>
        <v>A GRB</v>
      </c>
      <c r="H222" s="284" t="str">
        <f>IFERROR(IFERROR(IFERROR(IFERROR(IFERROR(IFERROR(IFERROR(VLOOKUP(B222,FUTSAL!C$69:N12404,7,0),VLOOKUP(B222,VOLEYBOL!C$54:N2800,7,0)),VLOOKUP(B222,FUTBOL!C$31:N2888,7,0)),VLOOKUP(B222,BASKETBOL!C$42:N2902,7,0)),VLOOKUP(B222,HENTBOL!C$32:N2903,7,0)),VLOOKUP(B222,HOKEY!C$35:N2247,7,0)),VLOOKUP(B222,KRİKET!C$30:N2677,7,0)),VLOOKUP(B222,'FERDİ BRANŞLAR'!B$2:M578,7,0))</f>
        <v>YILDIZ KIZ</v>
      </c>
      <c r="I222" s="286" t="str">
        <f>IFERROR(IFERROR(IFERROR(IFERROR(IFERROR(IFERROR(IFERROR(VLOOKUP(B222,FUTSAL!C$69:N12404,8,0),VLOOKUP(B222,VOLEYBOL!C$54:N2800,8,0)),VLOOKUP(B222,FUTBOL!C$31:N2888,8,0)),VLOOKUP(B222,BASKETBOL!C$42:N2902,8,0)),VLOOKUP(B222,HENTBOL!C$32:N2903,8,0)),VLOOKUP(B222,HOKEY!C$35:N2247,8,0)),VLOOKUP(B222,KRİKET!C$30:N2677,8,0)),VLOOKUP(B222,'FERDİ BRANŞLAR'!B$2:M578,8,0))</f>
        <v>MERZİFON VALİ HÜSEYİN POROY O.O  ÇEKİLDİ(03.12.2025)</v>
      </c>
      <c r="J222" s="287">
        <f>IFERROR(IFERROR(IFERROR(IFERROR(IFERROR(IFERROR(IFERROR(VLOOKUP(B222,FUTSAL!C$69:N12404,9,0),VLOOKUP(B222,VOLEYBOL!C$54:N2800,9,0)),VLOOKUP(B222,FUTBOL!C$31:N2888,9,0)),VLOOKUP(B222,BASKETBOL!C$42:N2902,9,0)),VLOOKUP(B222,HENTBOL!C$32:N2903,9,0)),VLOOKUP(B222,HOKEY!C$35:N2247,9,0)),VLOOKUP(B222,KRİKET!C$30:N2677,9,0)),VLOOKUP(B222,'FERDİ BRANŞLAR'!B$2:M578,9,0))</f>
        <v>0</v>
      </c>
      <c r="K222" s="287">
        <f>IFERROR(IFERROR(IFERROR(IFERROR(IFERROR(IFERROR(IFERROR(VLOOKUP(B222,FUTSAL!C$69:N12404,10,0),VLOOKUP(B222,VOLEYBOL!C$54:N2800,10,0)),VLOOKUP(B222,FUTBOL!C$31:N2888,10,0)),VLOOKUP(B222,BASKETBOL!C$42:N2902,10,0)),VLOOKUP(B222,HENTBOL!C$32:N2903,10,0)),VLOOKUP(B222,HOKEY!C$35:N2247,10,0)),VLOOKUP(B222,KRİKET!C$30:N2677,10,0)),VLOOKUP(B222,'FERDİ BRANŞLAR'!B$2:M578,10,0))</f>
        <v>0</v>
      </c>
      <c r="L222" s="278" t="str">
        <f>IFERROR(IFERROR(IFERROR(IFERROR(IFERROR(IFERROR(IFERROR(VLOOKUP(B222,FUTSAL!C$69:N12404,11,0),VLOOKUP(B222,VOLEYBOL!C$54:N2800,11,0)),VLOOKUP(B222,FUTBOL!C$31:N2888,11,0)),VLOOKUP(B222,BASKETBOL!C$42:N2902,11,0)),VLOOKUP(B222,HENTBOL!C$32:N2903,11,0)),VLOOKUP(B222,HOKEY!C$35:N2247,11,0)),VLOOKUP(B222,KRİKET!C$30:N2677,11,0)),VLOOKUP(B222,'FERDİ BRANŞLAR'!B$2:M578,11,0))</f>
        <v>MERZİFON ŞEHİT BİNBAŞI ARSLAN KULAKSIZ O.O</v>
      </c>
      <c r="M222" s="288" t="str">
        <f>IFERROR(IFERROR(IFERROR(IFERROR(IFERROR(IFERROR(IFERROR(VLOOKUP(B222,FUTSAL!C$69:N12404,12,0),VLOOKUP(B222,VOLEYBOL!C$54:N2800,12,0)),VLOOKUP(B222,FUTBOL!C$31:N2888,12,0)),VLOOKUP(B222,BASKETBOL!C$42:N2902,12,0)),VLOOKUP(B222,HENTBOL!C$32:N2903,12,0)),VLOOKUP(B222,HOKEY!C$35:N2247,11,0)),VLOOKUP(B222,KRİKET!C$30:N2677,12,0)),VLOOKUP(B222,'FERDİ BRANŞLAR'!B$2:M578,12,0))</f>
        <v>MERZİFON VALİ HÜZEYİN POROY ÇEKİLDİ 03.12.2025</v>
      </c>
    </row>
    <row r="223" spans="2:13" ht="12" x14ac:dyDescent="0.2">
      <c r="B223" s="188">
        <v>58</v>
      </c>
      <c r="C223" s="185">
        <f>IFERROR(IFERROR(IFERROR(IFERROR(IFERROR(IFERROR(IFERROR(VLOOKUP(B223,FUTSAL!C$69:N11578,2,0),VLOOKUP(B223,VOLEYBOL!C$54:N1974,2,0)),VLOOKUP(B223,FUTBOL!C$31:N2062,2,0)),VLOOKUP(B223,BASKETBOL!C$42:N2076,2,0)),VLOOKUP(B223,HENTBOL!C$32:N2077,2,0)),VLOOKUP(B223,HOKEY!C$35:N1421,2,0)),VLOOKUP(B223,KRİKET!C$30:N1851,2,0)),VLOOKUP(B223,'FERDİ BRANŞLAR'!B$2:M197,2,0))</f>
        <v>46014</v>
      </c>
      <c r="D223" s="186">
        <f>IFERROR(IFERROR(IFERROR(IFERROR(IFERROR(IFERROR(IFERROR(VLOOKUP(B223,FUTSAL!C$69:N11578,3,0),VLOOKUP(B223,VOLEYBOL!C$54:N1974,3,0)),VLOOKUP(B223,FUTBOL!C$31:N2062,3,0)),VLOOKUP(B223,BASKETBOL!C$42:N2076,3,0)),VLOOKUP(B223,HENTBOL!C$32:N2077,3,0)),VLOOKUP(B223,HOKEY!C$35:N1421,3,0)),VLOOKUP(B223,KRİKET!C$30:N1851,3,0)),VLOOKUP(B223,'FERDİ BRANŞLAR'!B$2:M197,3,0))</f>
        <v>0.500000000000001</v>
      </c>
      <c r="E223" s="185" t="str">
        <f>IFERROR(IFERROR(IFERROR(IFERROR(IFERROR(IFERROR(IFERROR(VLOOKUP(B223,FUTSAL!C$69:N11578,4,0),VLOOKUP(B223,VOLEYBOL!C$54:N1974,4,0)),VLOOKUP(B223,FUTBOL!C$31:N2062,4,0)),VLOOKUP(B223,BASKETBOL!C$42:N2076,4,0)),VLOOKUP(B223,HENTBOL!C$32:N2077,4,0)),VLOOKUP(B223,HOKEY!C$35:N1421,4,0)),VLOOKUP(B223,KRİKET!C$30:N1851,4,0)),VLOOKUP(B223,'FERDİ BRANŞLAR'!B$2:M197,4,0))</f>
        <v>AMASYA SS</v>
      </c>
      <c r="F223" s="185" t="str">
        <f>IFERROR(IFERROR(IFERROR(IFERROR(IFERROR(IFERROR(IFERROR(VLOOKUP(B223,FUTSAL!C$69:N11578,5,0),VLOOKUP(B223,VOLEYBOL!C$54:N1974,5,0)),VLOOKUP(B223,FUTBOL!C$31:N2062,5,0)),VLOOKUP(B223,BASKETBOL!C$42:N2076,5,0)),VLOOKUP(B223,HENTBOL!C$32:N2077,5,0)),VLOOKUP(B223,HOKEY!C$35:N1421,5,0)),VLOOKUP(B223,KRİKET!C$30:N1851,5,0)),VLOOKUP(B223,'FERDİ BRANŞLAR'!B$2:M197,5,0))</f>
        <v>FUTSAL</v>
      </c>
      <c r="G223" s="185" t="str">
        <f>IFERROR(IFERROR(IFERROR(IFERROR(IFERROR(IFERROR(IFERROR(VLOOKUP(B223,FUTSAL!C$69:N12023,6,0),VLOOKUP(B223,VOLEYBOL!C$54:N2419,6,0)),VLOOKUP(B223,FUTBOL!C$31:N2507,6,0)),VLOOKUP(B223,BASKETBOL!C$42:N2521,6,0)),VLOOKUP(B223,HENTBOL!C$32:N2522,6,0)),VLOOKUP(B223,HOKEY!C$35:N1866,6,0)),VLOOKUP(B223,KRİKET!C$30:N2296,6,0)),VLOOKUP(B223,'FERDİ BRANŞLAR'!B$2:M197,6,0))</f>
        <v>Ç.F</v>
      </c>
      <c r="H223" s="185" t="str">
        <f>IFERROR(IFERROR(IFERROR(IFERROR(IFERROR(IFERROR(IFERROR(VLOOKUP(B223,FUTSAL!C$69:N12023,7,0),VLOOKUP(B223,VOLEYBOL!C$54:N2419,7,0)),VLOOKUP(B223,FUTBOL!C$31:N2507,7,0)),VLOOKUP(B223,BASKETBOL!C$42:N2521,7,0)),VLOOKUP(B223,HENTBOL!C$32:N2522,7,0)),VLOOKUP(B223,HOKEY!C$35:N1866,7,0)),VLOOKUP(B223,KRİKET!C$30:N2296,7,0)),VLOOKUP(B223,'FERDİ BRANŞLAR'!B$2:M197,7,0))</f>
        <v>GNÇ A ERK</v>
      </c>
      <c r="I223" s="187" t="str">
        <f>IFERROR(IFERROR(IFERROR(IFERROR(IFERROR(IFERROR(IFERROR(VLOOKUP(B223,FUTSAL!C$69:N12023,8,0),VLOOKUP(B223,VOLEYBOL!C$54:N2419,8,0)),VLOOKUP(B223,FUTBOL!C$31:N2507,8,0)),VLOOKUP(B223,BASKETBOL!C$42:N2521,8,0)),VLOOKUP(B223,HENTBOL!C$32:N2522,8,0)),VLOOKUP(B223,HOKEY!C$35:N1866,8,0)),VLOOKUP(B223,KRİKET!C$30:N2296,8,0)),VLOOKUP(B223,'FERDİ BRANŞLAR'!B$2:M197,8,0))</f>
        <v>TAŞOVA ŞEHİT POLİS AHMET YAŞAR MTAL</v>
      </c>
      <c r="J223" s="253">
        <f>IFERROR(IFERROR(IFERROR(IFERROR(IFERROR(IFERROR(IFERROR(VLOOKUP(B223,FUTSAL!C$69:N12023,9,0),VLOOKUP(B223,VOLEYBOL!C$54:N2419,9,0)),VLOOKUP(B223,FUTBOL!C$31:N2507,9,0)),VLOOKUP(B223,BASKETBOL!C$42:N2521,9,0)),VLOOKUP(B223,HENTBOL!C$32:N2522,9,0)),VLOOKUP(B223,HOKEY!C$35:N1866,9,0)),VLOOKUP(B223,KRİKET!C$30:N2296,9,0)),VLOOKUP(B223,'FERDİ BRANŞLAR'!B$2:M197,9,0))</f>
        <v>0</v>
      </c>
      <c r="K223" s="253">
        <f>IFERROR(IFERROR(IFERROR(IFERROR(IFERROR(IFERROR(IFERROR(VLOOKUP(B223,FUTSAL!C$69:N12023,10,0),VLOOKUP(B223,VOLEYBOL!C$54:N2419,10,0)),VLOOKUP(B223,FUTBOL!C$31:N2507,10,0)),VLOOKUP(B223,BASKETBOL!C$42:N2521,10,0)),VLOOKUP(B223,HENTBOL!C$32:N2522,10,0)),VLOOKUP(B223,HOKEY!C$35:N1866,10,0)),VLOOKUP(B223,KRİKET!C$30:N2296,10,0)),VLOOKUP(B223,'FERDİ BRANŞLAR'!B$2:M197,10,0))</f>
        <v>0</v>
      </c>
      <c r="L223" s="330" t="str">
        <f>IFERROR(IFERROR(IFERROR(IFERROR(IFERROR(IFERROR(IFERROR(VLOOKUP(B223,FUTSAL!C$69:N12023,11,0),VLOOKUP(B223,VOLEYBOL!C$54:N2419,11,0)),VLOOKUP(B223,FUTBOL!C$31:N2507,11,0)),VLOOKUP(B223,BASKETBOL!C$42:N2521,11,0)),VLOOKUP(B223,HENTBOL!C$32:N2522,11,0)),VLOOKUP(B223,HOKEY!C$35:N1866,11,0)),VLOOKUP(B223,KRİKET!C$30:N2296,11,0)),VLOOKUP(B223,'FERDİ BRANŞLAR'!B$2:M197,11,0))</f>
        <v>AMASYA TÜRK TELEKOM ANADOLU İHL</v>
      </c>
      <c r="M223" s="79">
        <f>IFERROR(IFERROR(IFERROR(IFERROR(IFERROR(IFERROR(IFERROR(VLOOKUP(B223,FUTSAL!C$69:N12023,12,0),VLOOKUP(B223,VOLEYBOL!C$54:N2419,12,0)),VLOOKUP(B223,FUTBOL!C$31:N2507,12,0)),VLOOKUP(B223,BASKETBOL!C$42:N2521,12,0)),VLOOKUP(B223,HENTBOL!C$32:N2522,12,0)),VLOOKUP(B223,HOKEY!C$35:N1866,11,0)),VLOOKUP(B223,KRİKET!C$30:N2296,12,0)),VLOOKUP(B223,'FERDİ BRANŞLAR'!B$2:M197,12,0))</f>
        <v>0</v>
      </c>
    </row>
    <row r="224" spans="2:13" ht="12" x14ac:dyDescent="0.2">
      <c r="B224" s="188">
        <v>355</v>
      </c>
      <c r="C224" s="185">
        <f>IFERROR(IFERROR(IFERROR(IFERROR(IFERROR(IFERROR(IFERROR(VLOOKUP(B224,FUTSAL!C$69:N11928,2,0),VLOOKUP(B224,VOLEYBOL!C$54:N2324,2,0)),VLOOKUP(B224,FUTBOL!C$31:N2412,2,0)),VLOOKUP(B224,BASKETBOL!C$42:N2426,2,0)),VLOOKUP(B224,HENTBOL!C$32:N2427,2,0)),VLOOKUP(B224,HOKEY!C$35:N1771,2,0)),VLOOKUP(B224,KRİKET!C$30:N2201,2,0)),VLOOKUP(B224,'FERDİ BRANŞLAR'!B$2:M547,2,0))</f>
        <v>46015</v>
      </c>
      <c r="D224" s="186">
        <f>IFERROR(IFERROR(IFERROR(IFERROR(IFERROR(IFERROR(IFERROR(VLOOKUP(B224,FUTSAL!C$69:N11928,3,0),VLOOKUP(B224,VOLEYBOL!C$54:N2324,3,0)),VLOOKUP(B224,FUTBOL!C$31:N2412,3,0)),VLOOKUP(B224,BASKETBOL!C$42:N2426,3,0)),VLOOKUP(B224,HENTBOL!C$32:N2427,3,0)),VLOOKUP(B224,HOKEY!C$35:N1771,3,0)),VLOOKUP(B224,KRİKET!C$30:N2201,3,0)),VLOOKUP(B224,'FERDİ BRANŞLAR'!B$2:M547,3,0))</f>
        <v>0.39583333333333331</v>
      </c>
      <c r="E224" s="185" t="str">
        <f>IFERROR(IFERROR(IFERROR(IFERROR(IFERROR(IFERROR(IFERROR(VLOOKUP(B224,FUTSAL!C$69:N11928,4,0),VLOOKUP(B224,VOLEYBOL!C$54:N2324,4,0)),VLOOKUP(B224,FUTBOL!C$31:N2412,4,0)),VLOOKUP(B224,BASKETBOL!C$42:N2426,4,0)),VLOOKUP(B224,HENTBOL!C$32:N2427,4,0)),VLOOKUP(B224,HOKEY!C$35:N1771,4,0)),VLOOKUP(B224,KRİKET!C$30:N2201,4,0)),VLOOKUP(B224,'FERDİ BRANŞLAR'!B$2:M547,4,0))</f>
        <v>22 HAZİRAN S.S</v>
      </c>
      <c r="F224" s="185" t="str">
        <f>IFERROR(IFERROR(IFERROR(IFERROR(IFERROR(IFERROR(IFERROR(VLOOKUP(B224,FUTSAL!C$69:N11928,5,0),VLOOKUP(B224,VOLEYBOL!C$54:N2324,5,0)),VLOOKUP(B224,FUTBOL!C$31:N2412,5,0)),VLOOKUP(B224,BASKETBOL!C$42:N2426,5,0)),VLOOKUP(B224,HENTBOL!C$32:N2427,5,0)),VLOOKUP(B224,HOKEY!C$35:N1771,5,0)),VLOOKUP(B224,KRİKET!C$30:N2201,5,0)),VLOOKUP(B224,'FERDİ BRANŞLAR'!B$2:M547,5,0))</f>
        <v>VOLEYBOL</v>
      </c>
      <c r="G224" s="185" t="str">
        <f>IFERROR(IFERROR(IFERROR(IFERROR(IFERROR(IFERROR(IFERROR(VLOOKUP(B224,FUTSAL!C$69:N12373,6,0),VLOOKUP(B224,VOLEYBOL!C$54:N2769,6,0)),VLOOKUP(B224,FUTBOL!C$31:N2857,6,0)),VLOOKUP(B224,BASKETBOL!C$42:N2871,6,0)),VLOOKUP(B224,HENTBOL!C$32:N2872,6,0)),VLOOKUP(B224,HOKEY!C$35:N2216,6,0)),VLOOKUP(B224,KRİKET!C$30:N2646,6,0)),VLOOKUP(B224,'FERDİ BRANŞLAR'!B$2:M547,6,0))</f>
        <v>C GRB</v>
      </c>
      <c r="H224" s="185" t="str">
        <f>IFERROR(IFERROR(IFERROR(IFERROR(IFERROR(IFERROR(IFERROR(VLOOKUP(B224,FUTSAL!C$69:N12373,7,0),VLOOKUP(B224,VOLEYBOL!C$54:N2769,7,0)),VLOOKUP(B224,FUTBOL!C$31:N2857,7,0)),VLOOKUP(B224,BASKETBOL!C$42:N2871,7,0)),VLOOKUP(B224,HENTBOL!C$32:N2872,7,0)),VLOOKUP(B224,HOKEY!C$35:N2216,7,0)),VLOOKUP(B224,KRİKET!C$30:N2646,7,0)),VLOOKUP(B224,'FERDİ BRANŞLAR'!B$2:M547,7,0))</f>
        <v>KÜÇÜK KIZ</v>
      </c>
      <c r="I224" s="187" t="str">
        <f>IFERROR(IFERROR(IFERROR(IFERROR(IFERROR(IFERROR(IFERROR(VLOOKUP(B224,FUTSAL!C$69:N12373,8,0),VLOOKUP(B224,VOLEYBOL!C$54:N2769,8,0)),VLOOKUP(B224,FUTBOL!C$31:N2857,8,0)),VLOOKUP(B224,BASKETBOL!C$42:N2871,8,0)),VLOOKUP(B224,HENTBOL!C$32:N2872,8,0)),VLOOKUP(B224,HOKEY!C$35:N2216,8,0)),VLOOKUP(B224,KRİKET!C$30:N2646,8,0)),VLOOKUP(B224,'FERDİ BRANŞLAR'!B$2:M547,8,0))</f>
        <v>AMASYA Özel AÇI ORTAOKULU</v>
      </c>
      <c r="J224" s="253">
        <f>IFERROR(IFERROR(IFERROR(IFERROR(IFERROR(IFERROR(IFERROR(VLOOKUP(B224,FUTSAL!C$69:N12373,9,0),VLOOKUP(B224,VOLEYBOL!C$54:N2769,9,0)),VLOOKUP(B224,FUTBOL!C$31:N2857,9,0)),VLOOKUP(B224,BASKETBOL!C$42:N2871,9,0)),VLOOKUP(B224,HENTBOL!C$32:N2872,9,0)),VLOOKUP(B224,HOKEY!C$35:N2216,9,0)),VLOOKUP(B224,KRİKET!C$30:N2646,9,0)),VLOOKUP(B224,'FERDİ BRANŞLAR'!B$2:M547,9,0))</f>
        <v>0</v>
      </c>
      <c r="K224" s="253">
        <f>IFERROR(IFERROR(IFERROR(IFERROR(IFERROR(IFERROR(IFERROR(VLOOKUP(B224,FUTSAL!C$69:N12373,10,0),VLOOKUP(B224,VOLEYBOL!C$54:N2769,10,0)),VLOOKUP(B224,FUTBOL!C$31:N2857,10,0)),VLOOKUP(B224,BASKETBOL!C$42:N2871,10,0)),VLOOKUP(B224,HENTBOL!C$32:N2872,10,0)),VLOOKUP(B224,HOKEY!C$35:N2216,10,0)),VLOOKUP(B224,KRİKET!C$30:N2646,10,0)),VLOOKUP(B224,'FERDİ BRANŞLAR'!B$2:M547,10,0))</f>
        <v>0</v>
      </c>
      <c r="L224" s="330" t="str">
        <f>IFERROR(IFERROR(IFERROR(IFERROR(IFERROR(IFERROR(IFERROR(VLOOKUP(B224,FUTSAL!C$69:N12373,11,0),VLOOKUP(B224,VOLEYBOL!C$54:N2769,11,0)),VLOOKUP(B224,FUTBOL!C$31:N2857,11,0)),VLOOKUP(B224,BASKETBOL!C$42:N2871,11,0)),VLOOKUP(B224,HENTBOL!C$32:N2872,11,0)),VLOOKUP(B224,HOKEY!C$35:N2216,11,0)),VLOOKUP(B224,KRİKET!C$30:N2646,11,0)),VLOOKUP(B224,'FERDİ BRANŞLAR'!B$2:M547,11,0))</f>
        <v xml:space="preserve"> AMASYA Özel KUTLUBEY KOLEJİ ORTAOKULU</v>
      </c>
      <c r="M224" s="79">
        <f>IFERROR(IFERROR(IFERROR(IFERROR(IFERROR(IFERROR(IFERROR(VLOOKUP(B224,FUTSAL!C$69:N12373,12,0),VLOOKUP(B224,VOLEYBOL!C$54:N2769,12,0)),VLOOKUP(B224,FUTBOL!C$31:N2857,12,0)),VLOOKUP(B224,BASKETBOL!C$42:N2871,12,0)),VLOOKUP(B224,HENTBOL!C$32:N2872,12,0)),VLOOKUP(B224,HOKEY!C$35:N2216,11,0)),VLOOKUP(B224,KRİKET!C$30:N2646,12,0)),VLOOKUP(B224,'FERDİ BRANŞLAR'!B$2:M547,12,0))</f>
        <v>0</v>
      </c>
    </row>
    <row r="225" spans="2:14" ht="12" x14ac:dyDescent="0.2">
      <c r="B225" s="188">
        <v>358</v>
      </c>
      <c r="C225" s="185">
        <f>IFERROR(IFERROR(IFERROR(IFERROR(IFERROR(IFERROR(IFERROR(VLOOKUP(B225,FUTSAL!C$69:N11936,2,0),VLOOKUP(B225,VOLEYBOL!C$54:N2332,2,0)),VLOOKUP(B225,FUTBOL!C$31:N2420,2,0)),VLOOKUP(B225,BASKETBOL!C$42:N2434,2,0)),VLOOKUP(B225,HENTBOL!C$32:N2435,2,0)),VLOOKUP(B225,HOKEY!C$35:N1779,2,0)),VLOOKUP(B225,KRİKET!C$30:N2209,2,0)),VLOOKUP(B225,'FERDİ BRANŞLAR'!B$2:M555,2,0))</f>
        <v>46015</v>
      </c>
      <c r="D225" s="186">
        <f>IFERROR(IFERROR(IFERROR(IFERROR(IFERROR(IFERROR(IFERROR(VLOOKUP(B225,FUTSAL!C$69:N11936,3,0),VLOOKUP(B225,VOLEYBOL!C$54:N2332,3,0)),VLOOKUP(B225,FUTBOL!C$31:N2420,3,0)),VLOOKUP(B225,BASKETBOL!C$42:N2434,3,0)),VLOOKUP(B225,HENTBOL!C$32:N2435,3,0)),VLOOKUP(B225,HOKEY!C$35:N1779,3,0)),VLOOKUP(B225,KRİKET!C$30:N2209,3,0)),VLOOKUP(B225,'FERDİ BRANŞLAR'!B$2:M555,3,0))</f>
        <v>0.39583333333333331</v>
      </c>
      <c r="E225" s="185" t="str">
        <f>IFERROR(IFERROR(IFERROR(IFERROR(IFERROR(IFERROR(IFERROR(VLOOKUP(B225,FUTSAL!C$69:N11936,4,0),VLOOKUP(B225,VOLEYBOL!C$54:N2332,4,0)),VLOOKUP(B225,FUTBOL!C$31:N2420,4,0)),VLOOKUP(B225,BASKETBOL!C$42:N2434,4,0)),VLOOKUP(B225,HENTBOL!C$32:N2435,4,0)),VLOOKUP(B225,HOKEY!C$35:N1779,4,0)),VLOOKUP(B225,KRİKET!C$30:N2209,4,0)),VLOOKUP(B225,'FERDİ BRANŞLAR'!B$2:M555,4,0))</f>
        <v>G.HACIKÖY SS</v>
      </c>
      <c r="F225" s="185" t="str">
        <f>IFERROR(IFERROR(IFERROR(IFERROR(IFERROR(IFERROR(IFERROR(VLOOKUP(B225,FUTSAL!C$69:N11936,5,0),VLOOKUP(B225,VOLEYBOL!C$54:N2332,5,0)),VLOOKUP(B225,FUTBOL!C$31:N2420,5,0)),VLOOKUP(B225,BASKETBOL!C$42:N2434,5,0)),VLOOKUP(B225,HENTBOL!C$32:N2435,5,0)),VLOOKUP(B225,HOKEY!C$35:N1779,5,0)),VLOOKUP(B225,KRİKET!C$30:N2209,5,0)),VLOOKUP(B225,'FERDİ BRANŞLAR'!B$2:M555,5,0))</f>
        <v>VOLEYBOL</v>
      </c>
      <c r="G225" s="185" t="str">
        <f>IFERROR(IFERROR(IFERROR(IFERROR(IFERROR(IFERROR(IFERROR(VLOOKUP(B225,FUTSAL!C$69:N12381,6,0),VLOOKUP(B225,VOLEYBOL!C$54:N2777,6,0)),VLOOKUP(B225,FUTBOL!C$31:N2865,6,0)),VLOOKUP(B225,BASKETBOL!C$42:N2879,6,0)),VLOOKUP(B225,HENTBOL!C$32:N2880,6,0)),VLOOKUP(B225,HOKEY!C$35:N2224,6,0)),VLOOKUP(B225,KRİKET!C$30:N2654,6,0)),VLOOKUP(B225,'FERDİ BRANŞLAR'!B$2:M555,6,0))</f>
        <v>D GRB</v>
      </c>
      <c r="H225" s="185" t="str">
        <f>IFERROR(IFERROR(IFERROR(IFERROR(IFERROR(IFERROR(IFERROR(VLOOKUP(B225,FUTSAL!C$69:N12381,7,0),VLOOKUP(B225,VOLEYBOL!C$54:N2777,7,0)),VLOOKUP(B225,FUTBOL!C$31:N2865,7,0)),VLOOKUP(B225,BASKETBOL!C$42:N2879,7,0)),VLOOKUP(B225,HENTBOL!C$32:N2880,7,0)),VLOOKUP(B225,HOKEY!C$35:N2224,7,0)),VLOOKUP(B225,KRİKET!C$30:N2654,7,0)),VLOOKUP(B225,'FERDİ BRANŞLAR'!B$2:M555,7,0))</f>
        <v>KÜÇÜK KIZ</v>
      </c>
      <c r="I225" s="187" t="str">
        <f>IFERROR(IFERROR(IFERROR(IFERROR(IFERROR(IFERROR(IFERROR(VLOOKUP(B225,FUTSAL!C$69:N12381,8,0),VLOOKUP(B225,VOLEYBOL!C$54:N2777,8,0)),VLOOKUP(B225,FUTBOL!C$31:N2865,8,0)),VLOOKUP(B225,BASKETBOL!C$42:N2879,8,0)),VLOOKUP(B225,HENTBOL!C$32:N2880,8,0)),VLOOKUP(B225,HOKEY!C$35:N2224,8,0)),VLOOKUP(B225,KRİKET!C$30:N2654,8,0)),VLOOKUP(B225,'FERDİ BRANŞLAR'!B$2:M555,8,0))</f>
        <v>Gümüşhacıköy Ülkü Ortaokulu</v>
      </c>
      <c r="J225" s="253">
        <f>IFERROR(IFERROR(IFERROR(IFERROR(IFERROR(IFERROR(IFERROR(VLOOKUP(B225,FUTSAL!C$69:N12381,9,0),VLOOKUP(B225,VOLEYBOL!C$54:N2777,9,0)),VLOOKUP(B225,FUTBOL!C$31:N2865,9,0)),VLOOKUP(B225,BASKETBOL!C$42:N2879,9,0)),VLOOKUP(B225,HENTBOL!C$32:N2880,9,0)),VLOOKUP(B225,HOKEY!C$35:N2224,9,0)),VLOOKUP(B225,KRİKET!C$30:N2654,9,0)),VLOOKUP(B225,'FERDİ BRANŞLAR'!B$2:M555,9,0))</f>
        <v>0</v>
      </c>
      <c r="K225" s="253">
        <f>IFERROR(IFERROR(IFERROR(IFERROR(IFERROR(IFERROR(IFERROR(VLOOKUP(B225,FUTSAL!C$69:N12381,10,0),VLOOKUP(B225,VOLEYBOL!C$54:N2777,10,0)),VLOOKUP(B225,FUTBOL!C$31:N2865,10,0)),VLOOKUP(B225,BASKETBOL!C$42:N2879,10,0)),VLOOKUP(B225,HENTBOL!C$32:N2880,10,0)),VLOOKUP(B225,HOKEY!C$35:N2224,10,0)),VLOOKUP(B225,KRİKET!C$30:N2654,10,0)),VLOOKUP(B225,'FERDİ BRANŞLAR'!B$2:M555,10,0))</f>
        <v>0</v>
      </c>
      <c r="L225" s="59" t="str">
        <f>IFERROR(IFERROR(IFERROR(IFERROR(IFERROR(IFERROR(IFERROR(VLOOKUP(B225,FUTSAL!C$69:N12381,11,0),VLOOKUP(B225,VOLEYBOL!C$54:N2777,11,0)),VLOOKUP(B225,FUTBOL!C$31:N2865,11,0)),VLOOKUP(B225,BASKETBOL!C$42:N2879,11,0)),VLOOKUP(B225,HENTBOL!C$32:N2880,11,0)),VLOOKUP(B225,HOKEY!C$35:N2224,11,0)),VLOOKUP(B225,KRİKET!C$30:N2654,11,0)),VLOOKUP(B225,'FERDİ BRANŞLAR'!B$2:M555,11,0))</f>
        <v xml:space="preserve"> MERZİFON Özel KUTLUBEY KOLEJİ O.O</v>
      </c>
      <c r="M225" s="79" t="str">
        <f>IFERROR(IFERROR(IFERROR(IFERROR(IFERROR(IFERROR(IFERROR(VLOOKUP(B225,FUTSAL!C$69:N12381,12,0),VLOOKUP(B225,VOLEYBOL!C$54:N2777,12,0)),VLOOKUP(B225,FUTBOL!C$31:N2865,12,0)),VLOOKUP(B225,BASKETBOL!C$42:N2879,12,0)),VLOOKUP(B225,HENTBOL!C$32:N2880,12,0)),VLOOKUP(B225,HOKEY!C$35:N2224,11,0)),VLOOKUP(B225,KRİKET!C$30:N2654,12,0)),VLOOKUP(B225,'FERDİ BRANŞLAR'!B$2:M555,12,0))</f>
        <v>YER DEĞİŞİLİĞİ</v>
      </c>
    </row>
    <row r="226" spans="2:14" ht="12" x14ac:dyDescent="0.2">
      <c r="B226" s="104" t="s">
        <v>139</v>
      </c>
      <c r="C226" s="273">
        <f>IFERROR(IFERROR(IFERROR(IFERROR(IFERROR(IFERROR(IFERROR(VLOOKUP(B226,FUTSAL!C$69:N11979,2,0),VLOOKUP(B226,VOLEYBOL!C$54:N2375,2,0)),VLOOKUP(B226,FUTBOL!C$31:N2463,2,0)),VLOOKUP(B226,BASKETBOL!C$42:N2477,2,0)),VLOOKUP(B226,HENTBOL!C$32:N2478,2,0)),VLOOKUP(B226,HOKEY!C$35:N1822,2,0)),VLOOKUP(B226,KRİKET!C$30:N2252,2,0)),VLOOKUP(B226,'FERDİ BRANŞLAR'!B$2:M598,2,0))</f>
        <v>46015</v>
      </c>
      <c r="D226" s="186">
        <f>IFERROR(IFERROR(IFERROR(IFERROR(IFERROR(IFERROR(IFERROR(VLOOKUP(B226,FUTSAL!C$69:N11979,3,0),VLOOKUP(B226,VOLEYBOL!C$54:N2375,3,0)),VLOOKUP(B226,FUTBOL!C$31:N2463,3,0)),VLOOKUP(B226,BASKETBOL!C$42:N2477,3,0)),VLOOKUP(B226,HENTBOL!C$32:N2478,3,0)),VLOOKUP(B226,HOKEY!C$35:N1822,3,0)),VLOOKUP(B226,KRİKET!C$30:N2252,3,0)),VLOOKUP(B226,'FERDİ BRANŞLAR'!B$2:M598,3,0))</f>
        <v>0.41666666666666669</v>
      </c>
      <c r="E226" s="185" t="str">
        <f>IFERROR(IFERROR(IFERROR(IFERROR(IFERROR(IFERROR(IFERROR(VLOOKUP(B226,FUTSAL!C$69:N11979,4,0),VLOOKUP(B226,VOLEYBOL!C$54:N2375,4,0)),VLOOKUP(B226,FUTBOL!C$31:N2463,4,0)),VLOOKUP(B226,BASKETBOL!C$42:N2477,4,0)),VLOOKUP(B226,HENTBOL!C$32:N2478,4,0)),VLOOKUP(B226,HOKEY!C$35:N1822,4,0)),VLOOKUP(B226,KRİKET!C$30:N2252,4,0)),VLOOKUP(B226,'FERDİ BRANŞLAR'!B$2:M598,4,0))</f>
        <v>AMASYA S.S</v>
      </c>
      <c r="F226" s="185" t="str">
        <f>IFERROR(IFERROR(IFERROR(IFERROR(IFERROR(IFERROR(IFERROR(VLOOKUP(B226,FUTSAL!C$69:N11979,5,0),VLOOKUP(B226,VOLEYBOL!C$54:N2375,5,0)),VLOOKUP(B226,FUTBOL!C$31:N2463,5,0)),VLOOKUP(B226,BASKETBOL!C$42:N2477,5,0)),VLOOKUP(B226,HENTBOL!C$32:N2478,5,0)),VLOOKUP(B226,HOKEY!C$35:N1822,5,0)),VLOOKUP(B226,KRİKET!C$30:N2252,5,0)),VLOOKUP(B226,'FERDİ BRANŞLAR'!B$2:M598,5,0))</f>
        <v>MASA TENİSİ</v>
      </c>
      <c r="G226" s="185">
        <f>IFERROR(IFERROR(IFERROR(IFERROR(IFERROR(IFERROR(IFERROR(VLOOKUP(B226,FUTSAL!C$69:N12424,6,0),VLOOKUP(B226,VOLEYBOL!C$54:N2820,6,0)),VLOOKUP(B226,FUTBOL!C$31:N2908,6,0)),VLOOKUP(B226,BASKETBOL!C$42:N2922,6,0)),VLOOKUP(B226,HENTBOL!C$32:N2923,6,0)),VLOOKUP(B226,HOKEY!C$35:N2267,6,0)),VLOOKUP(B226,KRİKET!C$30:N2697,6,0)),VLOOKUP(B226,'FERDİ BRANŞLAR'!B$2:M598,6,0))</f>
        <v>0</v>
      </c>
      <c r="H226" s="185" t="str">
        <f>IFERROR(IFERROR(IFERROR(IFERROR(IFERROR(IFERROR(IFERROR(VLOOKUP(B226,FUTSAL!C$69:N12424,7,0),VLOOKUP(B226,VOLEYBOL!C$54:N2820,7,0)),VLOOKUP(B226,FUTBOL!C$31:N2908,7,0)),VLOOKUP(B226,BASKETBOL!C$42:N2922,7,0)),VLOOKUP(B226,HENTBOL!C$32:N2923,7,0)),VLOOKUP(B226,HOKEY!C$35:N2267,7,0)),VLOOKUP(B226,KRİKET!C$30:N2697,7,0)),VLOOKUP(B226,'FERDİ BRANŞLAR'!B$2:M598,7,0))</f>
        <v>GENÇLER ERKEK</v>
      </c>
      <c r="I226" s="187" t="str">
        <f>IFERROR(IFERROR(IFERROR(IFERROR(IFERROR(IFERROR(IFERROR(VLOOKUP(B226,FUTSAL!C$69:N12424,8,0),VLOOKUP(B226,VOLEYBOL!C$54:N2820,8,0)),VLOOKUP(B226,FUTBOL!C$31:N2908,8,0)),VLOOKUP(B226,BASKETBOL!C$42:N2922,8,0)),VLOOKUP(B226,HENTBOL!C$32:N2923,8,0)),VLOOKUP(B226,HOKEY!C$35:N2267,8,0)),VLOOKUP(B226,KRİKET!C$30:N2697,8,0)),VLOOKUP(B226,'FERDİ BRANŞLAR'!B$2:M598,8,0))</f>
        <v>……….</v>
      </c>
      <c r="J226" s="183" t="str">
        <f>IFERROR(IFERROR(IFERROR(IFERROR(IFERROR(IFERROR(IFERROR(VLOOKUP(B226,FUTSAL!C$69:N12424,9,0),VLOOKUP(B226,VOLEYBOL!C$54:N2820,9,0)),VLOOKUP(B226,FUTBOL!C$31:N2908,9,0)),VLOOKUP(B226,BASKETBOL!C$42:N2922,9,0)),VLOOKUP(B226,HENTBOL!C$32:N2923,9,0)),VLOOKUP(B226,HOKEY!C$35:N2267,9,0)),VLOOKUP(B226,KRİKET!C$30:N2697,9,0)),VLOOKUP(B226,'FERDİ BRANŞLAR'!B$2:M598,9,0))</f>
        <v>…</v>
      </c>
      <c r="K226" s="183" t="str">
        <f>IFERROR(IFERROR(IFERROR(IFERROR(IFERROR(IFERROR(IFERROR(VLOOKUP(B226,FUTSAL!C$69:N12424,10,0),VLOOKUP(B226,VOLEYBOL!C$54:N2820,10,0)),VLOOKUP(B226,FUTBOL!C$31:N2908,10,0)),VLOOKUP(B226,BASKETBOL!C$42:N2922,10,0)),VLOOKUP(B226,HENTBOL!C$32:N2923,10,0)),VLOOKUP(B226,HOKEY!C$35:N2267,10,0)),VLOOKUP(B226,KRİKET!C$30:N2697,10,0)),VLOOKUP(B226,'FERDİ BRANŞLAR'!B$2:M598,10,0))</f>
        <v>…</v>
      </c>
      <c r="L226" s="330" t="str">
        <f>IFERROR(IFERROR(IFERROR(IFERROR(IFERROR(IFERROR(IFERROR(VLOOKUP(B226,FUTSAL!C$69:N12424,11,0),VLOOKUP(B226,VOLEYBOL!C$54:N2820,11,0)),VLOOKUP(B226,FUTBOL!C$31:N2908,11,0)),VLOOKUP(B226,BASKETBOL!C$42:N2922,11,0)),VLOOKUP(B226,HENTBOL!C$32:N2923,11,0)),VLOOKUP(B226,HOKEY!C$35:N2267,11,0)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2922,12,0)),VLOOKUP(B226,HENTBOL!C$32:N2923,12,0)),VLOOKUP(B226,HOKEY!C$35:N2267,11,0)),VLOOKUP(B226,KRİKET!C$30:N2697,12,0)),VLOOKUP(B226,'FERDİ BRANŞLAR'!B$2:M598,12,0))</f>
        <v>TARİH DEĞİŞİKLİĞİ</v>
      </c>
    </row>
    <row r="227" spans="2:14" ht="12" x14ac:dyDescent="0.2">
      <c r="B227" s="188">
        <v>352</v>
      </c>
      <c r="C227" s="185">
        <f>IFERROR(IFERROR(IFERROR(IFERROR(IFERROR(IFERROR(IFERROR(VLOOKUP(B227,FUTSAL!C$69:N11921,2,0),VLOOKUP(B227,VOLEYBOL!C$54:N2317,2,0)),VLOOKUP(B227,FUTBOL!C$31:N2405,2,0)),VLOOKUP(B227,BASKETBOL!C$42:N2419,2,0)),VLOOKUP(B227,HENTBOL!C$32:N2420,2,0)),VLOOKUP(B227,HOKEY!C$35:N1764,2,0)),VLOOKUP(B227,KRİKET!C$30:N2194,2,0)),VLOOKUP(B227,'FERDİ BRANŞLAR'!B$2:M540,2,0))</f>
        <v>46015</v>
      </c>
      <c r="D227" s="186">
        <f>IFERROR(IFERROR(IFERROR(IFERROR(IFERROR(IFERROR(IFERROR(VLOOKUP(B227,FUTSAL!C$69:N11921,3,0),VLOOKUP(B227,VOLEYBOL!C$54:N2317,3,0)),VLOOKUP(B227,FUTBOL!C$31:N2405,3,0)),VLOOKUP(B227,BASKETBOL!C$42:N2419,3,0)),VLOOKUP(B227,HENTBOL!C$32:N2420,3,0)),VLOOKUP(B227,HOKEY!C$35:N1764,3,0)),VLOOKUP(B227,KRİKET!C$30:N2194,3,0)),VLOOKUP(B227,'FERDİ BRANŞLAR'!B$2:M540,3,0))</f>
        <v>0.4375</v>
      </c>
      <c r="E227" s="185" t="str">
        <f>IFERROR(IFERROR(IFERROR(IFERROR(IFERROR(IFERROR(IFERROR(VLOOKUP(B227,FUTSAL!C$69:N11921,4,0),VLOOKUP(B227,VOLEYBOL!C$54:N2317,4,0)),VLOOKUP(B227,FUTBOL!C$31:N2405,4,0)),VLOOKUP(B227,BASKETBOL!C$42:N2419,4,0)),VLOOKUP(B227,HENTBOL!C$32:N2420,4,0)),VLOOKUP(B227,HOKEY!C$35:N1764,4,0)),VLOOKUP(B227,KRİKET!C$30:N2194,4,0)),VLOOKUP(B227,'FERDİ BRANŞLAR'!B$2:M540,4,0))</f>
        <v>22 HAZİRAN S.S</v>
      </c>
      <c r="F227" s="185" t="str">
        <f>IFERROR(IFERROR(IFERROR(IFERROR(IFERROR(IFERROR(IFERROR(VLOOKUP(B227,FUTSAL!C$69:N11921,5,0),VLOOKUP(B227,VOLEYBOL!C$54:N2317,5,0)),VLOOKUP(B227,FUTBOL!C$31:N2405,5,0)),VLOOKUP(B227,BASKETBOL!C$42:N2419,5,0)),VLOOKUP(B227,HENTBOL!C$32:N2420,5,0)),VLOOKUP(B227,HOKEY!C$35:N1764,5,0)),VLOOKUP(B227,KRİKET!C$30:N2194,5,0)),VLOOKUP(B227,'FERDİ BRANŞLAR'!B$2:M540,5,0))</f>
        <v>VOLEYBOL</v>
      </c>
      <c r="G227" s="185" t="str">
        <f>IFERROR(IFERROR(IFERROR(IFERROR(IFERROR(IFERROR(IFERROR(VLOOKUP(B227,FUTSAL!C$69:N12366,6,0),VLOOKUP(B227,VOLEYBOL!C$54:N2762,6,0)),VLOOKUP(B227,FUTBOL!C$31:N2850,6,0)),VLOOKUP(B227,BASKETBOL!C$42:N2864,6,0)),VLOOKUP(B227,HENTBOL!C$32:N2865,6,0)),VLOOKUP(B227,HOKEY!C$35:N2209,6,0)),VLOOKUP(B227,KRİKET!C$30:N2639,6,0)),VLOOKUP(B227,'FERDİ BRANŞLAR'!B$2:M540,6,0))</f>
        <v>B GRB</v>
      </c>
      <c r="H227" s="185" t="str">
        <f>IFERROR(IFERROR(IFERROR(IFERROR(IFERROR(IFERROR(IFERROR(VLOOKUP(B227,FUTSAL!C$69:N12366,7,0),VLOOKUP(B227,VOLEYBOL!C$54:N2762,7,0)),VLOOKUP(B227,FUTBOL!C$31:N2850,7,0)),VLOOKUP(B227,BASKETBOL!C$42:N2864,7,0)),VLOOKUP(B227,HENTBOL!C$32:N2865,7,0)),VLOOKUP(B227,HOKEY!C$35:N2209,7,0)),VLOOKUP(B227,KRİKET!C$30:N2639,7,0)),VLOOKUP(B227,'FERDİ BRANŞLAR'!B$2:M540,7,0))</f>
        <v>KÜÇÜK KIZ</v>
      </c>
      <c r="I227" s="187" t="str">
        <f>IFERROR(IFERROR(IFERROR(IFERROR(IFERROR(IFERROR(IFERROR(VLOOKUP(B227,FUTSAL!C$69:N12366,8,0),VLOOKUP(B227,VOLEYBOL!C$54:N2762,8,0)),VLOOKUP(B227,FUTBOL!C$31:N2850,8,0)),VLOOKUP(B227,BASKETBOL!C$42:N2864,8,0)),VLOOKUP(B227,HENTBOL!C$32:N2865,8,0)),VLOOKUP(B227,HOKEY!C$35:N2209,8,0)),VLOOKUP(B227,KRİKET!C$30:N2639,8,0)),VLOOKUP(B227,'FERDİ BRANŞLAR'!B$2:M540,8,0))</f>
        <v>Amasya Büyük Kızılca Ortaokulu</v>
      </c>
      <c r="J227" s="253">
        <f>IFERROR(IFERROR(IFERROR(IFERROR(IFERROR(IFERROR(IFERROR(VLOOKUP(B227,FUTSAL!C$69:N12366,9,0),VLOOKUP(B227,VOLEYBOL!C$54:N2762,9,0)),VLOOKUP(B227,FUTBOL!C$31:N2850,9,0)),VLOOKUP(B227,BASKETBOL!C$42:N2864,9,0)),VLOOKUP(B227,HENTBOL!C$32:N2865,9,0)),VLOOKUP(B227,HOKEY!C$35:N2209,9,0)),VLOOKUP(B227,KRİKET!C$30:N2639,9,0)),VLOOKUP(B227,'FERDİ BRANŞLAR'!B$2:M540,9,0))</f>
        <v>0</v>
      </c>
      <c r="K227" s="253">
        <f>IFERROR(IFERROR(IFERROR(IFERROR(IFERROR(IFERROR(IFERROR(VLOOKUP(B227,FUTSAL!C$69:N12366,10,0),VLOOKUP(B227,VOLEYBOL!C$54:N2762,10,0)),VLOOKUP(B227,FUTBOL!C$31:N2850,10,0)),VLOOKUP(B227,BASKETBOL!C$42:N2864,10,0)),VLOOKUP(B227,HENTBOL!C$32:N2865,10,0)),VLOOKUP(B227,HOKEY!C$35:N2209,10,0)),VLOOKUP(B227,KRİKET!C$30:N2639,10,0)),VLOOKUP(B227,'FERDİ BRANŞLAR'!B$2:M540,10,0))</f>
        <v>0</v>
      </c>
      <c r="L227" s="330" t="str">
        <f>IFERROR(IFERROR(IFERROR(IFERROR(IFERROR(IFERROR(IFERROR(VLOOKUP(B227,FUTSAL!C$69:N12366,11,0),VLOOKUP(B227,VOLEYBOL!C$54:N2762,11,0)),VLOOKUP(B227,FUTBOL!C$31:N2850,11,0)),VLOOKUP(B227,BASKETBOL!C$42:N2864,11,0)),VLOOKUP(B227,HENTBOL!C$32:N2865,11,0)),VLOOKUP(B227,HOKEY!C$35:N2209,11,0)),VLOOKUP(B227,KRİKET!C$30:N2639,11,0)),VLOOKUP(B227,'FERDİ BRANŞLAR'!B$2:M540,11,0))</f>
        <v>Amasya Ziyaret TOKİ Ortaokulu</v>
      </c>
      <c r="M227" s="79">
        <f>IFERROR(IFERROR(IFERROR(IFERROR(IFERROR(IFERROR(IFERROR(VLOOKUP(B227,FUTSAL!C$69:N12366,12,0),VLOOKUP(B227,VOLEYBOL!C$54:N2762,12,0)),VLOOKUP(B227,FUTBOL!C$31:N2850,12,0)),VLOOKUP(B227,BASKETBOL!C$42:N2864,12,0)),VLOOKUP(B227,HENTBOL!C$32:N2865,12,0)),VLOOKUP(B227,HOKEY!C$35:N2209,11,0)),VLOOKUP(B227,KRİKET!C$30:N2639,12,0)),VLOOKUP(B227,'FERDİ BRANŞLAR'!B$2:M540,12,0))</f>
        <v>0</v>
      </c>
    </row>
    <row r="228" spans="2:14" ht="24" x14ac:dyDescent="0.2">
      <c r="B228" s="188">
        <v>361</v>
      </c>
      <c r="C228" s="284">
        <f>IFERROR(IFERROR(IFERROR(IFERROR(IFERROR(IFERROR(IFERROR(VLOOKUP(B228,FUTSAL!C$69:N11947,2,0),VLOOKUP(B228,VOLEYBOL!C$54:N2343,2,0)),VLOOKUP(B228,FUTBOL!C$31:N2431,2,0)),VLOOKUP(B228,BASKETBOL!C$42:N2445,2,0)),VLOOKUP(B228,HENTBOL!C$32:N2446,2,0)),VLOOKUP(B228,HOKEY!C$35:N1790,2,0)),VLOOKUP(B228,KRİKET!C$30:N2220,2,0)),VLOOKUP(B228,'FERDİ BRANŞLAR'!B$2:M566,2,0))</f>
        <v>46015</v>
      </c>
      <c r="D228" s="285">
        <f>IFERROR(IFERROR(IFERROR(IFERROR(IFERROR(IFERROR(IFERROR(VLOOKUP(B228,FUTSAL!C$69:N11947,3,0),VLOOKUP(B228,VOLEYBOL!C$54:N2343,3,0)),VLOOKUP(B228,FUTBOL!C$31:N2431,3,0)),VLOOKUP(B228,BASKETBOL!C$42:N2445,3,0)),VLOOKUP(B228,HENTBOL!C$32:N2446,3,0)),VLOOKUP(B228,HOKEY!C$35:N1790,3,0)),VLOOKUP(B228,KRİKET!C$30:N2220,3,0)),VLOOKUP(B228,'FERDİ BRANŞLAR'!B$2:M566,3,0))</f>
        <v>0.4375</v>
      </c>
      <c r="E228" s="284" t="str">
        <f>IFERROR(IFERROR(IFERROR(IFERROR(IFERROR(IFERROR(IFERROR(VLOOKUP(B228,FUTSAL!C$69:N11947,4,0),VLOOKUP(B228,VOLEYBOL!C$54:N2343,4,0)),VLOOKUP(B228,FUTBOL!C$31:N2431,4,0)),VLOOKUP(B228,BASKETBOL!C$42:N2445,4,0)),VLOOKUP(B228,HENTBOL!C$32:N2446,4,0)),VLOOKUP(B228,HOKEY!C$35:N1790,4,0)),VLOOKUP(B228,KRİKET!C$30:N2220,4,0)),VLOOKUP(B228,'FERDİ BRANŞLAR'!B$2:M566,4,0))</f>
        <v>G.HACIKÖY SS</v>
      </c>
      <c r="F228" s="284" t="str">
        <f>IFERROR(IFERROR(IFERROR(IFERROR(IFERROR(IFERROR(IFERROR(VLOOKUP(B228,FUTSAL!C$69:N11947,5,0),VLOOKUP(B228,VOLEYBOL!C$54:N2343,5,0)),VLOOKUP(B228,FUTBOL!C$31:N2431,5,0)),VLOOKUP(B228,BASKETBOL!C$42:N2445,5,0)),VLOOKUP(B228,HENTBOL!C$32:N2446,5,0)),VLOOKUP(B228,HOKEY!C$35:N1790,5,0)),VLOOKUP(B228,KRİKET!C$30:N2220,5,0)),VLOOKUP(B228,'FERDİ BRANŞLAR'!B$2:M566,5,0))</f>
        <v>VOLEYBOL</v>
      </c>
      <c r="G228" s="284" t="str">
        <f>IFERROR(IFERROR(IFERROR(IFERROR(IFERROR(IFERROR(IFERROR(VLOOKUP(B228,FUTSAL!C$69:N12392,6,0),VLOOKUP(B228,VOLEYBOL!C$54:N2788,6,0)),VLOOKUP(B228,FUTBOL!C$31:N2876,6,0)),VLOOKUP(B228,BASKETBOL!C$42:N2890,6,0)),VLOOKUP(B228,HENTBOL!C$32:N2891,6,0)),VLOOKUP(B228,HOKEY!C$35:N2235,6,0)),VLOOKUP(B228,KRİKET!C$30:N2665,6,0)),VLOOKUP(B228,'FERDİ BRANŞLAR'!B$2:M566,6,0))</f>
        <v>E GRB</v>
      </c>
      <c r="H228" s="284" t="str">
        <f>IFERROR(IFERROR(IFERROR(IFERROR(IFERROR(IFERROR(IFERROR(VLOOKUP(B228,FUTSAL!C$69:N12392,7,0),VLOOKUP(B228,VOLEYBOL!C$54:N2788,7,0)),VLOOKUP(B228,FUTBOL!C$31:N2876,7,0)),VLOOKUP(B228,BASKETBOL!C$42:N2890,7,0)),VLOOKUP(B228,HENTBOL!C$32:N2891,7,0)),VLOOKUP(B228,HOKEY!C$35:N2235,7,0)),VLOOKUP(B228,KRİKET!C$30:N2665,7,0)),VLOOKUP(B228,'FERDİ BRANŞLAR'!B$2:M566,7,0))</f>
        <v>KÜÇÜK KIZ</v>
      </c>
      <c r="I228" s="286" t="str">
        <f>IFERROR(IFERROR(IFERROR(IFERROR(IFERROR(IFERROR(IFERROR(VLOOKUP(B228,FUTSAL!C$69:N12392,8,0),VLOOKUP(B228,VOLEYBOL!C$54:N2788,8,0)),VLOOKUP(B228,FUTBOL!C$31:N2876,8,0)),VLOOKUP(B228,BASKETBOL!C$42:N2890,8,0)),VLOOKUP(B228,HENTBOL!C$32:N2891,8,0)),VLOOKUP(B228,HOKEY!C$35:N2235,8,0)),VLOOKUP(B228,KRİKET!C$30:N2665,8,0)),VLOOKUP(B228,'FERDİ BRANŞLAR'!B$2:M566,8,0))</f>
        <v>Merzifon Vali Hüseyin Poroy Ortaokulu ÇEKİLDİ :09.12.2025</v>
      </c>
      <c r="J228" s="287">
        <f>IFERROR(IFERROR(IFERROR(IFERROR(IFERROR(IFERROR(IFERROR(VLOOKUP(B228,FUTSAL!C$69:N12392,9,0),VLOOKUP(B228,VOLEYBOL!C$54:N2788,9,0)),VLOOKUP(B228,FUTBOL!C$31:N2876,9,0)),VLOOKUP(B228,BASKETBOL!C$42:N2890,9,0)),VLOOKUP(B228,HENTBOL!C$32:N2891,9,0)),VLOOKUP(B228,HOKEY!C$35:N2235,9,0)),VLOOKUP(B228,KRİKET!C$30:N2665,9,0)),VLOOKUP(B228,'FERDİ BRANŞLAR'!B$2:M566,9,0))</f>
        <v>0</v>
      </c>
      <c r="K228" s="287">
        <f>IFERROR(IFERROR(IFERROR(IFERROR(IFERROR(IFERROR(IFERROR(VLOOKUP(B228,FUTSAL!C$69:N12392,10,0),VLOOKUP(B228,VOLEYBOL!C$54:N2788,10,0)),VLOOKUP(B228,FUTBOL!C$31:N2876,10,0)),VLOOKUP(B228,BASKETBOL!C$42:N2890,10,0)),VLOOKUP(B228,HENTBOL!C$32:N2891,10,0)),VLOOKUP(B228,HOKEY!C$35:N2235,10,0)),VLOOKUP(B228,KRİKET!C$30:N2665,10,0)),VLOOKUP(B228,'FERDİ BRANŞLAR'!B$2:M566,10,0))</f>
        <v>0</v>
      </c>
      <c r="L228" s="278" t="str">
        <f>IFERROR(IFERROR(IFERROR(IFERROR(IFERROR(IFERROR(IFERROR(VLOOKUP(B228,FUTSAL!C$69:N12392,11,0),VLOOKUP(B228,VOLEYBOL!C$54:N2788,11,0)),VLOOKUP(B228,FUTBOL!C$31:N2876,11,0)),VLOOKUP(B228,BASKETBOL!C$42:N2890,11,0)),VLOOKUP(B228,HENTBOL!C$32:N2891,11,0)),VLOOKUP(B228,HOKEY!C$35:N2235,11,0)),VLOOKUP(B228,KRİKET!C$30:N2665,11,0)),VLOOKUP(B228,'FERDİ BRANŞLAR'!B$2:M566,11,0))</f>
        <v>Merzifon Namık Kemal Ortaokulu</v>
      </c>
      <c r="M228" s="288" t="str">
        <f>IFERROR(IFERROR(IFERROR(IFERROR(IFERROR(IFERROR(IFERROR(VLOOKUP(B228,FUTSAL!C$69:N12392,12,0),VLOOKUP(B228,VOLEYBOL!C$54:N2788,12,0)),VLOOKUP(B228,FUTBOL!C$31:N2876,12,0)),VLOOKUP(B228,BASKETBOL!C$42:N2890,12,0)),VLOOKUP(B228,HENTBOL!C$32:N2891,12,0)),VLOOKUP(B228,HOKEY!C$35:N2235,11,0)),VLOOKUP(B228,KRİKET!C$30:N2665,12,0)),VLOOKUP(B228,'FERDİ BRANŞLAR'!B$2:M566,12,0))</f>
        <v>YER DEĞİŞİLİĞİ- M.VALİ HÜSEYİN POROY OO ÇEKİLDİ 09.12.2025</v>
      </c>
      <c r="N228" s="355"/>
    </row>
    <row r="229" spans="2:14" ht="12" x14ac:dyDescent="0.2">
      <c r="B229" s="188">
        <v>349</v>
      </c>
      <c r="C229" s="185">
        <f>IFERROR(IFERROR(IFERROR(IFERROR(IFERROR(IFERROR(IFERROR(VLOOKUP(B229,FUTSAL!C$69:N11944,2,0),VLOOKUP(B229,VOLEYBOL!C$54:N2340,2,0)),VLOOKUP(B229,FUTBOL!C$31:N2428,2,0)),VLOOKUP(B229,BASKETBOL!C$42:N2442,2,0)),VLOOKUP(B229,HENTBOL!C$32:N2443,2,0)),VLOOKUP(B229,HOKEY!C$35:N1787,2,0)),VLOOKUP(B229,KRİKET!C$30:N2217,2,0)),VLOOKUP(B229,'FERDİ BRANŞLAR'!B$2:M563,2,0))</f>
        <v>46015</v>
      </c>
      <c r="D229" s="186">
        <f>IFERROR(IFERROR(IFERROR(IFERROR(IFERROR(IFERROR(IFERROR(VLOOKUP(B229,FUTSAL!C$69:N11944,3,0),VLOOKUP(B229,VOLEYBOL!C$54:N2340,3,0)),VLOOKUP(B229,FUTBOL!C$31:N2428,3,0)),VLOOKUP(B229,BASKETBOL!C$42:N2442,3,0)),VLOOKUP(B229,HENTBOL!C$32:N2443,3,0)),VLOOKUP(B229,HOKEY!C$35:N1787,3,0)),VLOOKUP(B229,KRİKET!C$30:N2217,3,0)),VLOOKUP(B229,'FERDİ BRANŞLAR'!B$2:M563,3,0))</f>
        <v>0.47916666666666669</v>
      </c>
      <c r="E229" s="185" t="str">
        <f>IFERROR(IFERROR(IFERROR(IFERROR(IFERROR(IFERROR(IFERROR(VLOOKUP(B229,FUTSAL!C$69:N11944,4,0),VLOOKUP(B229,VOLEYBOL!C$54:N2340,4,0)),VLOOKUP(B229,FUTBOL!C$31:N2428,4,0)),VLOOKUP(B229,BASKETBOL!C$42:N2442,4,0)),VLOOKUP(B229,HENTBOL!C$32:N2443,4,0)),VLOOKUP(B229,HOKEY!C$35:N1787,4,0)),VLOOKUP(B229,KRİKET!C$30:N2217,4,0)),VLOOKUP(B229,'FERDİ BRANŞLAR'!B$2:M563,4,0))</f>
        <v>22 HAZİRAN S.S</v>
      </c>
      <c r="F229" s="185" t="str">
        <f>IFERROR(IFERROR(IFERROR(IFERROR(IFERROR(IFERROR(IFERROR(VLOOKUP(B229,FUTSAL!C$69:N11944,5,0),VLOOKUP(B229,VOLEYBOL!C$54:N2340,5,0)),VLOOKUP(B229,FUTBOL!C$31:N2428,5,0)),VLOOKUP(B229,BASKETBOL!C$42:N2442,5,0)),VLOOKUP(B229,HENTBOL!C$32:N2443,5,0)),VLOOKUP(B229,HOKEY!C$35:N1787,5,0)),VLOOKUP(B229,KRİKET!C$30:N2217,5,0)),VLOOKUP(B229,'FERDİ BRANŞLAR'!B$2:M563,5,0))</f>
        <v>VOLEYBOL</v>
      </c>
      <c r="G229" s="185" t="str">
        <f>IFERROR(IFERROR(IFERROR(IFERROR(IFERROR(IFERROR(IFERROR(VLOOKUP(B229,FUTSAL!C$69:N12389,6,0),VLOOKUP(B229,VOLEYBOL!C$54:N2785,6,0)),VLOOKUP(B229,FUTBOL!C$31:N2873,6,0)),VLOOKUP(B229,BASKETBOL!C$42:N2887,6,0)),VLOOKUP(B229,HENTBOL!C$32:N2888,6,0)),VLOOKUP(B229,HOKEY!C$35:N2232,6,0)),VLOOKUP(B229,KRİKET!C$30:N2662,6,0)),VLOOKUP(B229,'FERDİ BRANŞLAR'!B$2:M563,6,0))</f>
        <v>A GRB</v>
      </c>
      <c r="H229" s="185" t="str">
        <f>IFERROR(IFERROR(IFERROR(IFERROR(IFERROR(IFERROR(IFERROR(VLOOKUP(B229,FUTSAL!C$69:N12389,7,0),VLOOKUP(B229,VOLEYBOL!C$54:N2785,7,0)),VLOOKUP(B229,FUTBOL!C$31:N2873,7,0)),VLOOKUP(B229,BASKETBOL!C$42:N2887,7,0)),VLOOKUP(B229,HENTBOL!C$32:N2888,7,0)),VLOOKUP(B229,HOKEY!C$35:N2232,7,0)),VLOOKUP(B229,KRİKET!C$30:N2662,7,0)),VLOOKUP(B229,'FERDİ BRANŞLAR'!B$2:M563,7,0))</f>
        <v>KÜÇÜK KIZ</v>
      </c>
      <c r="I229" s="187" t="str">
        <f>IFERROR(IFERROR(IFERROR(IFERROR(IFERROR(IFERROR(IFERROR(VLOOKUP(B229,FUTSAL!C$69:N12389,8,0),VLOOKUP(B229,VOLEYBOL!C$54:N2785,8,0)),VLOOKUP(B229,FUTBOL!C$31:N2873,8,0)),VLOOKUP(B229,BASKETBOL!C$42:N2887,8,0)),VLOOKUP(B229,HENTBOL!C$32:N2888,8,0)),VLOOKUP(B229,HOKEY!C$35:N2232,8,0)),VLOOKUP(B229,KRİKET!C$30:N2662,8,0)),VLOOKUP(B229,'FERDİ BRANŞLAR'!B$2:M563,8,0))</f>
        <v>Amasya Türk Telekom Anadolu İmam Hatip Lisesi</v>
      </c>
      <c r="J229" s="253">
        <f>IFERROR(IFERROR(IFERROR(IFERROR(IFERROR(IFERROR(IFERROR(VLOOKUP(B229,FUTSAL!C$69:N12389,9,0),VLOOKUP(B229,VOLEYBOL!C$54:N2785,9,0)),VLOOKUP(B229,FUTBOL!C$31:N2873,9,0)),VLOOKUP(B229,BASKETBOL!C$42:N2887,9,0)),VLOOKUP(B229,HENTBOL!C$32:N2888,9,0)),VLOOKUP(B229,HOKEY!C$35:N2232,9,0)),VLOOKUP(B229,KRİKET!C$30:N2662,9,0)),VLOOKUP(B229,'FERDİ BRANŞLAR'!B$2:M563,9,0))</f>
        <v>0</v>
      </c>
      <c r="K229" s="253">
        <f>IFERROR(IFERROR(IFERROR(IFERROR(IFERROR(IFERROR(IFERROR(VLOOKUP(B229,FUTSAL!C$69:N12389,10,0),VLOOKUP(B229,VOLEYBOL!C$54:N2785,10,0)),VLOOKUP(B229,FUTBOL!C$31:N2873,10,0)),VLOOKUP(B229,BASKETBOL!C$42:N2887,10,0)),VLOOKUP(B229,HENTBOL!C$32:N2888,10,0)),VLOOKUP(B229,HOKEY!C$35:N2232,10,0)),VLOOKUP(B229,KRİKET!C$30:N2662,10,0)),VLOOKUP(B229,'FERDİ BRANŞLAR'!B$2:M563,10,0))</f>
        <v>0</v>
      </c>
      <c r="L229" s="59" t="str">
        <f>IFERROR(IFERROR(IFERROR(IFERROR(IFERROR(IFERROR(IFERROR(VLOOKUP(B229,FUTSAL!C$69:N12389,11,0),VLOOKUP(B229,VOLEYBOL!C$54:N2785,11,0)),VLOOKUP(B229,FUTBOL!C$31:N2873,11,0)),VLOOKUP(B229,BASKETBOL!C$42:N2887,11,0)),VLOOKUP(B229,HENTBOL!C$32:N2888,11,0)),VLOOKUP(B229,HOKEY!C$35:N2232,11,0)),VLOOKUP(B229,KRİKET!C$30:N2662,11,0)),VLOOKUP(B229,'FERDİ BRANŞLAR'!B$2:M563,11,0))</f>
        <v>AMASYA Ziyapaşa Ortaokulu</v>
      </c>
      <c r="M229" s="79" t="str">
        <f>IFERROR(IFERROR(IFERROR(IFERROR(IFERROR(IFERROR(IFERROR(VLOOKUP(B229,FUTSAL!C$69:N12389,12,0),VLOOKUP(B229,VOLEYBOL!C$54:N2785,12,0)),VLOOKUP(B229,FUTBOL!C$31:N2873,12,0)),VLOOKUP(B229,BASKETBOL!C$42:N2887,12,0)),VLOOKUP(B229,HENTBOL!C$32:N2888,12,0)),VLOOKUP(B229,HOKEY!C$35:N2232,11,0)),VLOOKUP(B229,KRİKET!C$30:N2662,12,0)),VLOOKUP(B229,'FERDİ BRANŞLAR'!B$2:M563,12,0))</f>
        <v>……….</v>
      </c>
    </row>
    <row r="230" spans="2:14" ht="12" x14ac:dyDescent="0.2">
      <c r="B230" s="188">
        <v>348</v>
      </c>
      <c r="C230" s="185">
        <f>IFERROR(IFERROR(IFERROR(IFERROR(IFERROR(IFERROR(IFERROR(VLOOKUP(B230,FUTSAL!C$69:N11943,2,0),VLOOKUP(B230,VOLEYBOL!C$54:N2339,2,0)),VLOOKUP(B230,FUTBOL!C$31:N2427,2,0)),VLOOKUP(B230,BASKETBOL!C$42:N2441,2,0)),VLOOKUP(B230,HENTBOL!C$32:N2442,2,0)),VLOOKUP(B230,HOKEY!C$35:N1786,2,0)),VLOOKUP(B230,KRİKET!C$30:N2216,2,0)),VLOOKUP(B230,'FERDİ BRANŞLAR'!B$2:M562,2,0))</f>
        <v>46015</v>
      </c>
      <c r="D230" s="186">
        <f>IFERROR(IFERROR(IFERROR(IFERROR(IFERROR(IFERROR(IFERROR(VLOOKUP(B230,FUTSAL!C$69:N11943,3,0),VLOOKUP(B230,VOLEYBOL!C$54:N2339,3,0)),VLOOKUP(B230,FUTBOL!C$31:N2427,3,0)),VLOOKUP(B230,BASKETBOL!C$42:N2441,3,0)),VLOOKUP(B230,HENTBOL!C$32:N2442,3,0)),VLOOKUP(B230,HOKEY!C$35:N1786,3,0)),VLOOKUP(B230,KRİKET!C$30:N2216,3,0)),VLOOKUP(B230,'FERDİ BRANŞLAR'!B$2:M562,3,0))</f>
        <v>0.52083333333333337</v>
      </c>
      <c r="E230" s="185" t="str">
        <f>IFERROR(IFERROR(IFERROR(IFERROR(IFERROR(IFERROR(IFERROR(VLOOKUP(B230,FUTSAL!C$69:N11943,4,0),VLOOKUP(B230,VOLEYBOL!C$54:N2339,4,0)),VLOOKUP(B230,FUTBOL!C$31:N2427,4,0)),VLOOKUP(B230,BASKETBOL!C$42:N2441,4,0)),VLOOKUP(B230,HENTBOL!C$32:N2442,4,0)),VLOOKUP(B230,HOKEY!C$35:N1786,4,0)),VLOOKUP(B230,KRİKET!C$30:N2216,4,0)),VLOOKUP(B230,'FERDİ BRANŞLAR'!B$2:M562,4,0))</f>
        <v>22 HAZİRAN S.S</v>
      </c>
      <c r="F230" s="185" t="str">
        <f>IFERROR(IFERROR(IFERROR(IFERROR(IFERROR(IFERROR(IFERROR(VLOOKUP(B230,FUTSAL!C$69:N11943,5,0),VLOOKUP(B230,VOLEYBOL!C$54:N2339,5,0)),VLOOKUP(B230,FUTBOL!C$31:N2427,5,0)),VLOOKUP(B230,BASKETBOL!C$42:N2441,5,0)),VLOOKUP(B230,HENTBOL!C$32:N2442,5,0)),VLOOKUP(B230,HOKEY!C$35:N1786,5,0)),VLOOKUP(B230,KRİKET!C$30:N2216,5,0)),VLOOKUP(B230,'FERDİ BRANŞLAR'!B$2:M562,5,0))</f>
        <v>VOLEYBOL</v>
      </c>
      <c r="G230" s="185" t="str">
        <f>IFERROR(IFERROR(IFERROR(IFERROR(IFERROR(IFERROR(IFERROR(VLOOKUP(B230,FUTSAL!C$69:N12388,6,0),VLOOKUP(B230,VOLEYBOL!C$54:N2784,6,0)),VLOOKUP(B230,FUTBOL!C$31:N2872,6,0)),VLOOKUP(B230,BASKETBOL!C$42:N2886,6,0)),VLOOKUP(B230,HENTBOL!C$32:N2887,6,0)),VLOOKUP(B230,HOKEY!C$35:N2231,6,0)),VLOOKUP(B230,KRİKET!C$30:N2661,6,0)),VLOOKUP(B230,'FERDİ BRANŞLAR'!B$2:M562,6,0))</f>
        <v>A GRB</v>
      </c>
      <c r="H230" s="185" t="str">
        <f>IFERROR(IFERROR(IFERROR(IFERROR(IFERROR(IFERROR(IFERROR(VLOOKUP(B230,FUTSAL!C$69:N12388,7,0),VLOOKUP(B230,VOLEYBOL!C$54:N2784,7,0)),VLOOKUP(B230,FUTBOL!C$31:N2872,7,0)),VLOOKUP(B230,BASKETBOL!C$42:N2886,7,0)),VLOOKUP(B230,HENTBOL!C$32:N2887,7,0)),VLOOKUP(B230,HOKEY!C$35:N2231,7,0)),VLOOKUP(B230,KRİKET!C$30:N2661,7,0)),VLOOKUP(B230,'FERDİ BRANŞLAR'!B$2:M562,7,0))</f>
        <v>KÜÇÜK KIZ</v>
      </c>
      <c r="I230" s="187" t="str">
        <f>IFERROR(IFERROR(IFERROR(IFERROR(IFERROR(IFERROR(IFERROR(VLOOKUP(B230,FUTSAL!C$69:N12388,8,0),VLOOKUP(B230,VOLEYBOL!C$54:N2784,8,0)),VLOOKUP(B230,FUTBOL!C$31:N2872,8,0)),VLOOKUP(B230,BASKETBOL!C$42:N2886,8,0)),VLOOKUP(B230,HENTBOL!C$32:N2887,8,0)),VLOOKUP(B230,HOKEY!C$35:N2231,8,0)),VLOOKUP(B230,KRİKET!C$30:N2661,8,0)),VLOOKUP(B230,'FERDİ BRANŞLAR'!B$2:M562,8,0))</f>
        <v>Amasya Mehmet Varinli Ortaokulu</v>
      </c>
      <c r="J230" s="253">
        <f>IFERROR(IFERROR(IFERROR(IFERROR(IFERROR(IFERROR(IFERROR(VLOOKUP(B230,FUTSAL!C$69:N12388,9,0),VLOOKUP(B230,VOLEYBOL!C$54:N2784,9,0)),VLOOKUP(B230,FUTBOL!C$31:N2872,9,0)),VLOOKUP(B230,BASKETBOL!C$42:N2886,9,0)),VLOOKUP(B230,HENTBOL!C$32:N2887,9,0)),VLOOKUP(B230,HOKEY!C$35:N2231,9,0)),VLOOKUP(B230,KRİKET!C$30:N2661,9,0)),VLOOKUP(B230,'FERDİ BRANŞLAR'!B$2:M562,9,0))</f>
        <v>0</v>
      </c>
      <c r="K230" s="253">
        <f>IFERROR(IFERROR(IFERROR(IFERROR(IFERROR(IFERROR(IFERROR(VLOOKUP(B230,FUTSAL!C$69:N12388,10,0),VLOOKUP(B230,VOLEYBOL!C$54:N2784,10,0)),VLOOKUP(B230,FUTBOL!C$31:N2872,10,0)),VLOOKUP(B230,BASKETBOL!C$42:N2886,10,0)),VLOOKUP(B230,HENTBOL!C$32:N2887,10,0)),VLOOKUP(B230,HOKEY!C$35:N2231,10,0)),VLOOKUP(B230,KRİKET!C$30:N2661,10,0)),VLOOKUP(B230,'FERDİ BRANŞLAR'!B$2:M562,10,0))</f>
        <v>0</v>
      </c>
      <c r="L230" s="59" t="str">
        <f>IFERROR(IFERROR(IFERROR(IFERROR(IFERROR(IFERROR(IFERROR(VLOOKUP(B230,FUTSAL!C$69:N12388,11,0),VLOOKUP(B230,VOLEYBOL!C$54:N2784,11,0)),VLOOKUP(B230,FUTBOL!C$31:N2872,11,0)),VLOOKUP(B230,BASKETBOL!C$42:N2886,11,0)),VLOOKUP(B230,HENTBOL!C$32:N2887,11,0)),VLOOKUP(B230,HOKEY!C$35:N2231,11,0)),VLOOKUP(B230,KRİKET!C$30:N2661,11,0)),VLOOKUP(B230,'FERDİ BRANŞLAR'!B$2:M562,11,0))</f>
        <v>Amasya Serdar Zeren Ortaokulu</v>
      </c>
      <c r="M230" s="79" t="str">
        <f>IFERROR(IFERROR(IFERROR(IFERROR(IFERROR(IFERROR(IFERROR(VLOOKUP(B230,FUTSAL!C$69:N12388,12,0),VLOOKUP(B230,VOLEYBOL!C$54:N2784,12,0)),VLOOKUP(B230,FUTBOL!C$31:N2872,12,0)),VLOOKUP(B230,BASKETBOL!C$42:N2886,12,0)),VLOOKUP(B230,HENTBOL!C$32:N2887,12,0)),VLOOKUP(B230,HOKEY!C$35:N2231,11,0)),VLOOKUP(B230,KRİKET!C$30:N2661,12,0)),VLOOKUP(B230,'FERDİ BRANŞLAR'!B$2:M562,12,0))</f>
        <v>……….</v>
      </c>
    </row>
    <row r="231" spans="2:14" ht="12" x14ac:dyDescent="0.2">
      <c r="B231" s="188">
        <v>59</v>
      </c>
      <c r="C231" s="185">
        <f>IFERROR(IFERROR(IFERROR(IFERROR(IFERROR(IFERROR(IFERROR(VLOOKUP(B231,FUTSAL!C$69:N11593,2,0),VLOOKUP(B231,VOLEYBOL!C$54:N1989,2,0)),VLOOKUP(B231,FUTBOL!C$31:N2077,2,0)),VLOOKUP(B231,BASKETBOL!C$42:N2091,2,0)),VLOOKUP(B231,HENTBOL!C$32:N2092,2,0)),VLOOKUP(B231,HOKEY!C$35:N1436,2,0)),VLOOKUP(B231,KRİKET!C$30:N1866,2,0)),VLOOKUP(B231,'FERDİ BRANŞLAR'!B$2:M212,2,0))</f>
        <v>46017</v>
      </c>
      <c r="D231" s="186">
        <f>IFERROR(IFERROR(IFERROR(IFERROR(IFERROR(IFERROR(IFERROR(VLOOKUP(B231,FUTSAL!C$69:N11593,3,0),VLOOKUP(B231,VOLEYBOL!C$54:N1989,3,0)),VLOOKUP(B231,FUTBOL!C$31:N2077,3,0)),VLOOKUP(B231,BASKETBOL!C$42:N2091,3,0)),VLOOKUP(B231,HENTBOL!C$32:N2092,3,0)),VLOOKUP(B231,HOKEY!C$35:N1436,3,0)),VLOOKUP(B231,KRİKET!C$30:N1866,3,0)),VLOOKUP(B231,'FERDİ BRANŞLAR'!B$2:M212,3,0))</f>
        <v>0.375</v>
      </c>
      <c r="E231" s="185" t="str">
        <f>IFERROR(IFERROR(IFERROR(IFERROR(IFERROR(IFERROR(IFERROR(VLOOKUP(B231,FUTSAL!C$69:N11593,4,0),VLOOKUP(B231,VOLEYBOL!C$54:N1989,4,0)),VLOOKUP(B231,FUTBOL!C$31:N2077,4,0)),VLOOKUP(B231,BASKETBOL!C$42:N2091,4,0)),VLOOKUP(B231,HENTBOL!C$32:N2092,4,0)),VLOOKUP(B231,HOKEY!C$35:N1436,4,0)),VLOOKUP(B231,KRİKET!C$30:N1866,4,0)),VLOOKUP(B231,'FERDİ BRANŞLAR'!B$2:M212,4,0))</f>
        <v>AMASYA SS</v>
      </c>
      <c r="F231" s="185" t="str">
        <f>IFERROR(IFERROR(IFERROR(IFERROR(IFERROR(IFERROR(IFERROR(VLOOKUP(B231,FUTSAL!C$69:N11593,5,0),VLOOKUP(B231,VOLEYBOL!C$54:N1989,5,0)),VLOOKUP(B231,FUTBOL!C$31:N2077,5,0)),VLOOKUP(B231,BASKETBOL!C$42:N2091,5,0)),VLOOKUP(B231,HENTBOL!C$32:N2092,5,0)),VLOOKUP(B231,HOKEY!C$35:N1436,5,0)),VLOOKUP(B231,KRİKET!C$30:N1866,5,0)),VLOOKUP(B231,'FERDİ BRANŞLAR'!B$2:M212,5,0))</f>
        <v>FUTSAL</v>
      </c>
      <c r="G231" s="185" t="str">
        <f>IFERROR(IFERROR(IFERROR(IFERROR(IFERROR(IFERROR(IFERROR(VLOOKUP(B231,FUTSAL!C$69:N12038,6,0),VLOOKUP(B231,VOLEYBOL!C$54:N2434,6,0)),VLOOKUP(B231,FUTBOL!C$31:N2522,6,0)),VLOOKUP(B231,BASKETBOL!C$42:N2536,6,0)),VLOOKUP(B231,HENTBOL!C$32:N2537,6,0)),VLOOKUP(B231,HOKEY!C$35:N1881,6,0)),VLOOKUP(B231,KRİKET!C$30:N2311,6,0)),VLOOKUP(B231,'FERDİ BRANŞLAR'!B$2:M212,6,0))</f>
        <v xml:space="preserve">YRF 1 </v>
      </c>
      <c r="H231" s="185" t="str">
        <f>IFERROR(IFERROR(IFERROR(IFERROR(IFERROR(IFERROR(IFERROR(VLOOKUP(B231,FUTSAL!C$69:N12038,7,0),VLOOKUP(B231,VOLEYBOL!C$54:N2434,7,0)),VLOOKUP(B231,FUTBOL!C$31:N2522,7,0)),VLOOKUP(B231,BASKETBOL!C$42:N2536,7,0)),VLOOKUP(B231,HENTBOL!C$32:N2537,7,0)),VLOOKUP(B231,HOKEY!C$35:N1881,7,0)),VLOOKUP(B231,KRİKET!C$30:N2311,7,0)),VLOOKUP(B231,'FERDİ BRANŞLAR'!B$2:M212,7,0))</f>
        <v>GNÇ A ERK</v>
      </c>
      <c r="I231" s="187" t="str">
        <f>IFERROR(IFERROR(IFERROR(IFERROR(IFERROR(IFERROR(IFERROR(VLOOKUP(B231,FUTSAL!C$69:N12038,8,0),VLOOKUP(B231,VOLEYBOL!C$54:N2434,8,0)),VLOOKUP(B231,FUTBOL!C$31:N2522,8,0)),VLOOKUP(B231,BASKETBOL!C$42:N2536,8,0)),VLOOKUP(B231,HENTBOL!C$32:N2537,8,0)),VLOOKUP(B231,HOKEY!C$35:N1881,8,0)),VLOOKUP(B231,KRİKET!C$30:N2311,8,0)),VLOOKUP(B231,'FERDİ BRANŞLAR'!B$2:M212,8,0))</f>
        <v>A1/F1 GALİBİ</v>
      </c>
      <c r="J231" s="253">
        <f>IFERROR(IFERROR(IFERROR(IFERROR(IFERROR(IFERROR(IFERROR(VLOOKUP(B231,FUTSAL!C$69:N12038,9,0),VLOOKUP(B231,VOLEYBOL!C$54:N2434,9,0)),VLOOKUP(B231,FUTBOL!C$31:N2522,9,0)),VLOOKUP(B231,BASKETBOL!C$42:N2536,9,0)),VLOOKUP(B231,HENTBOL!C$32:N2537,9,0)),VLOOKUP(B231,HOKEY!C$35:N1881,9,0)),VLOOKUP(B231,KRİKET!C$30:N2311,9,0)),VLOOKUP(B231,'FERDİ BRANŞLAR'!B$2:M212,9,0))</f>
        <v>0</v>
      </c>
      <c r="K231" s="253">
        <f>IFERROR(IFERROR(IFERROR(IFERROR(IFERROR(IFERROR(IFERROR(VLOOKUP(B231,FUTSAL!C$69:N12038,10,0),VLOOKUP(B231,VOLEYBOL!C$54:N2434,10,0)),VLOOKUP(B231,FUTBOL!C$31:N2522,10,0)),VLOOKUP(B231,BASKETBOL!C$42:N2536,10,0)),VLOOKUP(B231,HENTBOL!C$32:N2537,10,0)),VLOOKUP(B231,HOKEY!C$35:N1881,10,0)),VLOOKUP(B231,KRİKET!C$30:N2311,10,0)),VLOOKUP(B231,'FERDİ BRANŞLAR'!B$2:M212,10,0))</f>
        <v>0</v>
      </c>
      <c r="L231" s="59" t="str">
        <f>IFERROR(IFERROR(IFERROR(IFERROR(IFERROR(IFERROR(IFERROR(VLOOKUP(B231,FUTSAL!C$69:N12038,11,0),VLOOKUP(B231,VOLEYBOL!C$54:N2434,11,0)),VLOOKUP(B231,FUTBOL!C$31:N2522,11,0)),VLOOKUP(B231,BASKETBOL!C$42:N2536,11,0)),VLOOKUP(B231,HENTBOL!C$32:N2537,11,0)),VLOOKUP(B231,HOKEY!C$35:N1881,11,0)),VLOOKUP(B231,KRİKET!C$30:N2311,11,0)),VLOOKUP(B231,'FERDİ BRANŞLAR'!B$2:M212,11,0))</f>
        <v>C1/1. ELEME B GRUBU GALİBİ</v>
      </c>
      <c r="M231" s="79" t="str">
        <f>IFERROR(IFERROR(IFERROR(IFERROR(IFERROR(IFERROR(IFERROR(VLOOKUP(B231,FUTSAL!C$69:N12038,12,0),VLOOKUP(B231,VOLEYBOL!C$54:N2434,12,0)),VLOOKUP(B231,FUTBOL!C$31:N2522,12,0)),VLOOKUP(B231,BASKETBOL!C$42:N2536,12,0)),VLOOKUP(B231,HENTBOL!C$32:N2537,12,0)),VLOOKUP(B231,HOKEY!C$35:N1881,11,0)),VLOOKUP(B231,KRİKET!C$30:N2311,12,0)),VLOOKUP(B231,'FERDİ BRANŞLAR'!B$2:M212,12,0))</f>
        <v>………</v>
      </c>
    </row>
    <row r="232" spans="2:14" ht="12" x14ac:dyDescent="0.2">
      <c r="B232" s="188">
        <v>362</v>
      </c>
      <c r="C232" s="185">
        <f>IFERROR(IFERROR(IFERROR(IFERROR(IFERROR(IFERROR(IFERROR(VLOOKUP(B232,FUTSAL!C$69:N11908,2,0),VLOOKUP(B232,VOLEYBOL!C$54:N2304,2,0)),VLOOKUP(B232,FUTBOL!C$31:N2392,2,0)),VLOOKUP(B232,BASKETBOL!C$42:N2406,2,0)),VLOOKUP(B232,HENTBOL!C$32:N2407,2,0)),VLOOKUP(B232,HOKEY!C$35:N1751,2,0)),VLOOKUP(B232,KRİKET!C$30:N2181,2,0)),VLOOKUP(B232,'FERDİ BRANŞLAR'!B$2:M527,2,0))</f>
        <v>46017</v>
      </c>
      <c r="D232" s="186">
        <f>IFERROR(IFERROR(IFERROR(IFERROR(IFERROR(IFERROR(IFERROR(VLOOKUP(B232,FUTSAL!C$69:N11908,3,0),VLOOKUP(B232,VOLEYBOL!C$54:N2304,3,0)),VLOOKUP(B232,FUTBOL!C$31:N2392,3,0)),VLOOKUP(B232,BASKETBOL!C$42:N2406,3,0)),VLOOKUP(B232,HENTBOL!C$32:N2407,3,0)),VLOOKUP(B232,HOKEY!C$35:N1751,3,0)),VLOOKUP(B232,KRİKET!C$30:N2181,3,0)),VLOOKUP(B232,'FERDİ BRANŞLAR'!B$2:M527,3,0))</f>
        <v>0.39583333333333331</v>
      </c>
      <c r="E232" s="185" t="str">
        <f>IFERROR(IFERROR(IFERROR(IFERROR(IFERROR(IFERROR(IFERROR(VLOOKUP(B232,FUTSAL!C$69:N11908,4,0),VLOOKUP(B232,VOLEYBOL!C$54:N2304,4,0)),VLOOKUP(B232,FUTBOL!C$31:N2392,4,0)),VLOOKUP(B232,BASKETBOL!C$42:N2406,4,0)),VLOOKUP(B232,HENTBOL!C$32:N2407,4,0)),VLOOKUP(B232,HOKEY!C$35:N1751,4,0)),VLOOKUP(B232,KRİKET!C$30:N2181,4,0)),VLOOKUP(B232,'FERDİ BRANŞLAR'!B$2:M527,4,0))</f>
        <v>22 HAZİRAN S.S</v>
      </c>
      <c r="F232" s="185" t="str">
        <f>IFERROR(IFERROR(IFERROR(IFERROR(IFERROR(IFERROR(IFERROR(VLOOKUP(B232,FUTSAL!C$69:N11908,5,0),VLOOKUP(B232,VOLEYBOL!C$54:N2304,5,0)),VLOOKUP(B232,FUTBOL!C$31:N2392,5,0)),VLOOKUP(B232,BASKETBOL!C$42:N2406,5,0)),VLOOKUP(B232,HENTBOL!C$32:N2407,5,0)),VLOOKUP(B232,HOKEY!C$35:N1751,5,0)),VLOOKUP(B232,KRİKET!C$30:N2181,5,0)),VLOOKUP(B232,'FERDİ BRANŞLAR'!B$2:M527,5,0))</f>
        <v>VOLEYBOL</v>
      </c>
      <c r="G232" s="185" t="str">
        <f>IFERROR(IFERROR(IFERROR(IFERROR(IFERROR(IFERROR(IFERROR(VLOOKUP(B232,FUTSAL!C$69:N12353,6,0),VLOOKUP(B232,VOLEYBOL!C$54:N2749,6,0)),VLOOKUP(B232,FUTBOL!C$31:N2837,6,0)),VLOOKUP(B232,BASKETBOL!C$42:N2851,6,0)),VLOOKUP(B232,HENTBOL!C$32:N2852,6,0)),VLOOKUP(B232,HOKEY!C$35:N2196,6,0)),VLOOKUP(B232,KRİKET!C$30:N2626,6,0)),VLOOKUP(B232,'FERDİ BRANŞLAR'!B$2:M527,6,0))</f>
        <v>ELEME</v>
      </c>
      <c r="H232" s="185" t="str">
        <f>IFERROR(IFERROR(IFERROR(IFERROR(IFERROR(IFERROR(IFERROR(VLOOKUP(B232,FUTSAL!C$69:N12353,7,0),VLOOKUP(B232,VOLEYBOL!C$54:N2749,7,0)),VLOOKUP(B232,FUTBOL!C$31:N2837,7,0)),VLOOKUP(B232,BASKETBOL!C$42:N2851,7,0)),VLOOKUP(B232,HENTBOL!C$32:N2852,7,0)),VLOOKUP(B232,HOKEY!C$35:N2196,7,0)),VLOOKUP(B232,KRİKET!C$30:N2626,7,0)),VLOOKUP(B232,'FERDİ BRANŞLAR'!B$2:M527,7,0))</f>
        <v>KÜÇÜK KIZ</v>
      </c>
      <c r="I232" s="187" t="str">
        <f>IFERROR(IFERROR(IFERROR(IFERROR(IFERROR(IFERROR(IFERROR(VLOOKUP(B232,FUTSAL!C$69:N12353,8,0),VLOOKUP(B232,VOLEYBOL!C$54:N2749,8,0)),VLOOKUP(B232,FUTBOL!C$31:N2837,8,0)),VLOOKUP(B232,BASKETBOL!C$42:N2851,8,0)),VLOOKUP(B232,HENTBOL!C$32:N2852,8,0)),VLOOKUP(B232,HOKEY!C$35:N2196,8,0)),VLOOKUP(B232,KRİKET!C$30:N2626,8,0)),VLOOKUP(B232,'FERDİ BRANŞLAR'!B$2:M527,8,0))</f>
        <v>B2</v>
      </c>
      <c r="J232" s="253">
        <f>IFERROR(IFERROR(IFERROR(IFERROR(IFERROR(IFERROR(IFERROR(VLOOKUP(B232,FUTSAL!C$69:N12353,9,0),VLOOKUP(B232,VOLEYBOL!C$54:N2749,9,0)),VLOOKUP(B232,FUTBOL!C$31:N2837,9,0)),VLOOKUP(B232,BASKETBOL!C$42:N2851,9,0)),VLOOKUP(B232,HENTBOL!C$32:N2852,9,0)),VLOOKUP(B232,HOKEY!C$35:N2196,9,0)),VLOOKUP(B232,KRİKET!C$30:N2626,9,0)),VLOOKUP(B232,'FERDİ BRANŞLAR'!B$2:M527,9,0))</f>
        <v>0</v>
      </c>
      <c r="K232" s="253">
        <f>IFERROR(IFERROR(IFERROR(IFERROR(IFERROR(IFERROR(IFERROR(VLOOKUP(B232,FUTSAL!C$69:N12353,10,0),VLOOKUP(B232,VOLEYBOL!C$54:N2749,10,0)),VLOOKUP(B232,FUTBOL!C$31:N2837,10,0)),VLOOKUP(B232,BASKETBOL!C$42:N2851,10,0)),VLOOKUP(B232,HENTBOL!C$32:N2852,10,0)),VLOOKUP(B232,HOKEY!C$35:N2196,10,0)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2851,11,0)),VLOOKUP(B232,HENTBOL!C$32:N2852,11,0)),VLOOKUP(B232,HOKEY!C$35:N2196,11,0)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2851,12,0)),VLOOKUP(B232,HENTBOL!C$32:N2852,12,0)),VLOOKUP(B232,HOKEY!C$35:N2196,11,0)),VLOOKUP(B232,KRİKET!C$30:N2626,12,0)),VLOOKUP(B232,'FERDİ BRANŞLAR'!B$2:M527,12,0))</f>
        <v>0</v>
      </c>
    </row>
    <row r="233" spans="2:14" ht="12" x14ac:dyDescent="0.2">
      <c r="B233" s="188">
        <v>60</v>
      </c>
      <c r="C233" s="185">
        <f>IFERROR(IFERROR(IFERROR(IFERROR(IFERROR(IFERROR(IFERROR(VLOOKUP(B233,FUTSAL!C$69:N11630,2,0),VLOOKUP(B233,VOLEYBOL!C$54:N2026,2,0)),VLOOKUP(B233,FUTBOL!C$31:N2114,2,0)),VLOOKUP(B233,BASKETBOL!C$42:N2128,2,0)),VLOOKUP(B233,HENTBOL!C$32:N2129,2,0)),VLOOKUP(B233,HOKEY!C$35:N1473,2,0)),VLOOKUP(B233,KRİKET!C$30:N1903,2,0)),VLOOKUP(B233,'FERDİ BRANŞLAR'!B$2:M249,2,0))</f>
        <v>46017</v>
      </c>
      <c r="D233" s="186">
        <f>IFERROR(IFERROR(IFERROR(IFERROR(IFERROR(IFERROR(IFERROR(VLOOKUP(B233,FUTSAL!C$69:N11630,3,0),VLOOKUP(B233,VOLEYBOL!C$54:N2026,3,0)),VLOOKUP(B233,FUTBOL!C$31:N2114,3,0)),VLOOKUP(B233,BASKETBOL!C$42:N2128,3,0)),VLOOKUP(B233,HENTBOL!C$32:N2129,3,0)),VLOOKUP(B233,HOKEY!C$35:N1473,3,0)),VLOOKUP(B233,KRİKET!C$30:N1903,3,0)),VLOOKUP(B233,'FERDİ BRANŞLAR'!B$2:M249,3,0))</f>
        <v>0.41666666666666702</v>
      </c>
      <c r="E233" s="185" t="str">
        <f>IFERROR(IFERROR(IFERROR(IFERROR(IFERROR(IFERROR(IFERROR(VLOOKUP(B233,FUTSAL!C$69:N11630,4,0),VLOOKUP(B233,VOLEYBOL!C$54:N2026,4,0)),VLOOKUP(B233,FUTBOL!C$31:N2114,4,0)),VLOOKUP(B233,BASKETBOL!C$42:N2128,4,0)),VLOOKUP(B233,HENTBOL!C$32:N2129,4,0)),VLOOKUP(B233,HOKEY!C$35:N1473,4,0)),VLOOKUP(B233,KRİKET!C$30:N1903,4,0)),VLOOKUP(B233,'FERDİ BRANŞLAR'!B$2:M249,4,0))</f>
        <v>AMASYA SS</v>
      </c>
      <c r="F233" s="185" t="str">
        <f>IFERROR(IFERROR(IFERROR(IFERROR(IFERROR(IFERROR(IFERROR(VLOOKUP(B233,FUTSAL!C$69:N11630,5,0),VLOOKUP(B233,VOLEYBOL!C$54:N2026,5,0)),VLOOKUP(B233,FUTBOL!C$31:N2114,5,0)),VLOOKUP(B233,BASKETBOL!C$42:N2128,5,0)),VLOOKUP(B233,HENTBOL!C$32:N2129,5,0)),VLOOKUP(B233,HOKEY!C$35:N1473,5,0)),VLOOKUP(B233,KRİKET!C$30:N1903,5,0)),VLOOKUP(B233,'FERDİ BRANŞLAR'!B$2:M249,5,0))</f>
        <v>FUTSAL</v>
      </c>
      <c r="G233" s="185" t="str">
        <f>IFERROR(IFERROR(IFERROR(IFERROR(IFERROR(IFERROR(IFERROR(VLOOKUP(B233,FUTSAL!C$69:N12075,6,0),VLOOKUP(B233,VOLEYBOL!C$54:N2471,6,0)),VLOOKUP(B233,FUTBOL!C$31:N2559,6,0)),VLOOKUP(B233,BASKETBOL!C$42:N2573,6,0)),VLOOKUP(B233,HENTBOL!C$32:N2574,6,0)),VLOOKUP(B233,HOKEY!C$35:N1918,6,0)),VLOOKUP(B233,KRİKET!C$30:N2348,6,0)),VLOOKUP(B233,'FERDİ BRANŞLAR'!B$2:M249,6,0))</f>
        <v>YRF 2</v>
      </c>
      <c r="H233" s="185" t="str">
        <f>IFERROR(IFERROR(IFERROR(IFERROR(IFERROR(IFERROR(IFERROR(VLOOKUP(B233,FUTSAL!C$69:N12075,7,0),VLOOKUP(B233,VOLEYBOL!C$54:N2471,7,0)),VLOOKUP(B233,FUTBOL!C$31:N2559,7,0)),VLOOKUP(B233,BASKETBOL!C$42:N2573,7,0)),VLOOKUP(B233,HENTBOL!C$32:N2574,7,0)),VLOOKUP(B233,HOKEY!C$35:N1918,7,0)),VLOOKUP(B233,KRİKET!C$30:N2348,7,0)),VLOOKUP(B233,'FERDİ BRANŞLAR'!B$2:M249,7,0))</f>
        <v>GNÇ A ERK</v>
      </c>
      <c r="I233" s="187" t="str">
        <f>IFERROR(IFERROR(IFERROR(IFERROR(IFERROR(IFERROR(IFERROR(VLOOKUP(B233,FUTSAL!C$69:N12075,8,0),VLOOKUP(B233,VOLEYBOL!C$54:N2471,8,0)),VLOOKUP(B233,FUTBOL!C$31:N2559,8,0)),VLOOKUP(B233,BASKETBOL!C$42:N2573,8,0)),VLOOKUP(B233,HENTBOL!C$32:N2574,8,0)),VLOOKUP(B233,HOKEY!C$35:N1918,8,0)),VLOOKUP(B233,KRİKET!C$30:N2348,8,0)),VLOOKUP(B233,'FERDİ BRANŞLAR'!B$2:M249,8,0))</f>
        <v>B1/E1 GALİBİ</v>
      </c>
      <c r="J233" s="253">
        <f>IFERROR(IFERROR(IFERROR(IFERROR(IFERROR(IFERROR(IFERROR(VLOOKUP(B233,FUTSAL!C$69:N12075,9,0),VLOOKUP(B233,VOLEYBOL!C$54:N2471,9,0)),VLOOKUP(B233,FUTBOL!C$31:N2559,9,0)),VLOOKUP(B233,BASKETBOL!C$42:N2573,9,0)),VLOOKUP(B233,HENTBOL!C$32:N2574,9,0)),VLOOKUP(B233,HOKEY!C$35:N1918,9,0)),VLOOKUP(B233,KRİKET!C$30:N2348,9,0)),VLOOKUP(B233,'FERDİ BRANŞLAR'!B$2:M249,9,0))</f>
        <v>0</v>
      </c>
      <c r="K233" s="253">
        <f>IFERROR(IFERROR(IFERROR(IFERROR(IFERROR(IFERROR(IFERROR(VLOOKUP(B233,FUTSAL!C$69:N12075,10,0),VLOOKUP(B233,VOLEYBOL!C$54:N2471,10,0)),VLOOKUP(B233,FUTBOL!C$31:N2559,10,0)),VLOOKUP(B233,BASKETBOL!C$42:N2573,10,0)),VLOOKUP(B233,HENTBOL!C$32:N2574,10,0)),VLOOKUP(B233,HOKEY!C$35:N1918,10,0)),VLOOKUP(B233,KRİKET!C$30:N2348,10,0)),VLOOKUP(B233,'FERDİ BRANŞLAR'!B$2:M249,10,0))</f>
        <v>0</v>
      </c>
      <c r="L233" s="330" t="str">
        <f>IFERROR(IFERROR(IFERROR(IFERROR(IFERROR(IFERROR(IFERROR(VLOOKUP(B233,FUTSAL!C$69:N12075,11,0),VLOOKUP(B233,VOLEYBOL!C$54:N2471,11,0)),VLOOKUP(B233,FUTBOL!C$31:N2559,11,0)),VLOOKUP(B233,BASKETBOL!C$42:N2573,11,0)),VLOOKUP(B233,HENTBOL!C$32:N2574,11,0)),VLOOKUP(B233,HOKEY!C$35:N1918,11,0)),VLOOKUP(B233,KRİKET!C$30:N2348,11,0)),VLOOKUP(B233,'FERDİ BRANŞLAR'!B$2:M249,11,0))</f>
        <v>D1/ELEME GRUBU A GALİBİ</v>
      </c>
      <c r="M233" s="79" t="str">
        <f>IFERROR(IFERROR(IFERROR(IFERROR(IFERROR(IFERROR(IFERROR(VLOOKUP(B233,FUTSAL!C$69:N12075,12,0),VLOOKUP(B233,VOLEYBOL!C$54:N2471,12,0)),VLOOKUP(B233,FUTBOL!C$31:N2559,12,0)),VLOOKUP(B233,BASKETBOL!C$42:N2573,12,0)),VLOOKUP(B233,HENTBOL!C$32:N2574,12,0)),VLOOKUP(B233,HOKEY!C$35:N1918,11,0)),VLOOKUP(B233,KRİKET!C$30:N2348,12,0)),VLOOKUP(B233,'FERDİ BRANŞLAR'!B$2:M249,12,0))</f>
        <v>………</v>
      </c>
    </row>
    <row r="234" spans="2:14" ht="12" x14ac:dyDescent="0.2">
      <c r="B234" s="188">
        <v>363</v>
      </c>
      <c r="C234" s="185">
        <f>IFERROR(IFERROR(IFERROR(IFERROR(IFERROR(IFERROR(IFERROR(VLOOKUP(B234,FUTSAL!C$69:N11922,2,0),VLOOKUP(B234,VOLEYBOL!C$54:N2318,2,0)),VLOOKUP(B234,FUTBOL!C$31:N2406,2,0)),VLOOKUP(B234,BASKETBOL!C$42:N2420,2,0)),VLOOKUP(B234,HENTBOL!C$32:N2421,2,0)),VLOOKUP(B234,HOKEY!C$35:N1765,2,0)),VLOOKUP(B234,KRİKET!C$30:N2195,2,0)),VLOOKUP(B234,'FERDİ BRANŞLAR'!B$2:M541,2,0))</f>
        <v>46017</v>
      </c>
      <c r="D234" s="186">
        <f>IFERROR(IFERROR(IFERROR(IFERROR(IFERROR(IFERROR(IFERROR(VLOOKUP(B234,FUTSAL!C$69:N11922,3,0),VLOOKUP(B234,VOLEYBOL!C$54:N2318,3,0)),VLOOKUP(B234,FUTBOL!C$31:N2406,3,0)),VLOOKUP(B234,BASKETBOL!C$42:N2420,3,0)),VLOOKUP(B234,HENTBOL!C$32:N2421,3,0)),VLOOKUP(B234,HOKEY!C$35:N1765,3,0)),VLOOKUP(B234,KRİKET!C$30:N2195,3,0)),VLOOKUP(B234,'FERDİ BRANŞLAR'!B$2:M541,3,0))</f>
        <v>0.4375</v>
      </c>
      <c r="E234" s="185" t="str">
        <f>IFERROR(IFERROR(IFERROR(IFERROR(IFERROR(IFERROR(IFERROR(VLOOKUP(B234,FUTSAL!C$69:N11922,4,0),VLOOKUP(B234,VOLEYBOL!C$54:N2318,4,0)),VLOOKUP(B234,FUTBOL!C$31:N2406,4,0)),VLOOKUP(B234,BASKETBOL!C$42:N2420,4,0)),VLOOKUP(B234,HENTBOL!C$32:N2421,4,0)),VLOOKUP(B234,HOKEY!C$35:N1765,4,0)),VLOOKUP(B234,KRİKET!C$30:N2195,4,0)),VLOOKUP(B234,'FERDİ BRANŞLAR'!B$2:M541,4,0))</f>
        <v>22 HAZİRAN S.S</v>
      </c>
      <c r="F234" s="185" t="str">
        <f>IFERROR(IFERROR(IFERROR(IFERROR(IFERROR(IFERROR(IFERROR(VLOOKUP(B234,FUTSAL!C$69:N11922,5,0),VLOOKUP(B234,VOLEYBOL!C$54:N2318,5,0)),VLOOKUP(B234,FUTBOL!C$31:N2406,5,0)),VLOOKUP(B234,BASKETBOL!C$42:N2420,5,0)),VLOOKUP(B234,HENTBOL!C$32:N2421,5,0)),VLOOKUP(B234,HOKEY!C$35:N1765,5,0)),VLOOKUP(B234,KRİKET!C$30:N2195,5,0)),VLOOKUP(B234,'FERDİ BRANŞLAR'!B$2:M541,5,0))</f>
        <v>VOLEYBOL</v>
      </c>
      <c r="G234" s="185" t="str">
        <f>IFERROR(IFERROR(IFERROR(IFERROR(IFERROR(IFERROR(IFERROR(VLOOKUP(B234,FUTSAL!C$69:N12367,6,0),VLOOKUP(B234,VOLEYBOL!C$54:N2763,6,0)),VLOOKUP(B234,FUTBOL!C$31:N2851,6,0)),VLOOKUP(B234,BASKETBOL!C$42:N2865,6,0)),VLOOKUP(B234,HENTBOL!C$32:N2866,6,0)),VLOOKUP(B234,HOKEY!C$35:N2210,6,0)),VLOOKUP(B234,KRİKET!C$30:N2640,6,0)),VLOOKUP(B234,'FERDİ BRANŞLAR'!B$2:M541,6,0))</f>
        <v xml:space="preserve">ELEME </v>
      </c>
      <c r="H234" s="185" t="str">
        <f>IFERROR(IFERROR(IFERROR(IFERROR(IFERROR(IFERROR(IFERROR(VLOOKUP(B234,FUTSAL!C$69:N12367,7,0),VLOOKUP(B234,VOLEYBOL!C$54:N2763,7,0)),VLOOKUP(B234,FUTBOL!C$31:N2851,7,0)),VLOOKUP(B234,BASKETBOL!C$42:N2865,7,0)),VLOOKUP(B234,HENTBOL!C$32:N2866,7,0)),VLOOKUP(B234,HOKEY!C$35:N2210,7,0)),VLOOKUP(B234,KRİKET!C$30:N2640,7,0)),VLOOKUP(B234,'FERDİ BRANŞLAR'!B$2:M541,7,0))</f>
        <v>KÜÇÜK KIZ</v>
      </c>
      <c r="I234" s="187" t="str">
        <f>IFERROR(IFERROR(IFERROR(IFERROR(IFERROR(IFERROR(IFERROR(VLOOKUP(B234,FUTSAL!C$69:N12367,8,0),VLOOKUP(B234,VOLEYBOL!C$54:N2763,8,0)),VLOOKUP(B234,FUTBOL!C$31:N2851,8,0)),VLOOKUP(B234,BASKETBOL!C$42:N2865,8,0)),VLOOKUP(B234,HENTBOL!C$32:N2866,8,0)),VLOOKUP(B234,HOKEY!C$35:N2210,8,0)),VLOOKUP(B234,KRİKET!C$30:N2640,8,0)),VLOOKUP(B234,'FERDİ BRANŞLAR'!B$2:M541,8,0))</f>
        <v>E2</v>
      </c>
      <c r="J234" s="253">
        <f>IFERROR(IFERROR(IFERROR(IFERROR(IFERROR(IFERROR(IFERROR(VLOOKUP(B234,FUTSAL!C$69:N12367,9,0),VLOOKUP(B234,VOLEYBOL!C$54:N2763,9,0)),VLOOKUP(B234,FUTBOL!C$31:N2851,9,0)),VLOOKUP(B234,BASKETBOL!C$42:N2865,9,0)),VLOOKUP(B234,HENTBOL!C$32:N2866,9,0)),VLOOKUP(B234,HOKEY!C$35:N2210,9,0)),VLOOKUP(B234,KRİKET!C$30:N2640,9,0)),VLOOKUP(B234,'FERDİ BRANŞLAR'!B$2:M541,9,0))</f>
        <v>0</v>
      </c>
      <c r="K234" s="253">
        <f>IFERROR(IFERROR(IFERROR(IFERROR(IFERROR(IFERROR(IFERROR(VLOOKUP(B234,FUTSAL!C$69:N12367,10,0),VLOOKUP(B234,VOLEYBOL!C$54:N2763,10,0)),VLOOKUP(B234,FUTBOL!C$31:N2851,10,0)),VLOOKUP(B234,BASKETBOL!C$42:N2865,10,0)),VLOOKUP(B234,HENTBOL!C$32:N2866,10,0)),VLOOKUP(B234,HOKEY!C$35:N2210,10,0)),VLOOKUP(B234,KRİKET!C$30:N2640,10,0)),VLOOKUP(B234,'FERDİ BRANŞLAR'!B$2:M541,10,0))</f>
        <v>0</v>
      </c>
      <c r="L234" s="311" t="str">
        <f>IFERROR(IFERROR(IFERROR(IFERROR(IFERROR(IFERROR(IFERROR(VLOOKUP(B234,FUTSAL!C$69:N12367,11,0),VLOOKUP(B234,VOLEYBOL!C$54:N2763,11,0)),VLOOKUP(B234,FUTBOL!C$31:N2851,11,0)),VLOOKUP(B234,BASKETBOL!C$42:N2865,11,0)),VLOOKUP(B234,HENTBOL!C$32:N2866,11,0)),VLOOKUP(B234,HOKEY!C$35:N2210,11,0)),VLOOKUP(B234,KRİKET!C$30:N2640,11,0)),VLOOKUP(B234,'FERDİ BRANŞLAR'!B$2:M541,11,0))</f>
        <v>D2</v>
      </c>
      <c r="M234" s="79">
        <f>IFERROR(IFERROR(IFERROR(IFERROR(IFERROR(IFERROR(IFERROR(VLOOKUP(B234,FUTSAL!C$69:N12367,12,0),VLOOKUP(B234,VOLEYBOL!C$54:N2763,12,0)),VLOOKUP(B234,FUTBOL!C$31:N2851,12,0)),VLOOKUP(B234,BASKETBOL!C$42:N2865,12,0)),VLOOKUP(B234,HENTBOL!C$32:N2866,12,0)),VLOOKUP(B234,HOKEY!C$35:N2210,11,0)),VLOOKUP(B234,KRİKET!C$30:N2640,12,0)),VLOOKUP(B234,'FERDİ BRANŞLAR'!B$2:M541,12,0))</f>
        <v>0</v>
      </c>
    </row>
    <row r="235" spans="2:14" ht="12" x14ac:dyDescent="0.2">
      <c r="B235" s="188">
        <v>420</v>
      </c>
      <c r="C235" s="185">
        <f>IFERROR(IFERROR(IFERROR(IFERROR(IFERROR(IFERROR(IFERROR(VLOOKUP(B235,FUTSAL!C$69:N11960,2,0),VLOOKUP(B235,VOLEYBOL!C$54:N2356,2,0)),VLOOKUP(B235,FUTBOL!C$31:N2444,2,0)),VLOOKUP(B235,BASKETBOL!C$42:N2458,2,0)),VLOOKUP(B235,HENTBOL!C$32:N2459,2,0)),VLOOKUP(B235,HOKEY!C$35:N1803,2,0)),VLOOKUP(B235,KRİKET!C$30:N2233,2,0)),VLOOKUP(B235,'FERDİ BRANŞLAR'!B$2:M579,2,0))</f>
        <v>46017</v>
      </c>
      <c r="D235" s="276">
        <f>IFERROR(IFERROR(IFERROR(IFERROR(IFERROR(IFERROR(IFERROR(VLOOKUP(B235,FUTSAL!C$69:N11960,3,0),VLOOKUP(B235,VOLEYBOL!C$54:N2356,3,0)),VLOOKUP(B235,FUTBOL!C$31:N2444,3,0)),VLOOKUP(B235,BASKETBOL!C$42:N2458,3,0)),VLOOKUP(B235,HENTBOL!C$32:N2459,3,0)),VLOOKUP(B235,HOKEY!C$35:N1803,3,0)),VLOOKUP(B235,KRİKET!C$30:N2233,3,0)),VLOOKUP(B235,'FERDİ BRANŞLAR'!B$2:M579,3,0))</f>
        <v>0.45833333333333331</v>
      </c>
      <c r="E235" s="185" t="str">
        <f>IFERROR(IFERROR(IFERROR(IFERROR(IFERROR(IFERROR(IFERROR(VLOOKUP(B235,FUTSAL!C$69:N11960,4,0),VLOOKUP(B235,VOLEYBOL!C$54:N2356,4,0)),VLOOKUP(B235,FUTBOL!C$31:N2444,4,0)),VLOOKUP(B235,BASKETBOL!C$42:N2458,4,0)),VLOOKUP(B235,HENTBOL!C$32:N2459,4,0)),VLOOKUP(B235,HOKEY!C$35:N1803,4,0)),VLOOKUP(B235,KRİKET!C$30:N2233,4,0)),VLOOKUP(B235,'FERDİ BRANŞLAR'!B$2:M579,4,0))</f>
        <v>G.HACIKÖY SS</v>
      </c>
      <c r="F235" s="185" t="str">
        <f>IFERROR(IFERROR(IFERROR(IFERROR(IFERROR(IFERROR(IFERROR(VLOOKUP(B235,FUTSAL!C$69:N11960,5,0),VLOOKUP(B235,VOLEYBOL!C$54:N2356,5,0)),VLOOKUP(B235,FUTBOL!C$31:N2444,5,0)),VLOOKUP(B235,BASKETBOL!C$42:N2458,5,0)),VLOOKUP(B235,HENTBOL!C$32:N2459,5,0)),VLOOKUP(B235,HOKEY!C$35:N1803,5,0)),VLOOKUP(B235,KRİKET!C$30:N2233,5,0)),VLOOKUP(B235,'FERDİ BRANŞLAR'!B$2:M579,5,0))</f>
        <v>BASKETBOL</v>
      </c>
      <c r="G235" s="185" t="str">
        <f>IFERROR(IFERROR(IFERROR(IFERROR(IFERROR(IFERROR(IFERROR(VLOOKUP(B235,FUTSAL!C$69:N12405,6,0),VLOOKUP(B235,VOLEYBOL!C$54:N2801,6,0)),VLOOKUP(B235,FUTBOL!C$31:N2889,6,0)),VLOOKUP(B235,BASKETBOL!C$42:N2903,6,0)),VLOOKUP(B235,HENTBOL!C$32:N2904,6,0)),VLOOKUP(B235,HOKEY!C$35:N2248,6,0)),VLOOKUP(B235,KRİKET!C$30:N2678,6,0)),VLOOKUP(B235,'FERDİ BRANŞLAR'!B$2:M579,6,0))</f>
        <v>A GRB</v>
      </c>
      <c r="H235" s="185" t="str">
        <f>IFERROR(IFERROR(IFERROR(IFERROR(IFERROR(IFERROR(IFERROR(VLOOKUP(B235,FUTSAL!C$69:N12405,7,0),VLOOKUP(B235,VOLEYBOL!C$54:N2801,7,0)),VLOOKUP(B235,FUTBOL!C$31:N2889,7,0)),VLOOKUP(B235,BASKETBOL!C$42:N2903,7,0)),VLOOKUP(B235,HENTBOL!C$32:N2904,7,0)),VLOOKUP(B235,HOKEY!C$35:N2248,7,0)),VLOOKUP(B235,KRİKET!C$30:N2678,7,0)),VLOOKUP(B235,'FERDİ BRANŞLAR'!B$2:M579,7,0))</f>
        <v>YILDIZ KIZ</v>
      </c>
      <c r="I235" s="187" t="str">
        <f>IFERROR(IFERROR(IFERROR(IFERROR(IFERROR(IFERROR(IFERROR(VLOOKUP(B235,FUTSAL!C$69:N12405,8,0),VLOOKUP(B235,VOLEYBOL!C$54:N2801,8,0)),VLOOKUP(B235,FUTBOL!C$31:N2889,8,0)),VLOOKUP(B235,BASKETBOL!C$42:N2903,8,0)),VLOOKUP(B235,HENTBOL!C$32:N2904,8,0)),VLOOKUP(B235,HOKEY!C$35:N2248,8,0)),VLOOKUP(B235,KRİKET!C$30:N2678,8,0)),VLOOKUP(B235,'FERDİ BRANŞLAR'!B$2:M579,8,0))</f>
        <v>MERZİFON NAMIK KEMAL O.O</v>
      </c>
      <c r="J235" s="253">
        <f>IFERROR(IFERROR(IFERROR(IFERROR(IFERROR(IFERROR(IFERROR(VLOOKUP(B235,FUTSAL!C$69:N12405,9,0),VLOOKUP(B235,VOLEYBOL!C$54:N2801,9,0)),VLOOKUP(B235,FUTBOL!C$31:N2889,9,0)),VLOOKUP(B235,BASKETBOL!C$42:N2903,9,0)),VLOOKUP(B235,HENTBOL!C$32:N2904,9,0)),VLOOKUP(B235,HOKEY!C$35:N2248,9,0)),VLOOKUP(B235,KRİKET!C$30:N2678,9,0)),VLOOKUP(B235,'FERDİ BRANŞLAR'!B$2:M579,9,0))</f>
        <v>0</v>
      </c>
      <c r="K235" s="253">
        <f>IFERROR(IFERROR(IFERROR(IFERROR(IFERROR(IFERROR(IFERROR(VLOOKUP(B235,FUTSAL!C$69:N12405,10,0),VLOOKUP(B235,VOLEYBOL!C$54:N2801,10,0)),VLOOKUP(B235,FUTBOL!C$31:N2889,10,0)),VLOOKUP(B235,BASKETBOL!C$42:N2903,10,0)),VLOOKUP(B235,HENTBOL!C$32:N2904,10,0)),VLOOKUP(B235,HOKEY!C$35:N2248,10,0)),VLOOKUP(B235,KRİKET!C$30:N2678,10,0)),VLOOKUP(B235,'FERDİ BRANŞLAR'!B$2:M579,10,0))</f>
        <v>0</v>
      </c>
      <c r="L235" s="311" t="str">
        <f>IFERROR(IFERROR(IFERROR(IFERROR(IFERROR(IFERROR(IFERROR(VLOOKUP(B235,FUTSAL!C$69:N12405,11,0),VLOOKUP(B235,VOLEYBOL!C$54:N2801,11,0)),VLOOKUP(B235,FUTBOL!C$31:N2889,11,0)),VLOOKUP(B235,BASKETBOL!C$42:N2903,11,0)),VLOOKUP(B235,HENTBOL!C$32:N2904,11,0)),VLOOKUP(B235,HOKEY!C$35:N2248,11,0)),VLOOKUP(B235,KRİKET!C$30:N2678,11,0)),VLOOKUP(B235,'FERDİ BRANŞLAR'!B$2:M579,11,0))</f>
        <v>MERZİFON ŞEHİT BİNBAŞI ARSLAN KULAKSIZ O.O</v>
      </c>
      <c r="M235" s="291" t="str">
        <f>IFERROR(IFERROR(IFERROR(IFERROR(IFERROR(IFERROR(IFERROR(VLOOKUP(B235,FUTSAL!C$69:N12405,12,0),VLOOKUP(B235,VOLEYBOL!C$54:N2801,12,0)),VLOOKUP(B235,FUTBOL!C$31:N2889,12,0)),VLOOKUP(B235,BASKETBOL!C$42:N2903,12,0)),VLOOKUP(B235,HENTBOL!C$32:N2904,12,0)),VLOOKUP(B235,HOKEY!C$35:N2248,11,0)),VLOOKUP(B235,KRİKET!C$30:N2678,12,0)),VLOOKUP(B235,'FERDİ BRANŞLAR'!B$2:M579,12,0))</f>
        <v>YER DEĞİŞİKLİĞİ -SAAT DEĞİŞİKLİĞİ-KUPA TÖRENİ</v>
      </c>
    </row>
    <row r="236" spans="2:14" ht="12" x14ac:dyDescent="0.2">
      <c r="B236" s="188">
        <v>80</v>
      </c>
      <c r="C236" s="185">
        <f>IFERROR(IFERROR(IFERROR(IFERROR(IFERROR(IFERROR(IFERROR(VLOOKUP(B236,FUTSAL!C$69:N11688,2,0),VLOOKUP(B236,VOLEYBOL!C$54:N2084,2,0)),VLOOKUP(B236,FUTBOL!C$31:N2172,2,0)),VLOOKUP(B236,BASKETBOL!C$42:N2186,2,0)),VLOOKUP(B236,HENTBOL!C$32:N2187,2,0)),VLOOKUP(B236,HOKEY!C$35:N1531,2,0)),VLOOKUP(B236,KRİKET!C$30:N1961,2,0)),VLOOKUP(B236,'FERDİ BRANŞLAR'!B$2:M307,2,0))</f>
        <v>46017</v>
      </c>
      <c r="D236" s="186">
        <f>IFERROR(IFERROR(IFERROR(IFERROR(IFERROR(IFERROR(IFERROR(VLOOKUP(B236,FUTSAL!C$69:N11688,3,0),VLOOKUP(B236,VOLEYBOL!C$54:N2084,3,0)),VLOOKUP(B236,FUTBOL!C$31:N2172,3,0)),VLOOKUP(B236,BASKETBOL!C$42:N2186,3,0)),VLOOKUP(B236,HENTBOL!C$32:N2187,3,0)),VLOOKUP(B236,HOKEY!C$35:N1531,3,0)),VLOOKUP(B236,KRİKET!C$30:N1961,3,0)),VLOOKUP(B236,'FERDİ BRANŞLAR'!B$2:M307,3,0))</f>
        <v>0.45833333333333331</v>
      </c>
      <c r="E236" s="185" t="str">
        <f>IFERROR(IFERROR(IFERROR(IFERROR(IFERROR(IFERROR(IFERROR(VLOOKUP(B236,FUTSAL!C$69:N11688,4,0),VLOOKUP(B236,VOLEYBOL!C$54:N2084,4,0)),VLOOKUP(B236,FUTBOL!C$31:N2172,4,0)),VLOOKUP(B236,BASKETBOL!C$42:N2186,4,0)),VLOOKUP(B236,HENTBOL!C$32:N2187,4,0)),VLOOKUP(B236,HOKEY!C$35:N1531,4,0)),VLOOKUP(B236,KRİKET!C$30:N1961,4,0)),VLOOKUP(B236,'FERDİ BRANŞLAR'!B$2:M307,4,0))</f>
        <v>AMASYA SS</v>
      </c>
      <c r="F236" s="185" t="str">
        <f>IFERROR(IFERROR(IFERROR(IFERROR(IFERROR(IFERROR(IFERROR(VLOOKUP(B236,FUTSAL!C$69:N11688,5,0),VLOOKUP(B236,VOLEYBOL!C$54:N2084,5,0)),VLOOKUP(B236,FUTBOL!C$31:N2172,5,0)),VLOOKUP(B236,BASKETBOL!C$42:N2186,5,0)),VLOOKUP(B236,HENTBOL!C$32:N2187,5,0)),VLOOKUP(B236,HOKEY!C$35:N1531,5,0)),VLOOKUP(B236,KRİKET!C$30:N1961,5,0)),VLOOKUP(B236,'FERDİ BRANŞLAR'!B$2:M307,5,0))</f>
        <v>FUTSAL</v>
      </c>
      <c r="G236" s="185" t="str">
        <f>IFERROR(IFERROR(IFERROR(IFERROR(IFERROR(IFERROR(IFERROR(VLOOKUP(B236,FUTSAL!C$69:N12133,6,0),VLOOKUP(B236,VOLEYBOL!C$54:N2529,6,0)),VLOOKUP(B236,FUTBOL!C$31:N2617,6,0)),VLOOKUP(B236,BASKETBOL!C$42:N2631,6,0)),VLOOKUP(B236,HENTBOL!C$32:N2632,6,0)),VLOOKUP(B236,HOKEY!C$35:N1976,6,0)),VLOOKUP(B236,KRİKET!C$30:N2406,6,0)),VLOOKUP(B236,'FERDİ BRANŞLAR'!B$2:M307,6,0))</f>
        <v>YRF 2</v>
      </c>
      <c r="H236" s="185" t="str">
        <f>IFERROR(IFERROR(IFERROR(IFERROR(IFERROR(IFERROR(IFERROR(VLOOKUP(B236,FUTSAL!C$69:N12133,7,0),VLOOKUP(B236,VOLEYBOL!C$54:N2529,7,0)),VLOOKUP(B236,FUTBOL!C$31:N2617,7,0)),VLOOKUP(B236,BASKETBOL!C$42:N2631,7,0)),VLOOKUP(B236,HENTBOL!C$32:N2632,7,0)),VLOOKUP(B236,HOKEY!C$35:N1976,7,0)),VLOOKUP(B236,KRİKET!C$30:N2406,7,0)),VLOOKUP(B236,'FERDİ BRANŞLAR'!B$2:M307,7,0))</f>
        <v>GNÇ A KIZ</v>
      </c>
      <c r="I236" s="187" t="str">
        <f>IFERROR(IFERROR(IFERROR(IFERROR(IFERROR(IFERROR(IFERROR(VLOOKUP(B236,FUTSAL!C$69:N12133,8,0),VLOOKUP(B236,VOLEYBOL!C$54:N2529,8,0)),VLOOKUP(B236,FUTBOL!C$31:N2617,8,0)),VLOOKUP(B236,BASKETBOL!C$42:N2631,8,0)),VLOOKUP(B236,HENTBOL!C$32:N2632,8,0)),VLOOKUP(B236,HOKEY!C$35:N1976,8,0)),VLOOKUP(B236,KRİKET!C$30:N2406,8,0)),VLOOKUP(B236,'FERDİ BRANŞLAR'!B$2:M307,8,0))</f>
        <v>B1</v>
      </c>
      <c r="J236" s="253">
        <f>IFERROR(IFERROR(IFERROR(IFERROR(IFERROR(IFERROR(IFERROR(VLOOKUP(B236,FUTSAL!C$69:N12133,9,0),VLOOKUP(B236,VOLEYBOL!C$54:N2529,9,0)),VLOOKUP(B236,FUTBOL!C$31:N2617,9,0)),VLOOKUP(B236,BASKETBOL!C$42:N2631,9,0)),VLOOKUP(B236,HENTBOL!C$32:N2632,9,0)),VLOOKUP(B236,HOKEY!C$35:N1976,9,0)),VLOOKUP(B236,KRİKET!C$30:N2406,9,0)),VLOOKUP(B236,'FERDİ BRANŞLAR'!B$2:M307,9,0))</f>
        <v>0</v>
      </c>
      <c r="K236" s="253">
        <f>IFERROR(IFERROR(IFERROR(IFERROR(IFERROR(IFERROR(IFERROR(VLOOKUP(B236,FUTSAL!C$69:N12133,10,0),VLOOKUP(B236,VOLEYBOL!C$54:N2529,10,0)),VLOOKUP(B236,FUTBOL!C$31:N2617,10,0)),VLOOKUP(B236,BASKETBOL!C$42:N2631,10,0)),VLOOKUP(B236,HENTBOL!C$32:N2632,10,0)),VLOOKUP(B236,HOKEY!C$35:N1976,10,0)),VLOOKUP(B236,KRİKET!C$30:N2406,10,0)),VLOOKUP(B236,'FERDİ BRANŞLAR'!B$2:M307,10,0))</f>
        <v>0</v>
      </c>
      <c r="L236" s="379" t="str">
        <f>IFERROR(IFERROR(IFERROR(IFERROR(IFERROR(IFERROR(IFERROR(VLOOKUP(B236,FUTSAL!C$69:N12133,11,0),VLOOKUP(B236,VOLEYBOL!C$54:N2529,11,0)),VLOOKUP(B236,FUTBOL!C$31:N2617,11,0)),VLOOKUP(B236,BASKETBOL!C$42:N2631,11,0)),VLOOKUP(B236,HENTBOL!C$32:N2632,11,0)),VLOOKUP(B236,HOKEY!C$35:N1976,11,0)),VLOOKUP(B236,KRİKET!C$30:N2406,11,0)),VLOOKUP(B236,'FERDİ BRANŞLAR'!B$2:M307,11,0))</f>
        <v>AMASYA LİSESİ</v>
      </c>
      <c r="M236" s="79">
        <f>IFERROR(IFERROR(IFERROR(IFERROR(IFERROR(IFERROR(IFERROR(VLOOKUP(B236,FUTSAL!C$69:N12133,12,0),VLOOKUP(B236,VOLEYBOL!C$54:N2529,12,0)),VLOOKUP(B236,FUTBOL!C$31:N2617,12,0)),VLOOKUP(B236,BASKETBOL!C$42:N2631,12,0)),VLOOKUP(B236,HENTBOL!C$32:N2632,12,0)),VLOOKUP(B236,HOKEY!C$35:N1976,11,0)),VLOOKUP(B236,KRİKET!C$30:N2406,12,0)),VLOOKUP(B236,'FERDİ BRANŞLAR'!B$2:M307,12,0))</f>
        <v>0</v>
      </c>
    </row>
    <row r="237" spans="2:14" ht="12" x14ac:dyDescent="0.2">
      <c r="B237" s="188">
        <v>421</v>
      </c>
      <c r="C237" s="312">
        <f>IFERROR(IFERROR(IFERROR(IFERROR(IFERROR(IFERROR(IFERROR(VLOOKUP(B237,FUTSAL!C$69:N11949,2,0),VLOOKUP(B237,VOLEYBOL!C$54:N2345,2,0)),VLOOKUP(B237,FUTBOL!C$31:N2433,2,0)),VLOOKUP(B237,BASKETBOL!C$42:N2447,2,0)),VLOOKUP(B237,HENTBOL!C$32:N2448,2,0)),VLOOKUP(B237,HOKEY!C$35:N1792,2,0)),VLOOKUP(B237,KRİKET!C$30:N2222,2,0)),VLOOKUP(B237,'FERDİ BRANŞLAR'!B$2:M568,2,0))</f>
        <v>46017</v>
      </c>
      <c r="D237" s="313">
        <f>IFERROR(IFERROR(IFERROR(IFERROR(IFERROR(IFERROR(IFERROR(VLOOKUP(B237,FUTSAL!C$69:N11949,3,0),VLOOKUP(B237,VOLEYBOL!C$54:N2345,3,0)),VLOOKUP(B237,FUTBOL!C$31:N2433,3,0)),VLOOKUP(B237,BASKETBOL!C$42:N2447,3,0)),VLOOKUP(B237,HENTBOL!C$32:N2448,3,0)),VLOOKUP(B237,HOKEY!C$35:N1792,3,0)),VLOOKUP(B237,KRİKET!C$30:N2222,3,0)),VLOOKUP(B237,'FERDİ BRANŞLAR'!B$2:M568,3,0))</f>
        <v>0.45833333333333331</v>
      </c>
      <c r="E237" s="312" t="str">
        <f>IFERROR(IFERROR(IFERROR(IFERROR(IFERROR(IFERROR(IFERROR(VLOOKUP(B237,FUTSAL!C$69:N11949,4,0),VLOOKUP(B237,VOLEYBOL!C$54:N2345,4,0)),VLOOKUP(B237,FUTBOL!C$31:N2433,4,0)),VLOOKUP(B237,BASKETBOL!C$42:N2447,4,0)),VLOOKUP(B237,HENTBOL!C$32:N2448,4,0)),VLOOKUP(B237,HOKEY!C$35:N1792,4,0)),VLOOKUP(B237,KRİKET!C$30:N2222,4,0)),VLOOKUP(B237,'FERDİ BRANŞLAR'!B$2:M568,4,0))</f>
        <v>G.HACIKÖY SS</v>
      </c>
      <c r="F237" s="312" t="str">
        <f>IFERROR(IFERROR(IFERROR(IFERROR(IFERROR(IFERROR(IFERROR(VLOOKUP(B237,FUTSAL!C$69:N11949,5,0),VLOOKUP(B237,VOLEYBOL!C$54:N2345,5,0)),VLOOKUP(B237,FUTBOL!C$31:N2433,5,0)),VLOOKUP(B237,BASKETBOL!C$42:N2447,5,0)),VLOOKUP(B237,HENTBOL!C$32:N2448,5,0)),VLOOKUP(B237,HOKEY!C$35:N1792,5,0)),VLOOKUP(B237,KRİKET!C$30:N2222,5,0)),VLOOKUP(B237,'FERDİ BRANŞLAR'!B$2:M568,5,0))</f>
        <v>BASKETBOL</v>
      </c>
      <c r="G237" s="312" t="str">
        <f>IFERROR(IFERROR(IFERROR(IFERROR(IFERROR(IFERROR(IFERROR(VLOOKUP(B237,FUTSAL!C$69:N12394,6,0),VLOOKUP(B237,VOLEYBOL!C$54:N2790,6,0)),VLOOKUP(B237,FUTBOL!C$31:N2878,6,0)),VLOOKUP(B237,BASKETBOL!C$42:N2892,6,0)),VLOOKUP(B237,HENTBOL!C$32:N2893,6,0)),VLOOKUP(B237,HOKEY!C$35:N2237,6,0)),VLOOKUP(B237,KRİKET!C$30:N2667,6,0)),VLOOKUP(B237,'FERDİ BRANŞLAR'!B$2:M568,6,0))</f>
        <v>A GRB</v>
      </c>
      <c r="H237" s="312" t="str">
        <f>IFERROR(IFERROR(IFERROR(IFERROR(IFERROR(IFERROR(IFERROR(VLOOKUP(B237,FUTSAL!C$69:N12394,7,0),VLOOKUP(B237,VOLEYBOL!C$54:N2790,7,0)),VLOOKUP(B237,FUTBOL!C$31:N2878,7,0)),VLOOKUP(B237,BASKETBOL!C$42:N2892,7,0)),VLOOKUP(B237,HENTBOL!C$32:N2893,7,0)),VLOOKUP(B237,HOKEY!C$35:N2237,7,0)),VLOOKUP(B237,KRİKET!C$30:N2667,7,0)),VLOOKUP(B237,'FERDİ BRANŞLAR'!B$2:M568,7,0))</f>
        <v>YILDIZ KIZ</v>
      </c>
      <c r="I237" s="314" t="str">
        <f>IFERROR(IFERROR(IFERROR(IFERROR(IFERROR(IFERROR(IFERROR(VLOOKUP(B237,FUTSAL!C$69:N12394,8,0),VLOOKUP(B237,VOLEYBOL!C$54:N2790,8,0)),VLOOKUP(B237,FUTBOL!C$31:N2878,8,0)),VLOOKUP(B237,BASKETBOL!C$42:N2892,8,0)),VLOOKUP(B237,HENTBOL!C$32:N2893,8,0)),VLOOKUP(B237,HOKEY!C$35:N2237,8,0)),VLOOKUP(B237,KRİKET!C$30:N2667,8,0)),VLOOKUP(B237,'FERDİ BRANŞLAR'!B$2:M568,8,0))</f>
        <v>MERZİFON GAZİ O.O (ÇEKİLDİ)</v>
      </c>
      <c r="J237" s="315">
        <f>IFERROR(IFERROR(IFERROR(IFERROR(IFERROR(IFERROR(IFERROR(VLOOKUP(B237,FUTSAL!C$69:N12394,9,0),VLOOKUP(B237,VOLEYBOL!C$54:N2790,9,0)),VLOOKUP(B237,FUTBOL!C$31:N2878,9,0)),VLOOKUP(B237,BASKETBOL!C$42:N2892,9,0)),VLOOKUP(B237,HENTBOL!C$32:N2893,9,0)),VLOOKUP(B237,HOKEY!C$35:N2237,9,0)),VLOOKUP(B237,KRİKET!C$30:N2667,9,0)),VLOOKUP(B237,'FERDİ BRANŞLAR'!B$2:M568,9,0))</f>
        <v>0</v>
      </c>
      <c r="K237" s="315">
        <f>IFERROR(IFERROR(IFERROR(IFERROR(IFERROR(IFERROR(IFERROR(VLOOKUP(B237,FUTSAL!C$69:N12394,10,0),VLOOKUP(B237,VOLEYBOL!C$54:N2790,10,0)),VLOOKUP(B237,FUTBOL!C$31:N2878,10,0)),VLOOKUP(B237,BASKETBOL!C$42:N2892,10,0)),VLOOKUP(B237,HENTBOL!C$32:N2893,10,0)),VLOOKUP(B237,HOKEY!C$35:N2237,10,0)),VLOOKUP(B237,KRİKET!C$30:N2667,10,0)),VLOOKUP(B237,'FERDİ BRANŞLAR'!B$2:M568,10,0))</f>
        <v>0</v>
      </c>
      <c r="L237" s="281" t="str">
        <f>IFERROR(IFERROR(IFERROR(IFERROR(IFERROR(IFERROR(IFERROR(VLOOKUP(B237,FUTSAL!C$69:N12394,11,0),VLOOKUP(B237,VOLEYBOL!C$54:N2790,11,0)),VLOOKUP(B237,FUTBOL!C$31:N2878,11,0)),VLOOKUP(B237,BASKETBOL!C$42:N2892,11,0)),VLOOKUP(B237,HENTBOL!C$32:N2893,11,0)),VLOOKUP(B237,HOKEY!C$35:N2237,11,0)),VLOOKUP(B237,KRİKET!C$30:N2667,11,0)),VLOOKUP(B237,'FERDİ BRANŞLAR'!B$2:M568,11,0))</f>
        <v>MERZİFON VALİ HÜSEYİN POROY O.O  ÇEKİLDİ(03.12.2025)</v>
      </c>
      <c r="M237" s="283" t="str">
        <f>IFERROR(IFERROR(IFERROR(IFERROR(IFERROR(IFERROR(IFERROR(VLOOKUP(B237,FUTSAL!C$69:N12394,12,0),VLOOKUP(B237,VOLEYBOL!C$54:N2790,12,0)),VLOOKUP(B237,FUTBOL!C$31:N2878,12,0)),VLOOKUP(B237,BASKETBOL!C$42:N2892,12,0)),VLOOKUP(B237,HENTBOL!C$32:N2893,12,0)),VLOOKUP(B237,HOKEY!C$35:N2237,11,0)),VLOOKUP(B237,KRİKET!C$30:N2667,12,0)),VLOOKUP(B237,'FERDİ BRANŞLAR'!B$2:M568,12,0))</f>
        <v>MERZİFON GAZİ O.O ÇEKİLDİ</v>
      </c>
    </row>
    <row r="238" spans="2:14" ht="12" x14ac:dyDescent="0.2">
      <c r="B238" s="188">
        <v>79</v>
      </c>
      <c r="C238" s="185">
        <f>IFERROR(IFERROR(IFERROR(IFERROR(IFERROR(IFERROR(IFERROR(VLOOKUP(B238,FUTSAL!C$69:N11687,2,0),VLOOKUP(B238,VOLEYBOL!C$54:N2083,2,0)),VLOOKUP(B238,FUTBOL!C$31:N2171,2,0)),VLOOKUP(B238,BASKETBOL!C$42:N2185,2,0)),VLOOKUP(B238,HENTBOL!C$32:N2186,2,0)),VLOOKUP(B238,HOKEY!C$35:N1530,2,0)),VLOOKUP(B238,KRİKET!C$30:N1960,2,0)),VLOOKUP(B238,'FERDİ BRANŞLAR'!B$2:M306,2,0))</f>
        <v>46017</v>
      </c>
      <c r="D238" s="186">
        <f>IFERROR(IFERROR(IFERROR(IFERROR(IFERROR(IFERROR(IFERROR(VLOOKUP(B238,FUTSAL!C$69:N11687,3,0),VLOOKUP(B238,VOLEYBOL!C$54:N2083,3,0)),VLOOKUP(B238,FUTBOL!C$31:N2171,3,0)),VLOOKUP(B238,BASKETBOL!C$42:N2185,3,0)),VLOOKUP(B238,HENTBOL!C$32:N2186,3,0)),VLOOKUP(B238,HOKEY!C$35:N1530,3,0)),VLOOKUP(B238,KRİKET!C$30:N1960,3,0)),VLOOKUP(B238,'FERDİ BRANŞLAR'!B$2:M306,3,0))</f>
        <v>0.5</v>
      </c>
      <c r="E238" s="185" t="str">
        <f>IFERROR(IFERROR(IFERROR(IFERROR(IFERROR(IFERROR(IFERROR(VLOOKUP(B238,FUTSAL!C$69:N11687,4,0),VLOOKUP(B238,VOLEYBOL!C$54:N2083,4,0)),VLOOKUP(B238,FUTBOL!C$31:N2171,4,0)),VLOOKUP(B238,BASKETBOL!C$42:N2185,4,0)),VLOOKUP(B238,HENTBOL!C$32:N2186,4,0)),VLOOKUP(B238,HOKEY!C$35:N1530,4,0)),VLOOKUP(B238,KRİKET!C$30:N1960,4,0)),VLOOKUP(B238,'FERDİ BRANŞLAR'!B$2:M306,4,0))</f>
        <v>AMASYA SS</v>
      </c>
      <c r="F238" s="185" t="str">
        <f>IFERROR(IFERROR(IFERROR(IFERROR(IFERROR(IFERROR(IFERROR(VLOOKUP(B238,FUTSAL!C$69:N11687,5,0),VLOOKUP(B238,VOLEYBOL!C$54:N2083,5,0)),VLOOKUP(B238,FUTBOL!C$31:N2171,5,0)),VLOOKUP(B238,BASKETBOL!C$42:N2185,5,0)),VLOOKUP(B238,HENTBOL!C$32:N2186,5,0)),VLOOKUP(B238,HOKEY!C$35:N1530,5,0)),VLOOKUP(B238,KRİKET!C$30:N1960,5,0)),VLOOKUP(B238,'FERDİ BRANŞLAR'!B$2:M306,5,0))</f>
        <v>FUTSAL</v>
      </c>
      <c r="G238" s="185" t="str">
        <f>IFERROR(IFERROR(IFERROR(IFERROR(IFERROR(IFERROR(IFERROR(VLOOKUP(B238,FUTSAL!C$69:N12132,6,0),VLOOKUP(B238,VOLEYBOL!C$54:N2528,6,0)),VLOOKUP(B238,FUTBOL!C$31:N2616,6,0)),VLOOKUP(B238,BASKETBOL!C$42:N2630,6,0)),VLOOKUP(B238,HENTBOL!C$32:N2631,6,0)),VLOOKUP(B238,HOKEY!C$35:N1975,6,0)),VLOOKUP(B238,KRİKET!C$30:N2405,6,0)),VLOOKUP(B238,'FERDİ BRANŞLAR'!B$2:M306,6,0))</f>
        <v xml:space="preserve">YRF 1 </v>
      </c>
      <c r="H238" s="185" t="str">
        <f>IFERROR(IFERROR(IFERROR(IFERROR(IFERROR(IFERROR(IFERROR(VLOOKUP(B238,FUTSAL!C$69:N12132,7,0),VLOOKUP(B238,VOLEYBOL!C$54:N2528,7,0)),VLOOKUP(B238,FUTBOL!C$31:N2616,7,0)),VLOOKUP(B238,BASKETBOL!C$42:N2630,7,0)),VLOOKUP(B238,HENTBOL!C$32:N2631,7,0)),VLOOKUP(B238,HOKEY!C$35:N1975,7,0)),VLOOKUP(B238,KRİKET!C$30:N2405,7,0)),VLOOKUP(B238,'FERDİ BRANŞLAR'!B$2:M306,7,0))</f>
        <v>GNÇ A KIZ</v>
      </c>
      <c r="I238" s="187" t="str">
        <f>IFERROR(IFERROR(IFERROR(IFERROR(IFERROR(IFERROR(IFERROR(VLOOKUP(B238,FUTSAL!C$69:N12132,8,0),VLOOKUP(B238,VOLEYBOL!C$54:N2528,8,0)),VLOOKUP(B238,FUTBOL!C$31:N2616,8,0)),VLOOKUP(B238,BASKETBOL!C$42:N2630,8,0)),VLOOKUP(B238,HENTBOL!C$32:N2631,8,0)),VLOOKUP(B238,HOKEY!C$35:N1975,8,0)),VLOOKUP(B238,KRİKET!C$30:N2405,8,0)),VLOOKUP(B238,'FERDİ BRANŞLAR'!B$2:M306,8,0))</f>
        <v>AMASYA ŞEHİT FERHAT ERDİN SPOR LİSESİ</v>
      </c>
      <c r="J238" s="253">
        <f>IFERROR(IFERROR(IFERROR(IFERROR(IFERROR(IFERROR(IFERROR(VLOOKUP(B238,FUTSAL!C$69:N12132,9,0),VLOOKUP(B238,VOLEYBOL!C$54:N2528,9,0)),VLOOKUP(B238,FUTBOL!C$31:N2616,9,0)),VLOOKUP(B238,BASKETBOL!C$42:N2630,9,0)),VLOOKUP(B238,HENTBOL!C$32:N2631,9,0)),VLOOKUP(B238,HOKEY!C$35:N1975,9,0)),VLOOKUP(B238,KRİKET!C$30:N2405,9,0)),VLOOKUP(B238,'FERDİ BRANŞLAR'!B$2:M306,9,0))</f>
        <v>0</v>
      </c>
      <c r="K238" s="253">
        <f>IFERROR(IFERROR(IFERROR(IFERROR(IFERROR(IFERROR(IFERROR(VLOOKUP(B238,FUTSAL!C$69:N12132,10,0),VLOOKUP(B238,VOLEYBOL!C$54:N2528,10,0)),VLOOKUP(B238,FUTBOL!C$31:N2616,10,0)),VLOOKUP(B238,BASKETBOL!C$42:N2630,10,0)),VLOOKUP(B238,HENTBOL!C$32:N2631,10,0)),VLOOKUP(B238,HOKEY!C$35:N1975,10,0)),VLOOKUP(B238,KRİKET!C$30:N2405,10,0)),VLOOKUP(B238,'FERDİ BRANŞLAR'!B$2:M306,10,0))</f>
        <v>0</v>
      </c>
      <c r="L238" s="351" t="str">
        <f>IFERROR(IFERROR(IFERROR(IFERROR(IFERROR(IFERROR(IFERROR(VLOOKUP(B238,FUTSAL!C$69:N12132,11,0),VLOOKUP(B238,VOLEYBOL!C$54:N2528,11,0)),VLOOKUP(B238,FUTBOL!C$31:N2616,11,0)),VLOOKUP(B238,BASKETBOL!C$42:N2630,11,0)),VLOOKUP(B238,HENTBOL!C$32:N2631,11,0)),VLOOKUP(B238,HOKEY!C$35:N1975,11,0)),VLOOKUP(B238,KRİKET!C$30:N2405,11,0)),VLOOKUP(B238,'FERDİ BRANŞLAR'!B$2:M306,11,0))</f>
        <v>C1</v>
      </c>
      <c r="M238" s="79" t="str">
        <f>IFERROR(IFERROR(IFERROR(IFERROR(IFERROR(IFERROR(IFERROR(VLOOKUP(B238,FUTSAL!C$69:N12132,12,0),VLOOKUP(B238,VOLEYBOL!C$54:N2528,12,0)),VLOOKUP(B238,FUTBOL!C$31:N2616,12,0)),VLOOKUP(B238,BASKETBOL!C$42:N2630,12,0)),VLOOKUP(B238,HENTBOL!C$32:N2631,12,0)),VLOOKUP(B238,HOKEY!C$35:N1975,11,0)),VLOOKUP(B238,KRİKET!C$30:N2405,12,0)),VLOOKUP(B238,'FERDİ BRANŞLAR'!B$2:M306,12,0))</f>
        <v>………</v>
      </c>
    </row>
    <row r="239" spans="2:14" ht="12" x14ac:dyDescent="0.2">
      <c r="B239" s="188">
        <v>81</v>
      </c>
      <c r="C239" s="185">
        <f>IFERROR(IFERROR(IFERROR(IFERROR(IFERROR(IFERROR(IFERROR(VLOOKUP(B239,FUTSAL!C$69:N11615,2,0),VLOOKUP(B239,VOLEYBOL!C$54:N2011,2,0)),VLOOKUP(B239,FUTBOL!C$31:N2099,2,0)),VLOOKUP(B239,BASKETBOL!C$42:N2113,2,0)),VLOOKUP(B239,HENTBOL!C$32:N2114,2,0)),VLOOKUP(B239,HOKEY!C$35:N1458,2,0)),VLOOKUP(B239,KRİKET!C$30:N1888,2,0)),VLOOKUP(B239,'FERDİ BRANŞLAR'!B$2:M234,2,0))</f>
        <v>46021</v>
      </c>
      <c r="D239" s="186">
        <f>IFERROR(IFERROR(IFERROR(IFERROR(IFERROR(IFERROR(IFERROR(VLOOKUP(B239,FUTSAL!C$69:N11615,3,0),VLOOKUP(B239,VOLEYBOL!C$54:N2011,3,0)),VLOOKUP(B239,FUTBOL!C$31:N2099,3,0)),VLOOKUP(B239,BASKETBOL!C$42:N2113,3,0)),VLOOKUP(B239,HENTBOL!C$32:N2114,3,0)),VLOOKUP(B239,HOKEY!C$35:N1458,3,0)),VLOOKUP(B239,KRİKET!C$30:N1888,3,0)),VLOOKUP(B239,'FERDİ BRANŞLAR'!B$2:M234,3,0))</f>
        <v>0.375</v>
      </c>
      <c r="E239" s="185" t="str">
        <f>IFERROR(IFERROR(IFERROR(IFERROR(IFERROR(IFERROR(IFERROR(VLOOKUP(B239,FUTSAL!C$69:N11615,4,0),VLOOKUP(B239,VOLEYBOL!C$54:N2011,4,0)),VLOOKUP(B239,FUTBOL!C$31:N2099,4,0)),VLOOKUP(B239,BASKETBOL!C$42:N2113,4,0)),VLOOKUP(B239,HENTBOL!C$32:N2114,4,0)),VLOOKUP(B239,HOKEY!C$35:N1458,4,0)),VLOOKUP(B239,KRİKET!C$30:N1888,4,0)),VLOOKUP(B239,'FERDİ BRANŞLAR'!B$2:M234,4,0))</f>
        <v>AMASYA SS</v>
      </c>
      <c r="F239" s="185" t="str">
        <f>IFERROR(IFERROR(IFERROR(IFERROR(IFERROR(IFERROR(IFERROR(VLOOKUP(B239,FUTSAL!C$69:N11615,5,0),VLOOKUP(B239,VOLEYBOL!C$54:N2011,5,0)),VLOOKUP(B239,FUTBOL!C$31:N2099,5,0)),VLOOKUP(B239,BASKETBOL!C$42:N2113,5,0)),VLOOKUP(B239,HENTBOL!C$32:N2114,5,0)),VLOOKUP(B239,HOKEY!C$35:N1458,5,0)),VLOOKUP(B239,KRİKET!C$30:N1888,5,0)),VLOOKUP(B239,'FERDİ BRANŞLAR'!B$2:M234,5,0))</f>
        <v>FUTSAL</v>
      </c>
      <c r="G239" s="185" t="str">
        <f>IFERROR(IFERROR(IFERROR(IFERROR(IFERROR(IFERROR(IFERROR(VLOOKUP(B239,FUTSAL!C$69:N12060,6,0),VLOOKUP(B239,VOLEYBOL!C$54:N2456,6,0)),VLOOKUP(B239,FUTBOL!C$31:N2544,6,0)),VLOOKUP(B239,BASKETBOL!C$42:N2558,6,0)),VLOOKUP(B239,HENTBOL!C$32:N2559,6,0)),VLOOKUP(B239,HOKEY!C$35:N1903,6,0)),VLOOKUP(B239,KRİKET!C$30:N2333,6,0)),VLOOKUP(B239,'FERDİ BRANŞLAR'!B$2:M234,6,0))</f>
        <v>3-4 LÜK</v>
      </c>
      <c r="H239" s="185" t="str">
        <f>IFERROR(IFERROR(IFERROR(IFERROR(IFERROR(IFERROR(IFERROR(VLOOKUP(B239,FUTSAL!C$69:N12060,7,0),VLOOKUP(B239,VOLEYBOL!C$54:N2456,7,0)),VLOOKUP(B239,FUTBOL!C$31:N2544,7,0)),VLOOKUP(B239,BASKETBOL!C$42:N2558,7,0)),VLOOKUP(B239,HENTBOL!C$32:N2559,7,0)),VLOOKUP(B239,HOKEY!C$35:N1903,7,0)),VLOOKUP(B239,KRİKET!C$30:N2333,7,0)),VLOOKUP(B239,'FERDİ BRANŞLAR'!B$2:M234,7,0))</f>
        <v>GNÇ A KIZ</v>
      </c>
      <c r="I239" s="187">
        <f>IFERROR(IFERROR(IFERROR(IFERROR(IFERROR(IFERROR(IFERROR(VLOOKUP(B239,FUTSAL!C$69:N12060,8,0),VLOOKUP(B239,VOLEYBOL!C$54:N2456,8,0)),VLOOKUP(B239,FUTBOL!C$31:N2544,8,0)),VLOOKUP(B239,BASKETBOL!C$42:N2558,8,0)),VLOOKUP(B239,HENTBOL!C$32:N2559,8,0)),VLOOKUP(B239,HOKEY!C$35:N1903,8,0)),VLOOKUP(B239,KRİKET!C$30:N2333,8,0)),VLOOKUP(B239,'FERDİ BRANŞLAR'!B$2:M234,8,0))</f>
        <v>0</v>
      </c>
      <c r="J239" s="253">
        <f>IFERROR(IFERROR(IFERROR(IFERROR(IFERROR(IFERROR(IFERROR(VLOOKUP(B239,FUTSAL!C$69:N12060,9,0),VLOOKUP(B239,VOLEYBOL!C$54:N2456,9,0)),VLOOKUP(B239,FUTBOL!C$31:N2544,9,0)),VLOOKUP(B239,BASKETBOL!C$42:N2558,9,0)),VLOOKUP(B239,HENTBOL!C$32:N2559,9,0)),VLOOKUP(B239,HOKEY!C$35:N1903,9,0)),VLOOKUP(B239,KRİKET!C$30:N2333,9,0)),VLOOKUP(B239,'FERDİ BRANŞLAR'!B$2:M234,9,0))</f>
        <v>0</v>
      </c>
      <c r="K239" s="253">
        <f>IFERROR(IFERROR(IFERROR(IFERROR(IFERROR(IFERROR(IFERROR(VLOOKUP(B239,FUTSAL!C$69:N12060,10,0),VLOOKUP(B239,VOLEYBOL!C$54:N2456,10,0)),VLOOKUP(B239,FUTBOL!C$31:N2544,10,0)),VLOOKUP(B239,BASKETBOL!C$42:N2558,10,0)),VLOOKUP(B239,HENTBOL!C$32:N2559,10,0)),VLOOKUP(B239,HOKEY!C$35:N1903,10,0)),VLOOKUP(B239,KRİKET!C$30:N2333,10,0)),VLOOKUP(B239,'FERDİ BRANŞLAR'!B$2:M234,10,0))</f>
        <v>0</v>
      </c>
      <c r="L239" s="363">
        <f>IFERROR(IFERROR(IFERROR(IFERROR(IFERROR(IFERROR(IFERROR(VLOOKUP(B239,FUTSAL!C$69:N12060,11,0),VLOOKUP(B239,VOLEYBOL!C$54:N2456,11,0)),VLOOKUP(B239,FUTBOL!C$31:N2544,11,0)),VLOOKUP(B239,BASKETBOL!C$42:N2558,11,0)),VLOOKUP(B239,HENTBOL!C$32:N2559,11,0)),VLOOKUP(B239,HOKEY!C$35:N1903,11,0)),VLOOKUP(B239,KRİKET!C$30:N2333,11,0)),VLOOKUP(B239,'FERDİ BRANŞLAR'!B$2:M234,11,0))</f>
        <v>0</v>
      </c>
      <c r="M239" s="79">
        <f>IFERROR(IFERROR(IFERROR(IFERROR(IFERROR(IFERROR(IFERROR(VLOOKUP(B239,FUTSAL!C$69:N12060,12,0),VLOOKUP(B239,VOLEYBOL!C$54:N2456,12,0)),VLOOKUP(B239,FUTBOL!C$31:N2544,12,0)),VLOOKUP(B239,BASKETBOL!C$42:N2558,12,0)),VLOOKUP(B239,HENTBOL!C$32:N2559,12,0)),VLOOKUP(B239,HOKEY!C$35:N1903,11,0)),VLOOKUP(B239,KRİKET!C$30:N2333,12,0)),VLOOKUP(B239,'FERDİ BRANŞLAR'!B$2:M234,12,0))</f>
        <v>0</v>
      </c>
    </row>
    <row r="240" spans="2:14" ht="12" x14ac:dyDescent="0.2">
      <c r="B240" s="188">
        <v>364</v>
      </c>
      <c r="C240" s="185">
        <f>IFERROR(IFERROR(IFERROR(IFERROR(IFERROR(IFERROR(IFERROR(VLOOKUP(B240,FUTSAL!C$69:N11929,2,0),VLOOKUP(B240,VOLEYBOL!C$54:N2325,2,0)),VLOOKUP(B240,FUTBOL!C$31:N2413,2,0)),VLOOKUP(B240,BASKETBOL!C$42:N2427,2,0)),VLOOKUP(B240,HENTBOL!C$32:N2428,2,0)),VLOOKUP(B240,HOKEY!C$35:N1772,2,0)),VLOOKUP(B240,KRİKET!C$30:N2202,2,0)),VLOOKUP(B240,'FERDİ BRANŞLAR'!B$2:M548,2,0))</f>
        <v>46021</v>
      </c>
      <c r="D240" s="186">
        <f>IFERROR(IFERROR(IFERROR(IFERROR(IFERROR(IFERROR(IFERROR(VLOOKUP(B240,FUTSAL!C$69:N11929,3,0),VLOOKUP(B240,VOLEYBOL!C$54:N2325,3,0)),VLOOKUP(B240,FUTBOL!C$31:N2413,3,0)),VLOOKUP(B240,BASKETBOL!C$42:N2427,3,0)),VLOOKUP(B240,HENTBOL!C$32:N2428,3,0)),VLOOKUP(B240,HOKEY!C$35:N1772,3,0)),VLOOKUP(B240,KRİKET!C$30:N2202,3,0)),VLOOKUP(B240,'FERDİ BRANŞLAR'!B$2:M548,3,0))</f>
        <v>0.39583333333333331</v>
      </c>
      <c r="E240" s="185" t="str">
        <f>IFERROR(IFERROR(IFERROR(IFERROR(IFERROR(IFERROR(IFERROR(VLOOKUP(B240,FUTSAL!C$69:N11929,4,0),VLOOKUP(B240,VOLEYBOL!C$54:N2325,4,0)),VLOOKUP(B240,FUTBOL!C$31:N2413,4,0)),VLOOKUP(B240,BASKETBOL!C$42:N2427,4,0)),VLOOKUP(B240,HENTBOL!C$32:N2428,4,0)),VLOOKUP(B240,HOKEY!C$35:N1772,4,0)),VLOOKUP(B240,KRİKET!C$30:N2202,4,0)),VLOOKUP(B240,'FERDİ BRANŞLAR'!B$2:M548,4,0))</f>
        <v>22 HAZİRAN S.S</v>
      </c>
      <c r="F240" s="185" t="str">
        <f>IFERROR(IFERROR(IFERROR(IFERROR(IFERROR(IFERROR(IFERROR(VLOOKUP(B240,FUTSAL!C$69:N11929,5,0),VLOOKUP(B240,VOLEYBOL!C$54:N2325,5,0)),VLOOKUP(B240,FUTBOL!C$31:N2413,5,0)),VLOOKUP(B240,BASKETBOL!C$42:N2427,5,0)),VLOOKUP(B240,HENTBOL!C$32:N2428,5,0)),VLOOKUP(B240,HOKEY!C$35:N1772,5,0)),VLOOKUP(B240,KRİKET!C$30:N2202,5,0)),VLOOKUP(B240,'FERDİ BRANŞLAR'!B$2:M548,5,0))</f>
        <v>VOLEYBOL</v>
      </c>
      <c r="G240" s="185" t="str">
        <f>IFERROR(IFERROR(IFERROR(IFERROR(IFERROR(IFERROR(IFERROR(VLOOKUP(B240,FUTSAL!C$69:N12374,6,0),VLOOKUP(B240,VOLEYBOL!C$54:N2770,6,0)),VLOOKUP(B240,FUTBOL!C$31:N2858,6,0)),VLOOKUP(B240,BASKETBOL!C$42:N2872,6,0)),VLOOKUP(B240,HENTBOL!C$32:N2873,6,0)),VLOOKUP(B240,HOKEY!C$35:N2217,6,0)),VLOOKUP(B240,KRİKET!C$30:N2647,6,0)),VLOOKUP(B240,'FERDİ BRANŞLAR'!B$2:M548,6,0))</f>
        <v>Ç.F</v>
      </c>
      <c r="H240" s="185" t="str">
        <f>IFERROR(IFERROR(IFERROR(IFERROR(IFERROR(IFERROR(IFERROR(VLOOKUP(B240,FUTSAL!C$69:N12374,7,0),VLOOKUP(B240,VOLEYBOL!C$54:N2770,7,0)),VLOOKUP(B240,FUTBOL!C$31:N2858,7,0)),VLOOKUP(B240,BASKETBOL!C$42:N2872,7,0)),VLOOKUP(B240,HENTBOL!C$32:N2873,7,0)),VLOOKUP(B240,HOKEY!C$35:N2217,7,0)),VLOOKUP(B240,KRİKET!C$30:N2647,7,0)),VLOOKUP(B240,'FERDİ BRANŞLAR'!B$2:M548,7,0))</f>
        <v>KÜÇÜK KIZ</v>
      </c>
      <c r="I240" s="187" t="str">
        <f>IFERROR(IFERROR(IFERROR(IFERROR(IFERROR(IFERROR(IFERROR(VLOOKUP(B240,FUTSAL!C$69:N12374,8,0),VLOOKUP(B240,VOLEYBOL!C$54:N2770,8,0)),VLOOKUP(B240,FUTBOL!C$31:N2858,8,0)),VLOOKUP(B240,BASKETBOL!C$42:N2872,8,0)),VLOOKUP(B240,HENTBOL!C$32:N2873,8,0)),VLOOKUP(B240,HOKEY!C$35:N2217,8,0)),VLOOKUP(B240,KRİKET!C$30:N2647,8,0)),VLOOKUP(B240,'FERDİ BRANŞLAR'!B$2:M548,8,0))</f>
        <v>A GRUBU 1.</v>
      </c>
      <c r="J240" s="253">
        <f>IFERROR(IFERROR(IFERROR(IFERROR(IFERROR(IFERROR(IFERROR(VLOOKUP(B240,FUTSAL!C$69:N12374,9,0),VLOOKUP(B240,VOLEYBOL!C$54:N2770,9,0)),VLOOKUP(B240,FUTBOL!C$31:N2858,9,0)),VLOOKUP(B240,BASKETBOL!C$42:N2872,9,0)),VLOOKUP(B240,HENTBOL!C$32:N2873,9,0)),VLOOKUP(B240,HOKEY!C$35:N2217,9,0)),VLOOKUP(B240,KRİKET!C$30:N2647,9,0)),VLOOKUP(B240,'FERDİ BRANŞLAR'!B$2:M548,9,0))</f>
        <v>0</v>
      </c>
      <c r="K240" s="253">
        <f>IFERROR(IFERROR(IFERROR(IFERROR(IFERROR(IFERROR(IFERROR(VLOOKUP(B240,FUTSAL!C$69:N12374,10,0),VLOOKUP(B240,VOLEYBOL!C$54:N2770,10,0)),VLOOKUP(B240,FUTBOL!C$31:N2858,10,0)),VLOOKUP(B240,BASKETBOL!C$42:N2872,10,0)),VLOOKUP(B240,HENTBOL!C$32:N2873,10,0)),VLOOKUP(B240,HOKEY!C$35:N2217,10,0)),VLOOKUP(B240,KRİKET!C$30:N2647,10,0)),VLOOKUP(B240,'FERDİ BRANŞLAR'!B$2:M548,10,0))</f>
        <v>0</v>
      </c>
      <c r="L240" s="356" t="str">
        <f>IFERROR(IFERROR(IFERROR(IFERROR(IFERROR(IFERROR(IFERROR(VLOOKUP(B240,FUTSAL!C$69:N12374,11,0),VLOOKUP(B240,VOLEYBOL!C$54:N2770,11,0)),VLOOKUP(B240,FUTBOL!C$31:N2858,11,0)),VLOOKUP(B240,BASKETBOL!C$42:N2872,11,0)),VLOOKUP(B240,HENTBOL!C$32:N2873,11,0)),VLOOKUP(B240,HOKEY!C$35:N2217,11,0)),VLOOKUP(B240,KRİKET!C$30:N2647,11,0)),VLOOKUP(B240,'FERDİ BRANŞLAR'!B$2:M548,11,0))</f>
        <v>B2/C2 GALİBİ</v>
      </c>
      <c r="M240" s="79">
        <f>IFERROR(IFERROR(IFERROR(IFERROR(IFERROR(IFERROR(IFERROR(VLOOKUP(B240,FUTSAL!C$69:N12374,12,0),VLOOKUP(B240,VOLEYBOL!C$54:N2770,12,0)),VLOOKUP(B240,FUTBOL!C$31:N2858,12,0)),VLOOKUP(B240,BASKETBOL!C$42:N2872,12,0)),VLOOKUP(B240,HENTBOL!C$32:N2873,12,0)),VLOOKUP(B240,HOKEY!C$35:N2217,11,0)),VLOOKUP(B240,KRİKET!C$30:N2647,12,0)),VLOOKUP(B240,'FERDİ BRANŞLAR'!B$2:M548,12,0))</f>
        <v>0</v>
      </c>
    </row>
    <row r="241" spans="2:13" ht="12" x14ac:dyDescent="0.2">
      <c r="B241" s="188">
        <v>82</v>
      </c>
      <c r="C241" s="185">
        <f>IFERROR(IFERROR(IFERROR(IFERROR(IFERROR(IFERROR(IFERROR(VLOOKUP(B241,FUTSAL!C$69:N11714,2,0),VLOOKUP(B241,VOLEYBOL!C$54:N2110,2,0)),VLOOKUP(B241,FUTBOL!C$31:N2198,2,0)),VLOOKUP(B241,BASKETBOL!C$42:N2212,2,0)),VLOOKUP(B241,HENTBOL!C$32:N2213,2,0)),VLOOKUP(B241,HOKEY!C$35:N1557,2,0)),VLOOKUP(B241,KRİKET!C$30:N1987,2,0)),VLOOKUP(B241,'FERDİ BRANŞLAR'!B$2:M333,2,0))</f>
        <v>46021</v>
      </c>
      <c r="D241" s="186">
        <f>IFERROR(IFERROR(IFERROR(IFERROR(IFERROR(IFERROR(IFERROR(VLOOKUP(B241,FUTSAL!C$69:N11714,3,0),VLOOKUP(B241,VOLEYBOL!C$54:N2110,3,0)),VLOOKUP(B241,FUTBOL!C$31:N2198,3,0)),VLOOKUP(B241,BASKETBOL!C$42:N2212,3,0)),VLOOKUP(B241,HENTBOL!C$32:N2213,3,0)),VLOOKUP(B241,HOKEY!C$35:N1557,3,0)),VLOOKUP(B241,KRİKET!C$30:N1987,3,0)),VLOOKUP(B241,'FERDİ BRANŞLAR'!B$2:M333,3,0))</f>
        <v>0.41666666666666669</v>
      </c>
      <c r="E241" s="185" t="str">
        <f>IFERROR(IFERROR(IFERROR(IFERROR(IFERROR(IFERROR(IFERROR(VLOOKUP(B241,FUTSAL!C$69:N11714,4,0),VLOOKUP(B241,VOLEYBOL!C$54:N2110,4,0)),VLOOKUP(B241,FUTBOL!C$31:N2198,4,0)),VLOOKUP(B241,BASKETBOL!C$42:N2212,4,0)),VLOOKUP(B241,HENTBOL!C$32:N2213,4,0)),VLOOKUP(B241,HOKEY!C$35:N1557,4,0)),VLOOKUP(B241,KRİKET!C$30:N1987,4,0)),VLOOKUP(B241,'FERDİ BRANŞLAR'!B$2:M333,4,0))</f>
        <v>AMASYA SS</v>
      </c>
      <c r="F241" s="185" t="str">
        <f>IFERROR(IFERROR(IFERROR(IFERROR(IFERROR(IFERROR(IFERROR(VLOOKUP(B241,FUTSAL!C$69:N11714,5,0),VLOOKUP(B241,VOLEYBOL!C$54:N2110,5,0)),VLOOKUP(B241,FUTBOL!C$31:N2198,5,0)),VLOOKUP(B241,BASKETBOL!C$42:N2212,5,0)),VLOOKUP(B241,HENTBOL!C$32:N2213,5,0)),VLOOKUP(B241,HOKEY!C$35:N1557,5,0)),VLOOKUP(B241,KRİKET!C$30:N1987,5,0)),VLOOKUP(B241,'FERDİ BRANŞLAR'!B$2:M333,5,0))</f>
        <v>FUTSAL</v>
      </c>
      <c r="G241" s="185" t="str">
        <f>IFERROR(IFERROR(IFERROR(IFERROR(IFERROR(IFERROR(IFERROR(VLOOKUP(B241,FUTSAL!C$69:N12159,6,0),VLOOKUP(B241,VOLEYBOL!C$54:N2555,6,0)),VLOOKUP(B241,FUTBOL!C$31:N2643,6,0)),VLOOKUP(B241,BASKETBOL!C$42:N2657,6,0)),VLOOKUP(B241,HENTBOL!C$32:N2658,6,0)),VLOOKUP(B241,HOKEY!C$35:N2002,6,0)),VLOOKUP(B241,KRİKET!C$30:N2432,6,0)),VLOOKUP(B241,'FERDİ BRANŞLAR'!B$2:M333,6,0))</f>
        <v>FİNAL</v>
      </c>
      <c r="H241" s="185" t="str">
        <f>IFERROR(IFERROR(IFERROR(IFERROR(IFERROR(IFERROR(IFERROR(VLOOKUP(B241,FUTSAL!C$69:N12159,7,0),VLOOKUP(B241,VOLEYBOL!C$54:N2555,7,0)),VLOOKUP(B241,FUTBOL!C$31:N2643,7,0)),VLOOKUP(B241,BASKETBOL!C$42:N2657,7,0)),VLOOKUP(B241,HENTBOL!C$32:N2658,7,0)),VLOOKUP(B241,HOKEY!C$35:N2002,7,0)),VLOOKUP(B241,KRİKET!C$30:N2432,7,0)),VLOOKUP(B241,'FERDİ BRANŞLAR'!B$2:M333,7,0))</f>
        <v>GNÇ A KIZ</v>
      </c>
      <c r="I241" s="187">
        <f>IFERROR(IFERROR(IFERROR(IFERROR(IFERROR(IFERROR(IFERROR(VLOOKUP(B241,FUTSAL!C$69:N12159,8,0),VLOOKUP(B241,VOLEYBOL!C$54:N2555,8,0)),VLOOKUP(B241,FUTBOL!C$31:N2643,8,0)),VLOOKUP(B241,BASKETBOL!C$42:N2657,8,0)),VLOOKUP(B241,HENTBOL!C$32:N2658,8,0)),VLOOKUP(B241,HOKEY!C$35:N2002,8,0)),VLOOKUP(B241,KRİKET!C$30:N2432,8,0)),VLOOKUP(B241,'FERDİ BRANŞLAR'!B$2:M333,8,0))</f>
        <v>0</v>
      </c>
      <c r="J241" s="253">
        <f>IFERROR(IFERROR(IFERROR(IFERROR(IFERROR(IFERROR(IFERROR(VLOOKUP(B241,FUTSAL!C$69:N12159,9,0),VLOOKUP(B241,VOLEYBOL!C$54:N2555,9,0)),VLOOKUP(B241,FUTBOL!C$31:N2643,9,0)),VLOOKUP(B241,BASKETBOL!C$42:N2657,9,0)),VLOOKUP(B241,HENTBOL!C$32:N2658,9,0)),VLOOKUP(B241,HOKEY!C$35:N2002,9,0)),VLOOKUP(B241,KRİKET!C$30:N2432,9,0)),VLOOKUP(B241,'FERDİ BRANŞLAR'!B$2:M333,9,0))</f>
        <v>0</v>
      </c>
      <c r="K241" s="253">
        <f>IFERROR(IFERROR(IFERROR(IFERROR(IFERROR(IFERROR(IFERROR(VLOOKUP(B241,FUTSAL!C$69:N12159,10,0),VLOOKUP(B241,VOLEYBOL!C$54:N2555,10,0)),VLOOKUP(B241,FUTBOL!C$31:N2643,10,0)),VLOOKUP(B241,BASKETBOL!C$42:N2657,10,0)),VLOOKUP(B241,HENTBOL!C$32:N2658,10,0)),VLOOKUP(B241,HOKEY!C$35:N2002,10,0)),VLOOKUP(B241,KRİKET!C$30:N2432,10,0)),VLOOKUP(B241,'FERDİ BRANŞLAR'!B$2:M333,10,0))</f>
        <v>0</v>
      </c>
      <c r="L241" s="346">
        <f>IFERROR(IFERROR(IFERROR(IFERROR(IFERROR(IFERROR(IFERROR(VLOOKUP(B241,FUTSAL!C$69:N12159,11,0),VLOOKUP(B241,VOLEYBOL!C$54:N2555,11,0)),VLOOKUP(B241,FUTBOL!C$31:N2643,11,0)),VLOOKUP(B241,BASKETBOL!C$42:N2657,11,0)),VLOOKUP(B241,HENTBOL!C$32:N2658,11,0)),VLOOKUP(B241,HOKEY!C$35:N2002,11,0)),VLOOKUP(B241,KRİKET!C$30:N2432,11,0)),VLOOKUP(B241,'FERDİ BRANŞLAR'!B$2:M333,11,0))</f>
        <v>0</v>
      </c>
      <c r="M241" s="79">
        <f>IFERROR(IFERROR(IFERROR(IFERROR(IFERROR(IFERROR(IFERROR(VLOOKUP(B241,FUTSAL!C$69:N12159,12,0),VLOOKUP(B241,VOLEYBOL!C$54:N2555,12,0)),VLOOKUP(B241,FUTBOL!C$31:N2643,12,0)),VLOOKUP(B241,BASKETBOL!C$42:N2657,12,0)),VLOOKUP(B241,HENTBOL!C$32:N2658,12,0)),VLOOKUP(B241,HOKEY!C$35:N2002,11,0)),VLOOKUP(B241,KRİKET!C$30:N2432,12,0)),VLOOKUP(B241,'FERDİ BRANŞLAR'!B$2:M333,12,0))</f>
        <v>0</v>
      </c>
    </row>
    <row r="242" spans="2:13" ht="12" x14ac:dyDescent="0.2">
      <c r="B242" s="104" t="s">
        <v>181</v>
      </c>
      <c r="C242" s="185">
        <f>IFERROR(IFERROR(IFERROR(IFERROR(IFERROR(IFERROR(IFERROR(VLOOKUP(B242,FUTSAL!C$69:N12021,2,0),VLOOKUP(B242,VOLEYBOL!C$54:N2417,2,0)),VLOOKUP(B242,FUTBOL!C$31:N2505,2,0)),VLOOKUP(B242,BASKETBOL!C$42:N2519,2,0)),VLOOKUP(B242,HENTBOL!C$32:N2520,2,0)),VLOOKUP(B242,HOKEY!C$35:N1864,2,0)),VLOOKUP(B242,KRİKET!C$30:N2294,2,0)),VLOOKUP(B242,'FERDİ BRANŞLAR'!B$2:M640,2,0))</f>
        <v>46021</v>
      </c>
      <c r="D242" s="186">
        <f>IFERROR(IFERROR(IFERROR(IFERROR(IFERROR(IFERROR(IFERROR(VLOOKUP(B242,FUTSAL!C$69:N12021,3,0),VLOOKUP(B242,VOLEYBOL!C$54:N2417,3,0)),VLOOKUP(B242,FUTBOL!C$31:N2505,3,0)),VLOOKUP(B242,BASKETBOL!C$42:N2519,3,0)),VLOOKUP(B242,HENTBOL!C$32:N2520,3,0)),VLOOKUP(B242,HOKEY!C$35:N1864,3,0)),VLOOKUP(B242,KRİKET!C$30:N2294,3,0)),VLOOKUP(B242,'FERDİ BRANŞLAR'!B$2:M640,3,0))</f>
        <v>0.41666666666666669</v>
      </c>
      <c r="E242" s="185" t="str">
        <f>IFERROR(IFERROR(IFERROR(IFERROR(IFERROR(IFERROR(IFERROR(VLOOKUP(B242,FUTSAL!C$69:N12021,4,0),VLOOKUP(B242,VOLEYBOL!C$54:N2417,4,0)),VLOOKUP(B242,FUTBOL!C$31:N2505,4,0)),VLOOKUP(B242,BASKETBOL!C$42:N2519,4,0)),VLOOKUP(B242,HENTBOL!C$32:N2520,4,0)),VLOOKUP(B242,HOKEY!C$35:N1864,4,0)),VLOOKUP(B242,KRİKET!C$30:N2294,4,0)),VLOOKUP(B242,'FERDİ BRANŞLAR'!B$2:M640,4,0))</f>
        <v xml:space="preserve">AMASYA 12 HAZİRAN STADYUMU </v>
      </c>
      <c r="F242" s="185" t="str">
        <f>IFERROR(IFERROR(IFERROR(IFERROR(IFERROR(IFERROR(IFERROR(VLOOKUP(B242,FUTSAL!C$69:N12021,5,0),VLOOKUP(B242,VOLEYBOL!C$54:N2417,5,0)),VLOOKUP(B242,FUTBOL!C$31:N2505,5,0)),VLOOKUP(B242,BASKETBOL!C$42:N2519,5,0)),VLOOKUP(B242,HENTBOL!C$32:N2520,5,0)),VLOOKUP(B242,HOKEY!C$35:N1864,5,0)),VLOOKUP(B242,KRİKET!C$30:N2294,5,0)),VLOOKUP(B242,'FERDİ BRANŞLAR'!B$2:M640,5,0))</f>
        <v>JUDO</v>
      </c>
      <c r="G242" s="185" t="str">
        <f>IFERROR(IFERROR(IFERROR(IFERROR(IFERROR(IFERROR(IFERROR(VLOOKUP(B242,FUTSAL!C$69:N12466,6,0),VLOOKUP(B242,VOLEYBOL!C$54:N2862,6,0)),VLOOKUP(B242,FUTBOL!C$31:N2950,6,0)),VLOOKUP(B242,BASKETBOL!C$42:N2964,6,0)),VLOOKUP(B242,HENTBOL!C$32:N2965,6,0)),VLOOKUP(B242,HOKEY!C$35:N2309,6,0)),VLOOKUP(B242,KRİKET!C$30:N2739,6,0)),VLOOKUP(B242,'FERDİ BRANŞLAR'!B$2:M640,6,0))</f>
        <v>…</v>
      </c>
      <c r="H242" s="185" t="str">
        <f>IFERROR(IFERROR(IFERROR(IFERROR(IFERROR(IFERROR(IFERROR(VLOOKUP(B242,FUTSAL!C$69:N12466,7,0),VLOOKUP(B242,VOLEYBOL!C$54:N2862,7,0)),VLOOKUP(B242,FUTBOL!C$31:N2950,7,0)),VLOOKUP(B242,BASKETBOL!C$42:N2964,7,0)),VLOOKUP(B242,HENTBOL!C$32:N2965,7,0)),VLOOKUP(B242,HOKEY!C$35:N2309,7,0)),VLOOKUP(B242,KRİKET!C$30:N2739,7,0)),VLOOKUP(B242,'FERDİ BRANŞLAR'!B$2:M640,7,0))</f>
        <v>YILDIZ</v>
      </c>
      <c r="I242" s="187" t="str">
        <f>IFERROR(IFERROR(IFERROR(IFERROR(IFERROR(IFERROR(IFERROR(VLOOKUP(B242,FUTSAL!C$69:N12466,8,0),VLOOKUP(B242,VOLEYBOL!C$54:N2862,8,0)),VLOOKUP(B242,FUTBOL!C$31:N2950,8,0)),VLOOKUP(B242,BASKETBOL!C$42:N2964,8,0)),VLOOKUP(B242,HENTBOL!C$32:N2965,8,0)),VLOOKUP(B242,HOKEY!C$35:N2309,8,0)),VLOOKUP(B242,KRİKET!C$30:N2739,8,0)),VLOOKUP(B242,'FERDİ BRANŞLAR'!B$2:M640,8,0))</f>
        <v>……….</v>
      </c>
      <c r="J242" s="183" t="str">
        <f>IFERROR(IFERROR(IFERROR(IFERROR(IFERROR(IFERROR(IFERROR(VLOOKUP(B242,FUTSAL!C$69:N12466,9,0),VLOOKUP(B242,VOLEYBOL!C$54:N2862,9,0)),VLOOKUP(B242,FUTBOL!C$31:N2950,9,0)),VLOOKUP(B242,BASKETBOL!C$42:N2964,9,0)),VLOOKUP(B242,HENTBOL!C$32:N2965,9,0)),VLOOKUP(B242,HOKEY!C$35:N2309,9,0)),VLOOKUP(B242,KRİKET!C$30:N2739,9,0)),VLOOKUP(B242,'FERDİ BRANŞLAR'!B$2:M640,9,0))</f>
        <v>…</v>
      </c>
      <c r="K242" s="183" t="str">
        <f>IFERROR(IFERROR(IFERROR(IFERROR(IFERROR(IFERROR(IFERROR(VLOOKUP(B242,FUTSAL!C$69:N12466,10,0),VLOOKUP(B242,VOLEYBOL!C$54:N2862,10,0)),VLOOKUP(B242,FUTBOL!C$31:N2950,10,0)),VLOOKUP(B242,BASKETBOL!C$42:N2964,10,0)),VLOOKUP(B242,HENTBOL!C$32:N2965,10,0)),VLOOKUP(B242,HOKEY!C$35:N2309,10,0)),VLOOKUP(B242,KRİKET!C$30:N2739,10,0)),VLOOKUP(B242,'FERDİ BRANŞLAR'!B$2:M640,10,0))</f>
        <v>…</v>
      </c>
      <c r="L242" s="59" t="str">
        <f>IFERROR(IFERROR(IFERROR(IFERROR(IFERROR(IFERROR(IFERROR(VLOOKUP(B242,FUTSAL!C$69:N12466,11,0),VLOOKUP(B242,VOLEYBOL!C$54:N2862,11,0)),VLOOKUP(B242,FUTBOL!C$31:N2950,11,0)),VLOOKUP(B242,BASKETBOL!C$42:N2964,11,0)),VLOOKUP(B242,HENTBOL!C$32:N2965,11,0)),VLOOKUP(B242,HOKEY!C$35:N2309,11,0)),VLOOKUP(B242,KRİKET!C$30:N2739,11,0)),VLOOKUP(B242,'FERDİ BRANŞLAR'!B$2:M640,11,0))</f>
        <v>……….</v>
      </c>
      <c r="M242" s="79" t="str">
        <f>IFERROR(IFERROR(IFERROR(IFERROR(IFERROR(IFERROR(IFERROR(VLOOKUP(B242,FUTSAL!C$69:N12466,12,0),VLOOKUP(B242,VOLEYBOL!C$54:N2862,12,0)),VLOOKUP(B242,FUTBOL!C$31:N2950,12,0)),VLOOKUP(B242,BASKETBOL!C$42:N2964,12,0)),VLOOKUP(B242,HENTBOL!C$32:N2965,12,0)),VLOOKUP(B242,HOKEY!C$35:N2309,11,0)),VLOOKUP(B242,KRİKET!C$30:N2739,12,0)),VLOOKUP(B242,'FERDİ BRANŞLAR'!B$2:M640,12,0))</f>
        <v xml:space="preserve">KUPA TÖRENİ </v>
      </c>
    </row>
    <row r="243" spans="2:13" ht="12" x14ac:dyDescent="0.2">
      <c r="B243" s="188">
        <v>365</v>
      </c>
      <c r="C243" s="185">
        <f>IFERROR(IFERROR(IFERROR(IFERROR(IFERROR(IFERROR(IFERROR(VLOOKUP(B243,FUTSAL!C$69:N11913,2,0),VLOOKUP(B243,VOLEYBOL!C$54:N2309,2,0)),VLOOKUP(B243,FUTBOL!C$31:N2397,2,0)),VLOOKUP(B243,BASKETBOL!C$42:N2411,2,0)),VLOOKUP(B243,HENTBOL!C$32:N2412,2,0)),VLOOKUP(B243,HOKEY!C$35:N1756,2,0)),VLOOKUP(B243,KRİKET!C$30:N2186,2,0)),VLOOKUP(B243,'FERDİ BRANŞLAR'!B$2:M532,2,0))</f>
        <v>46021</v>
      </c>
      <c r="D243" s="186">
        <f>IFERROR(IFERROR(IFERROR(IFERROR(IFERROR(IFERROR(IFERROR(VLOOKUP(B243,FUTSAL!C$69:N11913,3,0),VLOOKUP(B243,VOLEYBOL!C$54:N2309,3,0)),VLOOKUP(B243,FUTBOL!C$31:N2397,3,0)),VLOOKUP(B243,BASKETBOL!C$42:N2411,3,0)),VLOOKUP(B243,HENTBOL!C$32:N2412,3,0)),VLOOKUP(B243,HOKEY!C$35:N1756,3,0)),VLOOKUP(B243,KRİKET!C$30:N2186,3,0)),VLOOKUP(B243,'FERDİ BRANŞLAR'!B$2:M532,3,0))</f>
        <v>0.4375</v>
      </c>
      <c r="E243" s="185" t="str">
        <f>IFERROR(IFERROR(IFERROR(IFERROR(IFERROR(IFERROR(IFERROR(VLOOKUP(B243,FUTSAL!C$69:N11913,4,0),VLOOKUP(B243,VOLEYBOL!C$54:N2309,4,0)),VLOOKUP(B243,FUTBOL!C$31:N2397,4,0)),VLOOKUP(B243,BASKETBOL!C$42:N2411,4,0)),VLOOKUP(B243,HENTBOL!C$32:N2412,4,0)),VLOOKUP(B243,HOKEY!C$35:N1756,4,0)),VLOOKUP(B243,KRİKET!C$30:N2186,4,0)),VLOOKUP(B243,'FERDİ BRANŞLAR'!B$2:M532,4,0))</f>
        <v>22 HAZİRAN S.S</v>
      </c>
      <c r="F243" s="185" t="str">
        <f>IFERROR(IFERROR(IFERROR(IFERROR(IFERROR(IFERROR(IFERROR(VLOOKUP(B243,FUTSAL!C$69:N11913,5,0),VLOOKUP(B243,VOLEYBOL!C$54:N2309,5,0)),VLOOKUP(B243,FUTBOL!C$31:N2397,5,0)),VLOOKUP(B243,BASKETBOL!C$42:N2411,5,0)),VLOOKUP(B243,HENTBOL!C$32:N2412,5,0)),VLOOKUP(B243,HOKEY!C$35:N1756,5,0)),VLOOKUP(B243,KRİKET!C$30:N2186,5,0)),VLOOKUP(B243,'FERDİ BRANŞLAR'!B$2:M532,5,0))</f>
        <v>VOLEYBOL</v>
      </c>
      <c r="G243" s="185" t="str">
        <f>IFERROR(IFERROR(IFERROR(IFERROR(IFERROR(IFERROR(IFERROR(VLOOKUP(B243,FUTSAL!C$69:N12358,6,0),VLOOKUP(B243,VOLEYBOL!C$54:N2754,6,0)),VLOOKUP(B243,FUTBOL!C$31:N2842,6,0)),VLOOKUP(B243,BASKETBOL!C$42:N2856,6,0)),VLOOKUP(B243,HENTBOL!C$32:N2857,6,0)),VLOOKUP(B243,HOKEY!C$35:N2201,6,0)),VLOOKUP(B243,KRİKET!C$30:N2631,6,0)),VLOOKUP(B243,'FERDİ BRANŞLAR'!B$2:M532,6,0))</f>
        <v>Ç.F</v>
      </c>
      <c r="H243" s="185" t="str">
        <f>IFERROR(IFERROR(IFERROR(IFERROR(IFERROR(IFERROR(IFERROR(VLOOKUP(B243,FUTSAL!C$69:N12358,7,0),VLOOKUP(B243,VOLEYBOL!C$54:N2754,7,0)),VLOOKUP(B243,FUTBOL!C$31:N2842,7,0)),VLOOKUP(B243,BASKETBOL!C$42:N2856,7,0)),VLOOKUP(B243,HENTBOL!C$32:N2857,7,0)),VLOOKUP(B243,HOKEY!C$35:N2201,7,0)),VLOOKUP(B243,KRİKET!C$30:N2631,7,0)),VLOOKUP(B243,'FERDİ BRANŞLAR'!B$2:M532,7,0))</f>
        <v>KÜÇÜK KIZ</v>
      </c>
      <c r="I243" s="187" t="str">
        <f>IFERROR(IFERROR(IFERROR(IFERROR(IFERROR(IFERROR(IFERROR(VLOOKUP(B243,FUTSAL!C$69:N12358,8,0),VLOOKUP(B243,VOLEYBOL!C$54:N2754,8,0)),VLOOKUP(B243,FUTBOL!C$31:N2842,8,0)),VLOOKUP(B243,BASKETBOL!C$42:N2856,8,0)),VLOOKUP(B243,HENTBOL!C$32:N2857,8,0)),VLOOKUP(B243,HOKEY!C$35:N2201,8,0)),VLOOKUP(B243,KRİKET!C$30:N2631,8,0)),VLOOKUP(B243,'FERDİ BRANŞLAR'!B$2:M532,8,0))</f>
        <v>B GRUBU 1.</v>
      </c>
      <c r="J243" s="253">
        <f>IFERROR(IFERROR(IFERROR(IFERROR(IFERROR(IFERROR(IFERROR(VLOOKUP(B243,FUTSAL!C$69:N12358,9,0),VLOOKUP(B243,VOLEYBOL!C$54:N2754,9,0)),VLOOKUP(B243,FUTBOL!C$31:N2842,9,0)),VLOOKUP(B243,BASKETBOL!C$42:N2856,9,0)),VLOOKUP(B243,HENTBOL!C$32:N2857,9,0)),VLOOKUP(B243,HOKEY!C$35:N2201,9,0)),VLOOKUP(B243,KRİKET!C$30:N2631,9,0)),VLOOKUP(B243,'FERDİ BRANŞLAR'!B$2:M532,9,0))</f>
        <v>0</v>
      </c>
      <c r="K243" s="253">
        <f>IFERROR(IFERROR(IFERROR(IFERROR(IFERROR(IFERROR(IFERROR(VLOOKUP(B243,FUTSAL!C$69:N12358,10,0),VLOOKUP(B243,VOLEYBOL!C$54:N2754,10,0)),VLOOKUP(B243,FUTBOL!C$31:N2842,10,0)),VLOOKUP(B243,BASKETBOL!C$42:N2856,10,0)),VLOOKUP(B243,HENTBOL!C$32:N2857,10,0)),VLOOKUP(B243,HOKEY!C$35:N2201,10,0)),VLOOKUP(B243,KRİKET!C$30:N2631,10,0)),VLOOKUP(B243,'FERDİ BRANŞLAR'!B$2:M532,10,0))</f>
        <v>0</v>
      </c>
      <c r="L243" s="379" t="str">
        <f>IFERROR(IFERROR(IFERROR(IFERROR(IFERROR(IFERROR(IFERROR(VLOOKUP(B243,FUTSAL!C$69:N12358,11,0),VLOOKUP(B243,VOLEYBOL!C$54:N2754,11,0)),VLOOKUP(B243,FUTBOL!C$31:N2842,11,0)),VLOOKUP(B243,BASKETBOL!C$42:N2856,11,0)),VLOOKUP(B243,HENTBOL!C$32:N2857,11,0)),VLOOKUP(B243,HOKEY!C$35:N2201,11,0)),VLOOKUP(B243,KRİKET!C$30:N2631,11,0)),VLOOKUP(B243,'FERDİ BRANŞLAR'!B$2:M532,11,0))</f>
        <v>E2/D2 GALİBİ</v>
      </c>
      <c r="M243" s="79">
        <f>IFERROR(IFERROR(IFERROR(IFERROR(IFERROR(IFERROR(IFERROR(VLOOKUP(B243,FUTSAL!C$69:N12358,12,0),VLOOKUP(B243,VOLEYBOL!C$54:N2754,12,0)),VLOOKUP(B243,FUTBOL!C$31:N2842,12,0)),VLOOKUP(B243,BASKETBOL!C$42:N2856,12,0)),VLOOKUP(B243,HENTBOL!C$32:N2857,12,0)),VLOOKUP(B243,HOKEY!C$35:N2201,11,0)),VLOOKUP(B243,KRİKET!C$30:N2631,12,0)),VLOOKUP(B243,'FERDİ BRANŞLAR'!B$2:M532,12,0))</f>
        <v>0</v>
      </c>
    </row>
    <row r="244" spans="2:13" ht="12" x14ac:dyDescent="0.2">
      <c r="B244" s="188">
        <v>61</v>
      </c>
      <c r="C244" s="185">
        <f>IFERROR(IFERROR(IFERROR(IFERROR(IFERROR(IFERROR(IFERROR(VLOOKUP(B244,FUTSAL!C$69:N11650,2,0),VLOOKUP(B244,VOLEYBOL!C$54:N2046,2,0)),VLOOKUP(B244,FUTBOL!C$31:N2134,2,0)),VLOOKUP(B244,BASKETBOL!C$42:N2148,2,0)),VLOOKUP(B244,HENTBOL!C$32:N2149,2,0)),VLOOKUP(B244,HOKEY!C$35:N1493,2,0)),VLOOKUP(B244,KRİKET!C$30:N1923,2,0)),VLOOKUP(B244,'FERDİ BRANŞLAR'!B$2:M269,2,0))</f>
        <v>46021</v>
      </c>
      <c r="D244" s="186">
        <f>IFERROR(IFERROR(IFERROR(IFERROR(IFERROR(IFERROR(IFERROR(VLOOKUP(B244,FUTSAL!C$69:N11650,3,0),VLOOKUP(B244,VOLEYBOL!C$54:N2046,3,0)),VLOOKUP(B244,FUTBOL!C$31:N2134,3,0)),VLOOKUP(B244,BASKETBOL!C$42:N2148,3,0)),VLOOKUP(B244,HENTBOL!C$32:N2149,3,0)),VLOOKUP(B244,HOKEY!C$35:N1493,3,0)),VLOOKUP(B244,KRİKET!C$30:N1923,3,0)),VLOOKUP(B244,'FERDİ BRANŞLAR'!B$2:M269,3,0))</f>
        <v>0.45833333333333331</v>
      </c>
      <c r="E244" s="185" t="str">
        <f>IFERROR(IFERROR(IFERROR(IFERROR(IFERROR(IFERROR(IFERROR(VLOOKUP(B244,FUTSAL!C$69:N11650,4,0),VLOOKUP(B244,VOLEYBOL!C$54:N2046,4,0)),VLOOKUP(B244,FUTBOL!C$31:N2134,4,0)),VLOOKUP(B244,BASKETBOL!C$42:N2148,4,0)),VLOOKUP(B244,HENTBOL!C$32:N2149,4,0)),VLOOKUP(B244,HOKEY!C$35:N1493,4,0)),VLOOKUP(B244,KRİKET!C$30:N1923,4,0)),VLOOKUP(B244,'FERDİ BRANŞLAR'!B$2:M269,4,0))</f>
        <v>AMASYA SS</v>
      </c>
      <c r="F244" s="185" t="str">
        <f>IFERROR(IFERROR(IFERROR(IFERROR(IFERROR(IFERROR(IFERROR(VLOOKUP(B244,FUTSAL!C$69:N11650,5,0),VLOOKUP(B244,VOLEYBOL!C$54:N2046,5,0)),VLOOKUP(B244,FUTBOL!C$31:N2134,5,0)),VLOOKUP(B244,BASKETBOL!C$42:N2148,5,0)),VLOOKUP(B244,HENTBOL!C$32:N2149,5,0)),VLOOKUP(B244,HOKEY!C$35:N1493,5,0)),VLOOKUP(B244,KRİKET!C$30:N1923,5,0)),VLOOKUP(B244,'FERDİ BRANŞLAR'!B$2:M269,5,0))</f>
        <v>FUTSAL</v>
      </c>
      <c r="G244" s="185" t="str">
        <f>IFERROR(IFERROR(IFERROR(IFERROR(IFERROR(IFERROR(IFERROR(VLOOKUP(B244,FUTSAL!C$69:N12095,6,0),VLOOKUP(B244,VOLEYBOL!C$54:N2491,6,0)),VLOOKUP(B244,FUTBOL!C$31:N2579,6,0)),VLOOKUP(B244,BASKETBOL!C$42:N2593,6,0)),VLOOKUP(B244,HENTBOL!C$32:N2594,6,0)),VLOOKUP(B244,HOKEY!C$35:N1938,6,0)),VLOOKUP(B244,KRİKET!C$30:N2368,6,0)),VLOOKUP(B244,'FERDİ BRANŞLAR'!B$2:M269,6,0))</f>
        <v>3-4 LÜK</v>
      </c>
      <c r="H244" s="185" t="str">
        <f>IFERROR(IFERROR(IFERROR(IFERROR(IFERROR(IFERROR(IFERROR(VLOOKUP(B244,FUTSAL!C$69:N12095,7,0),VLOOKUP(B244,VOLEYBOL!C$54:N2491,7,0)),VLOOKUP(B244,FUTBOL!C$31:N2579,7,0)),VLOOKUP(B244,BASKETBOL!C$42:N2593,7,0)),VLOOKUP(B244,HENTBOL!C$32:N2594,7,0)),VLOOKUP(B244,HOKEY!C$35:N1938,7,0)),VLOOKUP(B244,KRİKET!C$30:N2368,7,0)),VLOOKUP(B244,'FERDİ BRANŞLAR'!B$2:M269,7,0))</f>
        <v>GNÇ A ERK</v>
      </c>
      <c r="I244" s="187">
        <f>IFERROR(IFERROR(IFERROR(IFERROR(IFERROR(IFERROR(IFERROR(VLOOKUP(B244,FUTSAL!C$69:N12095,8,0),VLOOKUP(B244,VOLEYBOL!C$54:N2491,8,0)),VLOOKUP(B244,FUTBOL!C$31:N2579,8,0)),VLOOKUP(B244,BASKETBOL!C$42:N2593,8,0)),VLOOKUP(B244,HENTBOL!C$32:N2594,8,0)),VLOOKUP(B244,HOKEY!C$35:N1938,8,0)),VLOOKUP(B244,KRİKET!C$30:N2368,8,0)),VLOOKUP(B244,'FERDİ BRANŞLAR'!B$2:M269,8,0))</f>
        <v>0</v>
      </c>
      <c r="J244" s="253">
        <f>IFERROR(IFERROR(IFERROR(IFERROR(IFERROR(IFERROR(IFERROR(VLOOKUP(B244,FUTSAL!C$69:N12095,9,0),VLOOKUP(B244,VOLEYBOL!C$54:N2491,9,0)),VLOOKUP(B244,FUTBOL!C$31:N2579,9,0)),VLOOKUP(B244,BASKETBOL!C$42:N2593,9,0)),VLOOKUP(B244,HENTBOL!C$32:N2594,9,0)),VLOOKUP(B244,HOKEY!C$35:N1938,9,0)),VLOOKUP(B244,KRİKET!C$30:N2368,9,0)),VLOOKUP(B244,'FERDİ BRANŞLAR'!B$2:M269,9,0))</f>
        <v>0</v>
      </c>
      <c r="K244" s="253">
        <f>IFERROR(IFERROR(IFERROR(IFERROR(IFERROR(IFERROR(IFERROR(VLOOKUP(B244,FUTSAL!C$69:N12095,10,0),VLOOKUP(B244,VOLEYBOL!C$54:N2491,10,0)),VLOOKUP(B244,FUTBOL!C$31:N2579,10,0)),VLOOKUP(B244,BASKETBOL!C$42:N2593,10,0)),VLOOKUP(B244,HENTBOL!C$32:N2594,10,0)),VLOOKUP(B244,HOKEY!C$35:N1938,10,0)),VLOOKUP(B244,KRİKET!C$30:N2368,10,0)),VLOOKUP(B244,'FERDİ BRANŞLAR'!B$2:M269,10,0))</f>
        <v>0</v>
      </c>
      <c r="L244" s="379">
        <f>IFERROR(IFERROR(IFERROR(IFERROR(IFERROR(IFERROR(IFERROR(VLOOKUP(B244,FUTSAL!C$69:N12095,11,0),VLOOKUP(B244,VOLEYBOL!C$54:N2491,11,0)),VLOOKUP(B244,FUTBOL!C$31:N2579,11,0)),VLOOKUP(B244,BASKETBOL!C$42:N2593,11,0)),VLOOKUP(B244,HENTBOL!C$32:N2594,11,0)),VLOOKUP(B244,HOKEY!C$35:N1938,11,0)),VLOOKUP(B244,KRİKET!C$30:N2368,11,0)),VLOOKUP(B244,'FERDİ BRANŞLAR'!B$2:M269,11,0))</f>
        <v>0</v>
      </c>
      <c r="M244" s="79">
        <f>IFERROR(IFERROR(IFERROR(IFERROR(IFERROR(IFERROR(IFERROR(VLOOKUP(B244,FUTSAL!C$69:N12095,12,0),VLOOKUP(B244,VOLEYBOL!C$54:N2491,12,0)),VLOOKUP(B244,FUTBOL!C$31:N2579,12,0)),VLOOKUP(B244,BASKETBOL!C$42:N2593,12,0)),VLOOKUP(B244,HENTBOL!C$32:N2594,12,0)),VLOOKUP(B244,HOKEY!C$35:N1938,11,0)),VLOOKUP(B244,KRİKET!C$30:N2368,12,0)),VLOOKUP(B244,'FERDİ BRANŞLAR'!B$2:M269,12,0))</f>
        <v>0</v>
      </c>
    </row>
    <row r="245" spans="2:13" ht="12" x14ac:dyDescent="0.2">
      <c r="B245" s="188">
        <v>366</v>
      </c>
      <c r="C245" s="185">
        <f>IFERROR(IFERROR(IFERROR(IFERROR(IFERROR(IFERROR(IFERROR(VLOOKUP(B245,FUTSAL!C$69:N11914,2,0),VLOOKUP(B245,VOLEYBOL!C$54:N2310,2,0)),VLOOKUP(B245,FUTBOL!C$31:N2398,2,0)),VLOOKUP(B245,BASKETBOL!C$42:N2412,2,0)),VLOOKUP(B245,HENTBOL!C$32:N2413,2,0)),VLOOKUP(B245,HOKEY!C$35:N1757,2,0)),VLOOKUP(B245,KRİKET!C$30:N2187,2,0)),VLOOKUP(B245,'FERDİ BRANŞLAR'!B$2:M533,2,0))</f>
        <v>46021</v>
      </c>
      <c r="D245" s="186">
        <f>IFERROR(IFERROR(IFERROR(IFERROR(IFERROR(IFERROR(IFERROR(VLOOKUP(B245,FUTSAL!C$69:N11914,3,0),VLOOKUP(B245,VOLEYBOL!C$54:N2310,3,0)),VLOOKUP(B245,FUTBOL!C$31:N2398,3,0)),VLOOKUP(B245,BASKETBOL!C$42:N2412,3,0)),VLOOKUP(B245,HENTBOL!C$32:N2413,3,0)),VLOOKUP(B245,HOKEY!C$35:N1757,3,0)),VLOOKUP(B245,KRİKET!C$30:N2187,3,0)),VLOOKUP(B245,'FERDİ BRANŞLAR'!B$2:M533,3,0))</f>
        <v>0.47916666666666669</v>
      </c>
      <c r="E245" s="185" t="str">
        <f>IFERROR(IFERROR(IFERROR(IFERROR(IFERROR(IFERROR(IFERROR(VLOOKUP(B245,FUTSAL!C$69:N11914,4,0),VLOOKUP(B245,VOLEYBOL!C$54:N2310,4,0)),VLOOKUP(B245,FUTBOL!C$31:N2398,4,0)),VLOOKUP(B245,BASKETBOL!C$42:N2412,4,0)),VLOOKUP(B245,HENTBOL!C$32:N2413,4,0)),VLOOKUP(B245,HOKEY!C$35:N1757,4,0)),VLOOKUP(B245,KRİKET!C$30:N2187,4,0)),VLOOKUP(B245,'FERDİ BRANŞLAR'!B$2:M533,4,0))</f>
        <v>22 HAZİRAN S.S</v>
      </c>
      <c r="F245" s="185" t="str">
        <f>IFERROR(IFERROR(IFERROR(IFERROR(IFERROR(IFERROR(IFERROR(VLOOKUP(B245,FUTSAL!C$69:N11914,5,0),VLOOKUP(B245,VOLEYBOL!C$54:N2310,5,0)),VLOOKUP(B245,FUTBOL!C$31:N2398,5,0)),VLOOKUP(B245,BASKETBOL!C$42:N2412,5,0)),VLOOKUP(B245,HENTBOL!C$32:N2413,5,0)),VLOOKUP(B245,HOKEY!C$35:N1757,5,0)),VLOOKUP(B245,KRİKET!C$30:N2187,5,0)),VLOOKUP(B245,'FERDİ BRANŞLAR'!B$2:M533,5,0))</f>
        <v>VOLEYBOL</v>
      </c>
      <c r="G245" s="185" t="str">
        <f>IFERROR(IFERROR(IFERROR(IFERROR(IFERROR(IFERROR(IFERROR(VLOOKUP(B245,FUTSAL!C$69:N12359,6,0),VLOOKUP(B245,VOLEYBOL!C$54:N2755,6,0)),VLOOKUP(B245,FUTBOL!C$31:N2843,6,0)),VLOOKUP(B245,BASKETBOL!C$42:N2857,6,0)),VLOOKUP(B245,HENTBOL!C$32:N2858,6,0)),VLOOKUP(B245,HOKEY!C$35:N2202,6,0)),VLOOKUP(B245,KRİKET!C$30:N2632,6,0)),VLOOKUP(B245,'FERDİ BRANŞLAR'!B$2:M533,6,0))</f>
        <v>Ç.F</v>
      </c>
      <c r="H245" s="185" t="str">
        <f>IFERROR(IFERROR(IFERROR(IFERROR(IFERROR(IFERROR(IFERROR(VLOOKUP(B245,FUTSAL!C$69:N12359,7,0),VLOOKUP(B245,VOLEYBOL!C$54:N2755,7,0)),VLOOKUP(B245,FUTBOL!C$31:N2843,7,0)),VLOOKUP(B245,BASKETBOL!C$42:N2857,7,0)),VLOOKUP(B245,HENTBOL!C$32:N2858,7,0)),VLOOKUP(B245,HOKEY!C$35:N2202,7,0)),VLOOKUP(B245,KRİKET!C$30:N2632,7,0)),VLOOKUP(B245,'FERDİ BRANŞLAR'!B$2:M533,7,0))</f>
        <v>KÜÇÜK KIZ</v>
      </c>
      <c r="I245" s="187" t="str">
        <f>IFERROR(IFERROR(IFERROR(IFERROR(IFERROR(IFERROR(IFERROR(VLOOKUP(B245,FUTSAL!C$69:N12359,8,0),VLOOKUP(B245,VOLEYBOL!C$54:N2755,8,0)),VLOOKUP(B245,FUTBOL!C$31:N2843,8,0)),VLOOKUP(B245,BASKETBOL!C$42:N2857,8,0)),VLOOKUP(B245,HENTBOL!C$32:N2858,8,0)),VLOOKUP(B245,HOKEY!C$35:N2202,8,0)),VLOOKUP(B245,KRİKET!C$30:N2632,8,0)),VLOOKUP(B245,'FERDİ BRANŞLAR'!B$2:M533,8,0))</f>
        <v>C GRUBU 1.</v>
      </c>
      <c r="J245" s="253">
        <f>IFERROR(IFERROR(IFERROR(IFERROR(IFERROR(IFERROR(IFERROR(VLOOKUP(B245,FUTSAL!C$69:N12359,9,0),VLOOKUP(B245,VOLEYBOL!C$54:N2755,9,0)),VLOOKUP(B245,FUTBOL!C$31:N2843,9,0)),VLOOKUP(B245,BASKETBOL!C$42:N2857,9,0)),VLOOKUP(B245,HENTBOL!C$32:N2858,9,0)),VLOOKUP(B245,HOKEY!C$35:N2202,9,0)),VLOOKUP(B245,KRİKET!C$30:N2632,9,0)),VLOOKUP(B245,'FERDİ BRANŞLAR'!B$2:M533,9,0))</f>
        <v>0</v>
      </c>
      <c r="K245" s="253">
        <f>IFERROR(IFERROR(IFERROR(IFERROR(IFERROR(IFERROR(IFERROR(VLOOKUP(B245,FUTSAL!C$69:N12359,10,0),VLOOKUP(B245,VOLEYBOL!C$54:N2755,10,0)),VLOOKUP(B245,FUTBOL!C$31:N2843,10,0)),VLOOKUP(B245,BASKETBOL!C$42:N2857,10,0)),VLOOKUP(B245,HENTBOL!C$32:N2858,10,0)),VLOOKUP(B245,HOKEY!C$35:N2202,10,0)),VLOOKUP(B245,KRİKET!C$30:N2632,10,0)),VLOOKUP(B245,'FERDİ BRANŞLAR'!B$2:M533,10,0))</f>
        <v>0</v>
      </c>
      <c r="L245" s="59" t="str">
        <f>IFERROR(IFERROR(IFERROR(IFERROR(IFERROR(IFERROR(IFERROR(VLOOKUP(B245,FUTSAL!C$69:N12359,11,0),VLOOKUP(B245,VOLEYBOL!C$54:N2755,11,0)),VLOOKUP(B245,FUTBOL!C$31:N2843,11,0)),VLOOKUP(B245,BASKETBOL!C$42:N2857,11,0)),VLOOKUP(B245,HENTBOL!C$32:N2858,11,0)),VLOOKUP(B245,HOKEY!C$35:N2202,11,0)),VLOOKUP(B245,KRİKET!C$30:N2632,11,0)),VLOOKUP(B245,'FERDİ BRANŞLAR'!B$2:M533,11,0))</f>
        <v>A GRUBU 2.</v>
      </c>
      <c r="M245" s="79">
        <f>IFERROR(IFERROR(IFERROR(IFERROR(IFERROR(IFERROR(IFERROR(VLOOKUP(B245,FUTSAL!C$69:N12359,12,0),VLOOKUP(B245,VOLEYBOL!C$54:N2755,12,0)),VLOOKUP(B245,FUTBOL!C$31:N2843,12,0)),VLOOKUP(B245,BASKETBOL!C$42:N2857,12,0)),VLOOKUP(B245,HENTBOL!C$32:N2858,12,0)),VLOOKUP(B245,HOKEY!C$35:N2202,11,0)),VLOOKUP(B245,KRİKET!C$30:N2632,12,0)),VLOOKUP(B245,'FERDİ BRANŞLAR'!B$2:M533,12,0))</f>
        <v>0</v>
      </c>
    </row>
    <row r="246" spans="2:13" ht="12" x14ac:dyDescent="0.2">
      <c r="B246" s="188">
        <v>62</v>
      </c>
      <c r="C246" s="185">
        <f>IFERROR(IFERROR(IFERROR(IFERROR(IFERROR(IFERROR(IFERROR(VLOOKUP(B246,FUTSAL!C$69:N11651,2,0),VLOOKUP(B246,VOLEYBOL!C$54:N2047,2,0)),VLOOKUP(B246,FUTBOL!C$31:N2135,2,0)),VLOOKUP(B246,BASKETBOL!C$42:N2149,2,0)),VLOOKUP(B246,HENTBOL!C$32:N2150,2,0)),VLOOKUP(B246,HOKEY!C$35:N1494,2,0)),VLOOKUP(B246,KRİKET!C$30:N1924,2,0)),VLOOKUP(B246,'FERDİ BRANŞLAR'!B$2:M270,2,0))</f>
        <v>46021</v>
      </c>
      <c r="D246" s="186">
        <f>IFERROR(IFERROR(IFERROR(IFERROR(IFERROR(IFERROR(IFERROR(VLOOKUP(B246,FUTSAL!C$69:N11651,3,0),VLOOKUP(B246,VOLEYBOL!C$54:N2047,3,0)),VLOOKUP(B246,FUTBOL!C$31:N2135,3,0)),VLOOKUP(B246,BASKETBOL!C$42:N2149,3,0)),VLOOKUP(B246,HENTBOL!C$32:N2150,3,0)),VLOOKUP(B246,HOKEY!C$35:N1494,3,0)),VLOOKUP(B246,KRİKET!C$30:N1924,3,0)),VLOOKUP(B246,'FERDİ BRANŞLAR'!B$2:M270,3,0))</f>
        <v>0.5</v>
      </c>
      <c r="E246" s="185" t="str">
        <f>IFERROR(IFERROR(IFERROR(IFERROR(IFERROR(IFERROR(IFERROR(VLOOKUP(B246,FUTSAL!C$69:N11651,4,0),VLOOKUP(B246,VOLEYBOL!C$54:N2047,4,0)),VLOOKUP(B246,FUTBOL!C$31:N2135,4,0)),VLOOKUP(B246,BASKETBOL!C$42:N2149,4,0)),VLOOKUP(B246,HENTBOL!C$32:N2150,4,0)),VLOOKUP(B246,HOKEY!C$35:N1494,4,0)),VLOOKUP(B246,KRİKET!C$30:N1924,4,0)),VLOOKUP(B246,'FERDİ BRANŞLAR'!B$2:M270,4,0))</f>
        <v>AMASYA SS</v>
      </c>
      <c r="F246" s="185" t="str">
        <f>IFERROR(IFERROR(IFERROR(IFERROR(IFERROR(IFERROR(IFERROR(VLOOKUP(B246,FUTSAL!C$69:N11651,5,0),VLOOKUP(B246,VOLEYBOL!C$54:N2047,5,0)),VLOOKUP(B246,FUTBOL!C$31:N2135,5,0)),VLOOKUP(B246,BASKETBOL!C$42:N2149,5,0)),VLOOKUP(B246,HENTBOL!C$32:N2150,5,0)),VLOOKUP(B246,HOKEY!C$35:N1494,5,0)),VLOOKUP(B246,KRİKET!C$30:N1924,5,0)),VLOOKUP(B246,'FERDİ BRANŞLAR'!B$2:M270,5,0))</f>
        <v>FUTSAL</v>
      </c>
      <c r="G246" s="185" t="str">
        <f>IFERROR(IFERROR(IFERROR(IFERROR(IFERROR(IFERROR(IFERROR(VLOOKUP(B246,FUTSAL!C$69:N12096,6,0),VLOOKUP(B246,VOLEYBOL!C$54:N2492,6,0)),VLOOKUP(B246,FUTBOL!C$31:N2580,6,0)),VLOOKUP(B246,BASKETBOL!C$42:N2594,6,0)),VLOOKUP(B246,HENTBOL!C$32:N2595,6,0)),VLOOKUP(B246,HOKEY!C$35:N1939,6,0)),VLOOKUP(B246,KRİKET!C$30:N2369,6,0)),VLOOKUP(B246,'FERDİ BRANŞLAR'!B$2:M270,6,0))</f>
        <v>FİNAL</v>
      </c>
      <c r="H246" s="185" t="str">
        <f>IFERROR(IFERROR(IFERROR(IFERROR(IFERROR(IFERROR(IFERROR(VLOOKUP(B246,FUTSAL!C$69:N12096,7,0),VLOOKUP(B246,VOLEYBOL!C$54:N2492,7,0)),VLOOKUP(B246,FUTBOL!C$31:N2580,7,0)),VLOOKUP(B246,BASKETBOL!C$42:N2594,7,0)),VLOOKUP(B246,HENTBOL!C$32:N2595,7,0)),VLOOKUP(B246,HOKEY!C$35:N1939,7,0)),VLOOKUP(B246,KRİKET!C$30:N2369,7,0)),VLOOKUP(B246,'FERDİ BRANŞLAR'!B$2:M270,7,0))</f>
        <v>GNÇ A ERK</v>
      </c>
      <c r="I246" s="187">
        <f>IFERROR(IFERROR(IFERROR(IFERROR(IFERROR(IFERROR(IFERROR(VLOOKUP(B246,FUTSAL!C$69:N12096,8,0),VLOOKUP(B246,VOLEYBOL!C$54:N2492,8,0)),VLOOKUP(B246,FUTBOL!C$31:N2580,8,0)),VLOOKUP(B246,BASKETBOL!C$42:N2594,8,0)),VLOOKUP(B246,HENTBOL!C$32:N2595,8,0)),VLOOKUP(B246,HOKEY!C$35:N1939,8,0)),VLOOKUP(B246,KRİKET!C$30:N2369,8,0)),VLOOKUP(B246,'FERDİ BRANŞLAR'!B$2:M270,8,0))</f>
        <v>0</v>
      </c>
      <c r="J246" s="253">
        <f>IFERROR(IFERROR(IFERROR(IFERROR(IFERROR(IFERROR(IFERROR(VLOOKUP(B246,FUTSAL!C$69:N12096,9,0),VLOOKUP(B246,VOLEYBOL!C$54:N2492,9,0)),VLOOKUP(B246,FUTBOL!C$31:N2580,9,0)),VLOOKUP(B246,BASKETBOL!C$42:N2594,9,0)),VLOOKUP(B246,HENTBOL!C$32:N2595,9,0)),VLOOKUP(B246,HOKEY!C$35:N1939,9,0)),VLOOKUP(B246,KRİKET!C$30:N2369,9,0)),VLOOKUP(B246,'FERDİ BRANŞLAR'!B$2:M270,9,0))</f>
        <v>0</v>
      </c>
      <c r="K246" s="253">
        <f>IFERROR(IFERROR(IFERROR(IFERROR(IFERROR(IFERROR(IFERROR(VLOOKUP(B246,FUTSAL!C$69:N12096,10,0),VLOOKUP(B246,VOLEYBOL!C$54:N2492,10,0)),VLOOKUP(B246,FUTBOL!C$31:N2580,10,0)),VLOOKUP(B246,BASKETBOL!C$42:N2594,10,0)),VLOOKUP(B246,HENTBOL!C$32:N2595,10,0)),VLOOKUP(B246,HOKEY!C$35:N1939,10,0)),VLOOKUP(B246,KRİKET!C$30:N2369,10,0)),VLOOKUP(B246,'FERDİ BRANŞLAR'!B$2:M270,10,0))</f>
        <v>0</v>
      </c>
      <c r="L246" s="59">
        <f>IFERROR(IFERROR(IFERROR(IFERROR(IFERROR(IFERROR(IFERROR(VLOOKUP(B246,FUTSAL!C$69:N12096,11,0),VLOOKUP(B246,VOLEYBOL!C$54:N2492,11,0)),VLOOKUP(B246,FUTBOL!C$31:N2580,11,0)),VLOOKUP(B246,BASKETBOL!C$42:N2594,11,0)),VLOOKUP(B246,HENTBOL!C$32:N2595,11,0)),VLOOKUP(B246,HOKEY!C$35:N1939,11,0)),VLOOKUP(B246,KRİKET!C$30:N2369,11,0)),VLOOKUP(B246,'FERDİ BRANŞLAR'!B$2:M270,11,0))</f>
        <v>0</v>
      </c>
      <c r="M246" s="79">
        <f>IFERROR(IFERROR(IFERROR(IFERROR(IFERROR(IFERROR(IFERROR(VLOOKUP(B246,FUTSAL!C$69:N12096,12,0),VLOOKUP(B246,VOLEYBOL!C$54:N2492,12,0)),VLOOKUP(B246,FUTBOL!C$31:N2580,12,0)),VLOOKUP(B246,BASKETBOL!C$42:N2594,12,0)),VLOOKUP(B246,HENTBOL!C$32:N2595,12,0)),VLOOKUP(B246,HOKEY!C$35:N1939,11,0)),VLOOKUP(B246,KRİKET!C$30:N2369,12,0)),VLOOKUP(B246,'FERDİ BRANŞLAR'!B$2:M270,12,0))</f>
        <v>0</v>
      </c>
    </row>
    <row r="247" spans="2:13" ht="12" x14ac:dyDescent="0.2">
      <c r="B247" s="188">
        <v>367</v>
      </c>
      <c r="C247" s="185">
        <f>IFERROR(IFERROR(IFERROR(IFERROR(IFERROR(IFERROR(IFERROR(VLOOKUP(B247,FUTSAL!C$69:N11923,2,0),VLOOKUP(B247,VOLEYBOL!C$54:N2319,2,0)),VLOOKUP(B247,FUTBOL!C$31:N2407,2,0)),VLOOKUP(B247,BASKETBOL!C$42:N2421,2,0)),VLOOKUP(B247,HENTBOL!C$32:N2422,2,0)),VLOOKUP(B247,HOKEY!C$35:N1766,2,0)),VLOOKUP(B247,KRİKET!C$30:N2196,2,0)),VLOOKUP(B247,'FERDİ BRANŞLAR'!B$2:M542,2,0))</f>
        <v>46021</v>
      </c>
      <c r="D247" s="186">
        <f>IFERROR(IFERROR(IFERROR(IFERROR(IFERROR(IFERROR(IFERROR(VLOOKUP(B247,FUTSAL!C$69:N11923,3,0),VLOOKUP(B247,VOLEYBOL!C$54:N2319,3,0)),VLOOKUP(B247,FUTBOL!C$31:N2407,3,0)),VLOOKUP(B247,BASKETBOL!C$42:N2421,3,0)),VLOOKUP(B247,HENTBOL!C$32:N2422,3,0)),VLOOKUP(B247,HOKEY!C$35:N1766,3,0)),VLOOKUP(B247,KRİKET!C$30:N2196,3,0)),VLOOKUP(B247,'FERDİ BRANŞLAR'!B$2:M542,3,0))</f>
        <v>0.52083333333333337</v>
      </c>
      <c r="E247" s="185" t="str">
        <f>IFERROR(IFERROR(IFERROR(IFERROR(IFERROR(IFERROR(IFERROR(VLOOKUP(B247,FUTSAL!C$69:N11923,4,0),VLOOKUP(B247,VOLEYBOL!C$54:N2319,4,0)),VLOOKUP(B247,FUTBOL!C$31:N2407,4,0)),VLOOKUP(B247,BASKETBOL!C$42:N2421,4,0)),VLOOKUP(B247,HENTBOL!C$32:N2422,4,0)),VLOOKUP(B247,HOKEY!C$35:N1766,4,0)),VLOOKUP(B247,KRİKET!C$30:N2196,4,0)),VLOOKUP(B247,'FERDİ BRANŞLAR'!B$2:M542,4,0))</f>
        <v>22 HAZİRAN S.S</v>
      </c>
      <c r="F247" s="185" t="str">
        <f>IFERROR(IFERROR(IFERROR(IFERROR(IFERROR(IFERROR(IFERROR(VLOOKUP(B247,FUTSAL!C$69:N11923,5,0),VLOOKUP(B247,VOLEYBOL!C$54:N2319,5,0)),VLOOKUP(B247,FUTBOL!C$31:N2407,5,0)),VLOOKUP(B247,BASKETBOL!C$42:N2421,5,0)),VLOOKUP(B247,HENTBOL!C$32:N2422,5,0)),VLOOKUP(B247,HOKEY!C$35:N1766,5,0)),VLOOKUP(B247,KRİKET!C$30:N2196,5,0)),VLOOKUP(B247,'FERDİ BRANŞLAR'!B$2:M542,5,0))</f>
        <v>VOLEYBOL</v>
      </c>
      <c r="G247" s="185" t="str">
        <f>IFERROR(IFERROR(IFERROR(IFERROR(IFERROR(IFERROR(IFERROR(VLOOKUP(B247,FUTSAL!C$69:N12368,6,0),VLOOKUP(B247,VOLEYBOL!C$54:N2764,6,0)),VLOOKUP(B247,FUTBOL!C$31:N2852,6,0)),VLOOKUP(B247,BASKETBOL!C$42:N2866,6,0)),VLOOKUP(B247,HENTBOL!C$32:N2867,6,0)),VLOOKUP(B247,HOKEY!C$35:N2211,6,0)),VLOOKUP(B247,KRİKET!C$30:N2641,6,0)),VLOOKUP(B247,'FERDİ BRANŞLAR'!B$2:M542,6,0))</f>
        <v>Ç.F</v>
      </c>
      <c r="H247" s="185" t="str">
        <f>IFERROR(IFERROR(IFERROR(IFERROR(IFERROR(IFERROR(IFERROR(VLOOKUP(B247,FUTSAL!C$69:N12368,7,0),VLOOKUP(B247,VOLEYBOL!C$54:N2764,7,0)),VLOOKUP(B247,FUTBOL!C$31:N2852,7,0)),VLOOKUP(B247,BASKETBOL!C$42:N2866,7,0)),VLOOKUP(B247,HENTBOL!C$32:N2867,7,0)),VLOOKUP(B247,HOKEY!C$35:N2211,7,0)),VLOOKUP(B247,KRİKET!C$30:N2641,7,0)),VLOOKUP(B247,'FERDİ BRANŞLAR'!B$2:M542,7,0))</f>
        <v>KÜÇÜK KIZ</v>
      </c>
      <c r="I247" s="187" t="str">
        <f>IFERROR(IFERROR(IFERROR(IFERROR(IFERROR(IFERROR(IFERROR(VLOOKUP(B247,FUTSAL!C$69:N12368,8,0),VLOOKUP(B247,VOLEYBOL!C$54:N2764,8,0)),VLOOKUP(B247,FUTBOL!C$31:N2852,8,0)),VLOOKUP(B247,BASKETBOL!C$42:N2866,8,0)),VLOOKUP(B247,HENTBOL!C$32:N2867,8,0)),VLOOKUP(B247,HOKEY!C$35:N2211,8,0)),VLOOKUP(B247,KRİKET!C$30:N2641,8,0)),VLOOKUP(B247,'FERDİ BRANŞLAR'!B$2:M542,8,0))</f>
        <v>D GRUBU 1.</v>
      </c>
      <c r="J247" s="253">
        <f>IFERROR(IFERROR(IFERROR(IFERROR(IFERROR(IFERROR(IFERROR(VLOOKUP(B247,FUTSAL!C$69:N12368,9,0),VLOOKUP(B247,VOLEYBOL!C$54:N2764,9,0)),VLOOKUP(B247,FUTBOL!C$31:N2852,9,0)),VLOOKUP(B247,BASKETBOL!C$42:N2866,9,0)),VLOOKUP(B247,HENTBOL!C$32:N2867,9,0)),VLOOKUP(B247,HOKEY!C$35:N2211,9,0)),VLOOKUP(B247,KRİKET!C$30:N2641,9,0)),VLOOKUP(B247,'FERDİ BRANŞLAR'!B$2:M542,9,0))</f>
        <v>0</v>
      </c>
      <c r="K247" s="253">
        <f>IFERROR(IFERROR(IFERROR(IFERROR(IFERROR(IFERROR(IFERROR(VLOOKUP(B247,FUTSAL!C$69:N12368,10,0),VLOOKUP(B247,VOLEYBOL!C$54:N2764,10,0)),VLOOKUP(B247,FUTBOL!C$31:N2852,10,0)),VLOOKUP(B247,BASKETBOL!C$42:N2866,10,0)),VLOOKUP(B247,HENTBOL!C$32:N2867,10,0)),VLOOKUP(B247,HOKEY!C$35:N2211,10,0)),VLOOKUP(B247,KRİKET!C$30:N2641,10,0)),VLOOKUP(B247,'FERDİ BRANŞLAR'!B$2:M542,10,0))</f>
        <v>0</v>
      </c>
      <c r="L247" s="59" t="str">
        <f>IFERROR(IFERROR(IFERROR(IFERROR(IFERROR(IFERROR(IFERROR(VLOOKUP(B247,FUTSAL!C$69:N12368,11,0),VLOOKUP(B247,VOLEYBOL!C$54:N2764,11,0)),VLOOKUP(B247,FUTBOL!C$31:N2852,11,0)),VLOOKUP(B247,BASKETBOL!C$42:N2866,11,0)),VLOOKUP(B247,HENTBOL!C$32:N2867,11,0)),VLOOKUP(B247,HOKEY!C$35:N2211,11,0)),VLOOKUP(B247,KRİKET!C$30:N2641,11,0)),VLOOKUP(B247,'FERDİ BRANŞLAR'!B$2:M542,11,0))</f>
        <v>E GRUBU 1.</v>
      </c>
      <c r="M247" s="79">
        <f>IFERROR(IFERROR(IFERROR(IFERROR(IFERROR(IFERROR(IFERROR(VLOOKUP(B247,FUTSAL!C$69:N12368,12,0),VLOOKUP(B247,VOLEYBOL!C$54:N2764,12,0)),VLOOKUP(B247,FUTBOL!C$31:N2852,12,0)),VLOOKUP(B247,BASKETBOL!C$42:N2866,12,0)),VLOOKUP(B247,HENTBOL!C$32:N2867,12,0)),VLOOKUP(B247,HOKEY!C$35:N2211,11,0)),VLOOKUP(B247,KRİKET!C$30:N2641,12,0)),VLOOKUP(B247,'FERDİ BRANŞLAR'!B$2:M542,12,0))</f>
        <v>0</v>
      </c>
    </row>
    <row r="248" spans="2:13" ht="12" x14ac:dyDescent="0.2">
      <c r="B248" s="188">
        <v>368</v>
      </c>
      <c r="C248" s="273">
        <f>IFERROR(IFERROR(IFERROR(IFERROR(IFERROR(IFERROR(IFERROR(VLOOKUP(B248,FUTSAL!C$69:N11924,2,0),VLOOKUP(B248,VOLEYBOL!C$54:N2320,2,0)),VLOOKUP(B248,FUTBOL!C$31:N2408,2,0)),VLOOKUP(B248,BASKETBOL!C$42:N2422,2,0)),VLOOKUP(B248,HENTBOL!C$32:N2423,2,0)),VLOOKUP(B248,HOKEY!C$35:N1767,2,0)),VLOOKUP(B248,KRİKET!C$30:N2197,2,0)),VLOOKUP(B248,'FERDİ BRANŞLAR'!B$2:M543,2,0))</f>
        <v>46024</v>
      </c>
      <c r="D248" s="186">
        <f>IFERROR(IFERROR(IFERROR(IFERROR(IFERROR(IFERROR(IFERROR(VLOOKUP(B248,FUTSAL!C$69:N11924,3,0),VLOOKUP(B248,VOLEYBOL!C$54:N2320,3,0)),VLOOKUP(B248,FUTBOL!C$31:N2408,3,0)),VLOOKUP(B248,BASKETBOL!C$42:N2422,3,0)),VLOOKUP(B248,HENTBOL!C$32:N2423,3,0)),VLOOKUP(B248,HOKEY!C$35:N1767,3,0)),VLOOKUP(B248,KRİKET!C$30:N2197,3,0)),VLOOKUP(B248,'FERDİ BRANŞLAR'!B$2:M543,3,0))</f>
        <v>0.39583333333333331</v>
      </c>
      <c r="E248" s="185" t="str">
        <f>IFERROR(IFERROR(IFERROR(IFERROR(IFERROR(IFERROR(IFERROR(VLOOKUP(B248,FUTSAL!C$69:N11924,4,0),VLOOKUP(B248,VOLEYBOL!C$54:N2320,4,0)),VLOOKUP(B248,FUTBOL!C$31:N2408,4,0)),VLOOKUP(B248,BASKETBOL!C$42:N2422,4,0)),VLOOKUP(B248,HENTBOL!C$32:N2423,4,0)),VLOOKUP(B248,HOKEY!C$35:N1767,4,0)),VLOOKUP(B248,KRİKET!C$30:N2197,4,0)),VLOOKUP(B248,'FERDİ BRANŞLAR'!B$2:M543,4,0))</f>
        <v>22 HAZİRAN S.S</v>
      </c>
      <c r="F248" s="185" t="str">
        <f>IFERROR(IFERROR(IFERROR(IFERROR(IFERROR(IFERROR(IFERROR(VLOOKUP(B248,FUTSAL!C$69:N11924,5,0),VLOOKUP(B248,VOLEYBOL!C$54:N2320,5,0)),VLOOKUP(B248,FUTBOL!C$31:N2408,5,0)),VLOOKUP(B248,BASKETBOL!C$42:N2422,5,0)),VLOOKUP(B248,HENTBOL!C$32:N2423,5,0)),VLOOKUP(B248,HOKEY!C$35:N1767,5,0)),VLOOKUP(B248,KRİKET!C$30:N2197,5,0)),VLOOKUP(B248,'FERDİ BRANŞLAR'!B$2:M543,5,0))</f>
        <v>VOLEYBOL</v>
      </c>
      <c r="G248" s="185" t="str">
        <f>IFERROR(IFERROR(IFERROR(IFERROR(IFERROR(IFERROR(IFERROR(VLOOKUP(B248,FUTSAL!C$69:N12369,6,0),VLOOKUP(B248,VOLEYBOL!C$54:N2765,6,0)),VLOOKUP(B248,FUTBOL!C$31:N2853,6,0)),VLOOKUP(B248,BASKETBOL!C$42:N2867,6,0)),VLOOKUP(B248,HENTBOL!C$32:N2868,6,0)),VLOOKUP(B248,HOKEY!C$35:N2212,6,0)),VLOOKUP(B248,KRİKET!C$30:N2642,6,0)),VLOOKUP(B248,'FERDİ BRANŞLAR'!B$2:M543,6,0))</f>
        <v xml:space="preserve">YRF 1 </v>
      </c>
      <c r="H248" s="185" t="str">
        <f>IFERROR(IFERROR(IFERROR(IFERROR(IFERROR(IFERROR(IFERROR(VLOOKUP(B248,FUTSAL!C$69:N12369,7,0),VLOOKUP(B248,VOLEYBOL!C$54:N2765,7,0)),VLOOKUP(B248,FUTBOL!C$31:N2853,7,0)),VLOOKUP(B248,BASKETBOL!C$42:N2867,7,0)),VLOOKUP(B248,HENTBOL!C$32:N2868,7,0)),VLOOKUP(B248,HOKEY!C$35:N2212,7,0)),VLOOKUP(B248,KRİKET!C$30:N2642,7,0)),VLOOKUP(B248,'FERDİ BRANŞLAR'!B$2:M543,7,0))</f>
        <v>KÜÇÜK KIZ</v>
      </c>
      <c r="I248" s="187" t="str">
        <f>IFERROR(IFERROR(IFERROR(IFERROR(IFERROR(IFERROR(IFERROR(VLOOKUP(B248,FUTSAL!C$69:N12369,8,0),VLOOKUP(B248,VOLEYBOL!C$54:N2765,8,0)),VLOOKUP(B248,FUTBOL!C$31:N2853,8,0)),VLOOKUP(B248,BASKETBOL!C$42:N2867,8,0)),VLOOKUP(B248,HENTBOL!C$32:N2868,8,0)),VLOOKUP(B248,HOKEY!C$35:N2212,8,0)),VLOOKUP(B248,KRİKET!C$30:N2642,8,0)),VLOOKUP(B248,'FERDİ BRANŞLAR'!B$2:M543,8,0))</f>
        <v>A1/B2-C2 GALİBİ</v>
      </c>
      <c r="J248" s="253">
        <f>IFERROR(IFERROR(IFERROR(IFERROR(IFERROR(IFERROR(IFERROR(VLOOKUP(B248,FUTSAL!C$69:N12369,9,0),VLOOKUP(B248,VOLEYBOL!C$54:N2765,9,0)),VLOOKUP(B248,FUTBOL!C$31:N2853,9,0)),VLOOKUP(B248,BASKETBOL!C$42:N2867,9,0)),VLOOKUP(B248,HENTBOL!C$32:N2868,9,0)),VLOOKUP(B248,HOKEY!C$35:N2212,9,0)),VLOOKUP(B248,KRİKET!C$30:N2642,9,0)),VLOOKUP(B248,'FERDİ BRANŞLAR'!B$2:M543,9,0))</f>
        <v>0</v>
      </c>
      <c r="K248" s="253">
        <f>IFERROR(IFERROR(IFERROR(IFERROR(IFERROR(IFERROR(IFERROR(VLOOKUP(B248,FUTSAL!C$69:N12369,10,0),VLOOKUP(B248,VOLEYBOL!C$54:N2765,10,0)),VLOOKUP(B248,FUTBOL!C$31:N2853,10,0)),VLOOKUP(B248,BASKETBOL!C$42:N2867,10,0)),VLOOKUP(B248,HENTBOL!C$32:N2868,10,0)),VLOOKUP(B248,HOKEY!C$35:N2212,10,0)),VLOOKUP(B248,KRİKET!C$30:N2642,10,0)),VLOOKUP(B248,'FERDİ BRANŞLAR'!B$2:M543,10,0))</f>
        <v>0</v>
      </c>
      <c r="L248" s="379" t="str">
        <f>IFERROR(IFERROR(IFERROR(IFERROR(IFERROR(IFERROR(IFERROR(VLOOKUP(B248,FUTSAL!C$69:N12369,11,0),VLOOKUP(B248,VOLEYBOL!C$54:N2765,11,0)),VLOOKUP(B248,FUTBOL!C$31:N2853,11,0)),VLOOKUP(B248,BASKETBOL!C$42:N2867,11,0)),VLOOKUP(B248,HENTBOL!C$32:N2868,11,0)),VLOOKUP(B248,HOKEY!C$35:N2212,11,0)),VLOOKUP(B248,KRİKET!C$30:N2642,11,0)),VLOOKUP(B248,'FERDİ BRANŞLAR'!B$2:M543,11,0))</f>
        <v>B1/E2-D2 GALİBİ</v>
      </c>
      <c r="M248" s="79" t="str">
        <f>IFERROR(IFERROR(IFERROR(IFERROR(IFERROR(IFERROR(IFERROR(VLOOKUP(B248,FUTSAL!C$69:N12369,12,0),VLOOKUP(B248,VOLEYBOL!C$54:N2765,12,0)),VLOOKUP(B248,FUTBOL!C$31:N2853,12,0)),VLOOKUP(B248,BASKETBOL!C$42:N2867,12,0)),VLOOKUP(B248,HENTBOL!C$32:N2868,12,0)),VLOOKUP(B248,HOKEY!C$35:N2212,11,0)),VLOOKUP(B248,KRİKET!C$30:N2642,12,0)),VLOOKUP(B248,'FERDİ BRANŞLAR'!B$2:M543,12,0))</f>
        <v>TARİH DEĞİŞİKLİĞİ</v>
      </c>
    </row>
    <row r="249" spans="2:13" ht="12" x14ac:dyDescent="0.2">
      <c r="B249" s="188">
        <v>369</v>
      </c>
      <c r="C249" s="273">
        <f>IFERROR(IFERROR(IFERROR(IFERROR(IFERROR(IFERROR(IFERROR(VLOOKUP(B249,FUTSAL!C$69:N11930,2,0),VLOOKUP(B249,VOLEYBOL!C$54:N2326,2,0)),VLOOKUP(B249,FUTBOL!C$31:N2414,2,0)),VLOOKUP(B249,BASKETBOL!C$42:N2428,2,0)),VLOOKUP(B249,HENTBOL!C$32:N2429,2,0)),VLOOKUP(B249,HOKEY!C$35:N1773,2,0)),VLOOKUP(B249,KRİKET!C$30:N2203,2,0)),VLOOKUP(B249,'FERDİ BRANŞLAR'!B$2:M549,2,0))</f>
        <v>46024</v>
      </c>
      <c r="D249" s="186">
        <f>IFERROR(IFERROR(IFERROR(IFERROR(IFERROR(IFERROR(IFERROR(VLOOKUP(B249,FUTSAL!C$69:N11930,3,0),VLOOKUP(B249,VOLEYBOL!C$54:N2326,3,0)),VLOOKUP(B249,FUTBOL!C$31:N2414,3,0)),VLOOKUP(B249,BASKETBOL!C$42:N2428,3,0)),VLOOKUP(B249,HENTBOL!C$32:N2429,3,0)),VLOOKUP(B249,HOKEY!C$35:N1773,3,0)),VLOOKUP(B249,KRİKET!C$30:N2203,3,0)),VLOOKUP(B249,'FERDİ BRANŞLAR'!B$2:M549,3,0))</f>
        <v>0.4375</v>
      </c>
      <c r="E249" s="185" t="str">
        <f>IFERROR(IFERROR(IFERROR(IFERROR(IFERROR(IFERROR(IFERROR(VLOOKUP(B249,FUTSAL!C$69:N11930,4,0),VLOOKUP(B249,VOLEYBOL!C$54:N2326,4,0)),VLOOKUP(B249,FUTBOL!C$31:N2414,4,0)),VLOOKUP(B249,BASKETBOL!C$42:N2428,4,0)),VLOOKUP(B249,HENTBOL!C$32:N2429,4,0)),VLOOKUP(B249,HOKEY!C$35:N1773,4,0)),VLOOKUP(B249,KRİKET!C$30:N2203,4,0)),VLOOKUP(B249,'FERDİ BRANŞLAR'!B$2:M549,4,0))</f>
        <v>22 HAZİRAN S.S</v>
      </c>
      <c r="F249" s="185" t="str">
        <f>IFERROR(IFERROR(IFERROR(IFERROR(IFERROR(IFERROR(IFERROR(VLOOKUP(B249,FUTSAL!C$69:N11930,5,0),VLOOKUP(B249,VOLEYBOL!C$54:N2326,5,0)),VLOOKUP(B249,FUTBOL!C$31:N2414,5,0)),VLOOKUP(B249,BASKETBOL!C$42:N2428,5,0)),VLOOKUP(B249,HENTBOL!C$32:N2429,5,0)),VLOOKUP(B249,HOKEY!C$35:N1773,5,0)),VLOOKUP(B249,KRİKET!C$30:N2203,5,0)),VLOOKUP(B249,'FERDİ BRANŞLAR'!B$2:M549,5,0))</f>
        <v>VOLEYBOL</v>
      </c>
      <c r="G249" s="185" t="str">
        <f>IFERROR(IFERROR(IFERROR(IFERROR(IFERROR(IFERROR(IFERROR(VLOOKUP(B249,FUTSAL!C$69:N12375,6,0),VLOOKUP(B249,VOLEYBOL!C$54:N2771,6,0)),VLOOKUP(B249,FUTBOL!C$31:N2859,6,0)),VLOOKUP(B249,BASKETBOL!C$42:N2873,6,0)),VLOOKUP(B249,HENTBOL!C$32:N2874,6,0)),VLOOKUP(B249,HOKEY!C$35:N2218,6,0)),VLOOKUP(B249,KRİKET!C$30:N2648,6,0)),VLOOKUP(B249,'FERDİ BRANŞLAR'!B$2:M549,6,0))</f>
        <v>YRF 2</v>
      </c>
      <c r="H249" s="185" t="str">
        <f>IFERROR(IFERROR(IFERROR(IFERROR(IFERROR(IFERROR(IFERROR(VLOOKUP(B249,FUTSAL!C$69:N12375,7,0),VLOOKUP(B249,VOLEYBOL!C$54:N2771,7,0)),VLOOKUP(B249,FUTBOL!C$31:N2859,7,0)),VLOOKUP(B249,BASKETBOL!C$42:N2873,7,0)),VLOOKUP(B249,HENTBOL!C$32:N2874,7,0)),VLOOKUP(B249,HOKEY!C$35:N2218,7,0)),VLOOKUP(B249,KRİKET!C$30:N2648,7,0)),VLOOKUP(B249,'FERDİ BRANŞLAR'!B$2:M549,7,0))</f>
        <v>KÜÇÜK KIZ</v>
      </c>
      <c r="I249" s="187" t="str">
        <f>IFERROR(IFERROR(IFERROR(IFERROR(IFERROR(IFERROR(IFERROR(VLOOKUP(B249,FUTSAL!C$69:N12375,8,0),VLOOKUP(B249,VOLEYBOL!C$54:N2771,8,0)),VLOOKUP(B249,FUTBOL!C$31:N2859,8,0)),VLOOKUP(B249,BASKETBOL!C$42:N2873,8,0)),VLOOKUP(B249,HENTBOL!C$32:N2874,8,0)),VLOOKUP(B249,HOKEY!C$35:N2218,8,0)),VLOOKUP(B249,KRİKET!C$30:N2648,8,0)),VLOOKUP(B249,'FERDİ BRANŞLAR'!B$2:M549,8,0))</f>
        <v>C1/A2 GALİBİ</v>
      </c>
      <c r="J249" s="253">
        <f>IFERROR(IFERROR(IFERROR(IFERROR(IFERROR(IFERROR(IFERROR(VLOOKUP(B249,FUTSAL!C$69:N12375,9,0),VLOOKUP(B249,VOLEYBOL!C$54:N2771,9,0)),VLOOKUP(B249,FUTBOL!C$31:N2859,9,0)),VLOOKUP(B249,BASKETBOL!C$42:N2873,9,0)),VLOOKUP(B249,HENTBOL!C$32:N2874,9,0)),VLOOKUP(B249,HOKEY!C$35:N2218,9,0)),VLOOKUP(B249,KRİKET!C$30:N2648,9,0)),VLOOKUP(B249,'FERDİ BRANŞLAR'!B$2:M549,9,0))</f>
        <v>0</v>
      </c>
      <c r="K249" s="253">
        <f>IFERROR(IFERROR(IFERROR(IFERROR(IFERROR(IFERROR(IFERROR(VLOOKUP(B249,FUTSAL!C$69:N12375,10,0),VLOOKUP(B249,VOLEYBOL!C$54:N2771,10,0)),VLOOKUP(B249,FUTBOL!C$31:N2859,10,0)),VLOOKUP(B249,BASKETBOL!C$42:N2873,10,0)),VLOOKUP(B249,HENTBOL!C$32:N2874,10,0)),VLOOKUP(B249,HOKEY!C$35:N2218,10,0)),VLOOKUP(B249,KRİKET!C$30:N2648,10,0)),VLOOKUP(B249,'FERDİ BRANŞLAR'!B$2:M549,10,0))</f>
        <v>0</v>
      </c>
      <c r="L249" s="59" t="str">
        <f>IFERROR(IFERROR(IFERROR(IFERROR(IFERROR(IFERROR(IFERROR(VLOOKUP(B249,FUTSAL!C$69:N12375,11,0),VLOOKUP(B249,VOLEYBOL!C$54:N2771,11,0)),VLOOKUP(B249,FUTBOL!C$31:N2859,11,0)),VLOOKUP(B249,BASKETBOL!C$42:N2873,11,0)),VLOOKUP(B249,HENTBOL!C$32:N2874,11,0)),VLOOKUP(B249,HOKEY!C$35:N2218,11,0)),VLOOKUP(B249,KRİKET!C$30:N2648,11,0)),VLOOKUP(B249,'FERDİ BRANŞLAR'!B$2:M549,11,0))</f>
        <v>D1/E1 GALİBİ</v>
      </c>
      <c r="M249" s="79" t="str">
        <f>IFERROR(IFERROR(IFERROR(IFERROR(IFERROR(IFERROR(IFERROR(VLOOKUP(B249,FUTSAL!C$69:N12375,12,0),VLOOKUP(B249,VOLEYBOL!C$54:N2771,12,0)),VLOOKUP(B249,FUTBOL!C$31:N2859,12,0)),VLOOKUP(B249,BASKETBOL!C$42:N2873,12,0)),VLOOKUP(B249,HENTBOL!C$32:N2874,12,0)),VLOOKUP(B249,HOKEY!C$35:N2218,11,0)),VLOOKUP(B249,KRİKET!C$30:N2648,12,0)),VLOOKUP(B249,'FERDİ BRANŞLAR'!B$2:M549,12,0))</f>
        <v>TARİH DEĞİŞİKLİĞİ</v>
      </c>
    </row>
    <row r="250" spans="2:13" ht="12" x14ac:dyDescent="0.2">
      <c r="B250" s="188">
        <v>371</v>
      </c>
      <c r="C250" s="273">
        <f>IFERROR(IFERROR(IFERROR(IFERROR(IFERROR(IFERROR(IFERROR(VLOOKUP(B250,FUTSAL!C$69:N11915,2,0),VLOOKUP(B250,VOLEYBOL!C$54:N2311,2,0)),VLOOKUP(B250,FUTBOL!C$31:N2399,2,0)),VLOOKUP(B250,BASKETBOL!C$42:N2413,2,0)),VLOOKUP(B250,HENTBOL!C$32:N2414,2,0)),VLOOKUP(B250,HOKEY!C$35:N1758,2,0)),VLOOKUP(B250,KRİKET!C$30:N2188,2,0)),VLOOKUP(B250,'FERDİ BRANŞLAR'!B$2:M534,2,0))</f>
        <v>46027</v>
      </c>
      <c r="D250" s="186">
        <f>IFERROR(IFERROR(IFERROR(IFERROR(IFERROR(IFERROR(IFERROR(VLOOKUP(B250,FUTSAL!C$69:N11915,3,0),VLOOKUP(B250,VOLEYBOL!C$54:N2311,3,0)),VLOOKUP(B250,FUTBOL!C$31:N2399,3,0)),VLOOKUP(B250,BASKETBOL!C$42:N2413,3,0)),VLOOKUP(B250,HENTBOL!C$32:N2414,3,0)),VLOOKUP(B250,HOKEY!C$35:N1758,3,0)),VLOOKUP(B250,KRİKET!C$30:N2188,3,0)),VLOOKUP(B250,'FERDİ BRANŞLAR'!B$2:M534,3,0))</f>
        <v>0.4375</v>
      </c>
      <c r="E250" s="185" t="str">
        <f>IFERROR(IFERROR(IFERROR(IFERROR(IFERROR(IFERROR(IFERROR(VLOOKUP(B250,FUTSAL!C$69:N11915,4,0),VLOOKUP(B250,VOLEYBOL!C$54:N2311,4,0)),VLOOKUP(B250,FUTBOL!C$31:N2399,4,0)),VLOOKUP(B250,BASKETBOL!C$42:N2413,4,0)),VLOOKUP(B250,HENTBOL!C$32:N2414,4,0)),VLOOKUP(B250,HOKEY!C$35:N1758,4,0)),VLOOKUP(B250,KRİKET!C$30:N2188,4,0)),VLOOKUP(B250,'FERDİ BRANŞLAR'!B$2:M534,4,0))</f>
        <v>22 HAZİRAN S.S</v>
      </c>
      <c r="F250" s="185" t="str">
        <f>IFERROR(IFERROR(IFERROR(IFERROR(IFERROR(IFERROR(IFERROR(VLOOKUP(B250,FUTSAL!C$69:N11915,5,0),VLOOKUP(B250,VOLEYBOL!C$54:N2311,5,0)),VLOOKUP(B250,FUTBOL!C$31:N2399,5,0)),VLOOKUP(B250,BASKETBOL!C$42:N2413,5,0)),VLOOKUP(B250,HENTBOL!C$32:N2414,5,0)),VLOOKUP(B250,HOKEY!C$35:N1758,5,0)),VLOOKUP(B250,KRİKET!C$30:N2188,5,0)),VLOOKUP(B250,'FERDİ BRANŞLAR'!B$2:M534,5,0))</f>
        <v>VOLEYBOL</v>
      </c>
      <c r="G250" s="185" t="str">
        <f>IFERROR(IFERROR(IFERROR(IFERROR(IFERROR(IFERROR(IFERROR(VLOOKUP(B250,FUTSAL!C$69:N12360,6,0),VLOOKUP(B250,VOLEYBOL!C$54:N2756,6,0)),VLOOKUP(B250,FUTBOL!C$31:N2844,6,0)),VLOOKUP(B250,BASKETBOL!C$42:N2858,6,0)),VLOOKUP(B250,HENTBOL!C$32:N2859,6,0)),VLOOKUP(B250,HOKEY!C$35:N2203,6,0)),VLOOKUP(B250,KRİKET!C$30:N2633,6,0)),VLOOKUP(B250,'FERDİ BRANŞLAR'!B$2:M534,6,0))</f>
        <v>FİNAL</v>
      </c>
      <c r="H250" s="185" t="str">
        <f>IFERROR(IFERROR(IFERROR(IFERROR(IFERROR(IFERROR(IFERROR(VLOOKUP(B250,FUTSAL!C$69:N12360,7,0),VLOOKUP(B250,VOLEYBOL!C$54:N2756,7,0)),VLOOKUP(B250,FUTBOL!C$31:N2844,7,0)),VLOOKUP(B250,BASKETBOL!C$42:N2858,7,0)),VLOOKUP(B250,HENTBOL!C$32:N2859,7,0)),VLOOKUP(B250,HOKEY!C$35:N2203,7,0)),VLOOKUP(B250,KRİKET!C$30:N2633,7,0)),VLOOKUP(B250,'FERDİ BRANŞLAR'!B$2:M534,7,0))</f>
        <v>KÜÇÜK KIZ</v>
      </c>
      <c r="I250" s="187">
        <f>IFERROR(IFERROR(IFERROR(IFERROR(IFERROR(IFERROR(IFERROR(VLOOKUP(B250,FUTSAL!C$69:N12360,8,0),VLOOKUP(B250,VOLEYBOL!C$54:N2756,8,0)),VLOOKUP(B250,FUTBOL!C$31:N2844,8,0)),VLOOKUP(B250,BASKETBOL!C$42:N2858,8,0)),VLOOKUP(B250,HENTBOL!C$32:N2859,8,0)),VLOOKUP(B250,HOKEY!C$35:N2203,8,0)),VLOOKUP(B250,KRİKET!C$30:N2633,8,0)),VLOOKUP(B250,'FERDİ BRANŞLAR'!B$2:M534,8,0))</f>
        <v>0</v>
      </c>
      <c r="J250" s="253">
        <f>IFERROR(IFERROR(IFERROR(IFERROR(IFERROR(IFERROR(IFERROR(VLOOKUP(B250,FUTSAL!C$69:N12360,9,0),VLOOKUP(B250,VOLEYBOL!C$54:N2756,9,0)),VLOOKUP(B250,FUTBOL!C$31:N2844,9,0)),VLOOKUP(B250,BASKETBOL!C$42:N2858,9,0)),VLOOKUP(B250,HENTBOL!C$32:N2859,9,0)),VLOOKUP(B250,HOKEY!C$35:N2203,9,0)),VLOOKUP(B250,KRİKET!C$30:N2633,9,0)),VLOOKUP(B250,'FERDİ BRANŞLAR'!B$2:M534,9,0))</f>
        <v>0</v>
      </c>
      <c r="K250" s="253">
        <f>IFERROR(IFERROR(IFERROR(IFERROR(IFERROR(IFERROR(IFERROR(VLOOKUP(B250,FUTSAL!C$69:N12360,10,0),VLOOKUP(B250,VOLEYBOL!C$54:N2756,10,0)),VLOOKUP(B250,FUTBOL!C$31:N2844,10,0)),VLOOKUP(B250,BASKETBOL!C$42:N2858,10,0)),VLOOKUP(B250,HENTBOL!C$32:N2859,10,0)),VLOOKUP(B250,HOKEY!C$35:N2203,10,0)),VLOOKUP(B250,KRİKET!C$30:N2633,10,0)),VLOOKUP(B250,'FERDİ BRANŞLAR'!B$2:M534,10,0))</f>
        <v>0</v>
      </c>
      <c r="L250" s="59">
        <f>IFERROR(IFERROR(IFERROR(IFERROR(IFERROR(IFERROR(IFERROR(VLOOKUP(B250,FUTSAL!C$69:N12360,11,0),VLOOKUP(B250,VOLEYBOL!C$54:N2756,11,0)),VLOOKUP(B250,FUTBOL!C$31:N2844,11,0)),VLOOKUP(B250,BASKETBOL!C$42:N2858,11,0)),VLOOKUP(B250,HENTBOL!C$32:N2859,11,0)),VLOOKUP(B250,HOKEY!C$35:N2203,11,0)),VLOOKUP(B250,KRİKET!C$30:N2633,11,0)),VLOOKUP(B250,'FERDİ BRANŞLAR'!B$2:M534,11,0))</f>
        <v>0</v>
      </c>
      <c r="M250" s="79" t="str">
        <f>IFERROR(IFERROR(IFERROR(IFERROR(IFERROR(IFERROR(IFERROR(VLOOKUP(B250,FUTSAL!C$69:N12360,12,0),VLOOKUP(B250,VOLEYBOL!C$54:N2756,12,0)),VLOOKUP(B250,FUTBOL!C$31:N2844,12,0)),VLOOKUP(B250,BASKETBOL!C$42:N2858,12,0)),VLOOKUP(B250,HENTBOL!C$32:N2859,12,0)),VLOOKUP(B250,HOKEY!C$35:N2203,11,0)),VLOOKUP(B250,KRİKET!C$30:N2633,12,0)),VLOOKUP(B250,'FERDİ BRANŞLAR'!B$2:M534,12,0))</f>
        <v>TARİH DEĞİŞİKLİĞİ</v>
      </c>
    </row>
    <row r="251" spans="2:13" ht="12" x14ac:dyDescent="0.2">
      <c r="B251" s="188">
        <v>370</v>
      </c>
      <c r="C251" s="273">
        <f>IFERROR(IFERROR(IFERROR(IFERROR(IFERROR(IFERROR(IFERROR(VLOOKUP(B251,FUTSAL!C$69:N11931,2,0),VLOOKUP(B251,VOLEYBOL!C$54:N2327,2,0)),VLOOKUP(B251,FUTBOL!C$31:N2415,2,0)),VLOOKUP(B251,BASKETBOL!C$42:N2429,2,0)),VLOOKUP(B251,HENTBOL!C$32:N2430,2,0)),VLOOKUP(B251,HOKEY!C$35:N1774,2,0)),VLOOKUP(B251,KRİKET!C$30:N2204,2,0)),VLOOKUP(B251,'FERDİ BRANŞLAR'!B$2:M550,2,0))</f>
        <v>46027</v>
      </c>
      <c r="D251" s="186" t="str">
        <f>IFERROR(IFERROR(IFERROR(IFERROR(IFERROR(IFERROR(IFERROR(VLOOKUP(B251,FUTSAL!C$69:N11931,3,0),VLOOKUP(B251,VOLEYBOL!C$54:N2327,3,0)),VLOOKUP(B251,FUTBOL!C$31:N2415,3,0)),VLOOKUP(B251,BASKETBOL!C$42:N2429,3,0)),VLOOKUP(B251,HENTBOL!C$32:N2430,3,0)),VLOOKUP(B251,HOKEY!C$35:N1774,3,0)),VLOOKUP(B251,KRİKET!C$30:N2204,3,0)),VLOOKUP(B251,'FERDİ BRANŞLAR'!B$2:M550,3,0))</f>
        <v>09:30</v>
      </c>
      <c r="E251" s="185" t="str">
        <f>IFERROR(IFERROR(IFERROR(IFERROR(IFERROR(IFERROR(IFERROR(VLOOKUP(B251,FUTSAL!C$69:N11931,4,0),VLOOKUP(B251,VOLEYBOL!C$54:N2327,4,0)),VLOOKUP(B251,FUTBOL!C$31:N2415,4,0)),VLOOKUP(B251,BASKETBOL!C$42:N2429,4,0)),VLOOKUP(B251,HENTBOL!C$32:N2430,4,0)),VLOOKUP(B251,HOKEY!C$35:N1774,4,0)),VLOOKUP(B251,KRİKET!C$30:N2204,4,0)),VLOOKUP(B251,'FERDİ BRANŞLAR'!B$2:M550,4,0))</f>
        <v>22 HAZİRAN S.S</v>
      </c>
      <c r="F251" s="185" t="str">
        <f>IFERROR(IFERROR(IFERROR(IFERROR(IFERROR(IFERROR(IFERROR(VLOOKUP(B251,FUTSAL!C$69:N11931,5,0),VLOOKUP(B251,VOLEYBOL!C$54:N2327,5,0)),VLOOKUP(B251,FUTBOL!C$31:N2415,5,0)),VLOOKUP(B251,BASKETBOL!C$42:N2429,5,0)),VLOOKUP(B251,HENTBOL!C$32:N2430,5,0)),VLOOKUP(B251,HOKEY!C$35:N1774,5,0)),VLOOKUP(B251,KRİKET!C$30:N2204,5,0)),VLOOKUP(B251,'FERDİ BRANŞLAR'!B$2:M550,5,0))</f>
        <v>VOLEYBOL</v>
      </c>
      <c r="G251" s="185" t="str">
        <f>IFERROR(IFERROR(IFERROR(IFERROR(IFERROR(IFERROR(IFERROR(VLOOKUP(B251,FUTSAL!C$69:N12376,6,0),VLOOKUP(B251,VOLEYBOL!C$54:N2772,6,0)),VLOOKUP(B251,FUTBOL!C$31:N2860,6,0)),VLOOKUP(B251,BASKETBOL!C$42:N2874,6,0)),VLOOKUP(B251,HENTBOL!C$32:N2875,6,0)),VLOOKUP(B251,HOKEY!C$35:N2219,6,0)),VLOOKUP(B251,KRİKET!C$30:N2649,6,0)),VLOOKUP(B251,'FERDİ BRANŞLAR'!B$2:M550,6,0))</f>
        <v>3-4 LÜK</v>
      </c>
      <c r="H251" s="185" t="str">
        <f>IFERROR(IFERROR(IFERROR(IFERROR(IFERROR(IFERROR(IFERROR(VLOOKUP(B251,FUTSAL!C$69:N12376,7,0),VLOOKUP(B251,VOLEYBOL!C$54:N2772,7,0)),VLOOKUP(B251,FUTBOL!C$31:N2860,7,0)),VLOOKUP(B251,BASKETBOL!C$42:N2874,7,0)),VLOOKUP(B251,HENTBOL!C$32:N2875,7,0)),VLOOKUP(B251,HOKEY!C$35:N2219,7,0)),VLOOKUP(B251,KRİKET!C$30:N2649,7,0)),VLOOKUP(B251,'FERDİ BRANŞLAR'!B$2:M550,7,0))</f>
        <v>KÜÇÜK KIZ</v>
      </c>
      <c r="I251" s="187">
        <f>IFERROR(IFERROR(IFERROR(IFERROR(IFERROR(IFERROR(IFERROR(VLOOKUP(B251,FUTSAL!C$69:N12376,8,0),VLOOKUP(B251,VOLEYBOL!C$54:N2772,8,0)),VLOOKUP(B251,FUTBOL!C$31:N2860,8,0)),VLOOKUP(B251,BASKETBOL!C$42:N2874,8,0)),VLOOKUP(B251,HENTBOL!C$32:N2875,8,0)),VLOOKUP(B251,HOKEY!C$35:N2219,8,0)),VLOOKUP(B251,KRİKET!C$30:N2649,8,0)),VLOOKUP(B251,'FERDİ BRANŞLAR'!B$2:M550,8,0))</f>
        <v>0</v>
      </c>
      <c r="J251" s="253">
        <f>IFERROR(IFERROR(IFERROR(IFERROR(IFERROR(IFERROR(IFERROR(VLOOKUP(B251,FUTSAL!C$69:N12376,9,0),VLOOKUP(B251,VOLEYBOL!C$54:N2772,9,0)),VLOOKUP(B251,FUTBOL!C$31:N2860,9,0)),VLOOKUP(B251,BASKETBOL!C$42:N2874,9,0)),VLOOKUP(B251,HENTBOL!C$32:N2875,9,0)),VLOOKUP(B251,HOKEY!C$35:N2219,9,0)),VLOOKUP(B251,KRİKET!C$30:N2649,9,0)),VLOOKUP(B251,'FERDİ BRANŞLAR'!B$2:M550,9,0))</f>
        <v>0</v>
      </c>
      <c r="K251" s="253">
        <f>IFERROR(IFERROR(IFERROR(IFERROR(IFERROR(IFERROR(IFERROR(VLOOKUP(B251,FUTSAL!C$69:N12376,10,0),VLOOKUP(B251,VOLEYBOL!C$54:N2772,10,0)),VLOOKUP(B251,FUTBOL!C$31:N2860,10,0)),VLOOKUP(B251,BASKETBOL!C$42:N2874,10,0)),VLOOKUP(B251,HENTBOL!C$32:N2875,10,0)),VLOOKUP(B251,HOKEY!C$35:N2219,10,0)),VLOOKUP(B251,KRİKET!C$30:N2649,10,0)),VLOOKUP(B251,'FERDİ BRANŞLAR'!B$2:M550,10,0))</f>
        <v>0</v>
      </c>
      <c r="L251" s="59">
        <f>IFERROR(IFERROR(IFERROR(IFERROR(IFERROR(IFERROR(IFERROR(VLOOKUP(B251,FUTSAL!C$69:N12376,11,0),VLOOKUP(B251,VOLEYBOL!C$54:N2772,11,0)),VLOOKUP(B251,FUTBOL!C$31:N2860,11,0)),VLOOKUP(B251,BASKETBOL!C$42:N2874,11,0)),VLOOKUP(B251,HENTBOL!C$32:N2875,11,0)),VLOOKUP(B251,HOKEY!C$35:N2219,11,0)),VLOOKUP(B251,KRİKET!C$30:N2649,11,0)),VLOOKUP(B251,'FERDİ BRANŞLAR'!B$2:M550,11,0))</f>
        <v>0</v>
      </c>
      <c r="M251" s="79" t="str">
        <f>IFERROR(IFERROR(IFERROR(IFERROR(IFERROR(IFERROR(IFERROR(VLOOKUP(B251,FUTSAL!C$69:N12376,12,0),VLOOKUP(B251,VOLEYBOL!C$54:N2772,12,0)),VLOOKUP(B251,FUTBOL!C$31:N2860,12,0)),VLOOKUP(B251,BASKETBOL!C$42:N2874,12,0)),VLOOKUP(B251,HENTBOL!C$32:N2875,12,0)),VLOOKUP(B251,HOKEY!C$35:N2219,11,0)),VLOOKUP(B251,KRİKET!C$30:N2649,12,0)),VLOOKUP(B251,'FERDİ BRANŞLAR'!B$2:M550,12,0))</f>
        <v>TARİH DEĞİŞİKLİĞİ</v>
      </c>
    </row>
    <row r="252" spans="2:13" ht="12" x14ac:dyDescent="0.2">
      <c r="B252" s="104" t="s">
        <v>179</v>
      </c>
      <c r="C252" s="185">
        <f>IFERROR(IFERROR(IFERROR(IFERROR(IFERROR(IFERROR(IFERROR(VLOOKUP(B252,FUTSAL!C$69:N12019,2,0),VLOOKUP(B252,VOLEYBOL!C$54:N2415,2,0)),VLOOKUP(B252,FUTBOL!C$31:N2503,2,0)),VLOOKUP(B252,BASKETBOL!C$42:N2517,2,0)),VLOOKUP(B252,HENTBOL!C$32:N2518,2,0)),VLOOKUP(B252,HOKEY!C$35:N1862,2,0)),VLOOKUP(B252,KRİKET!C$30:N2292,2,0)),VLOOKUP(B252,'FERDİ BRANŞLAR'!B$2:M638,2,0))</f>
        <v>46028</v>
      </c>
      <c r="D252" s="186">
        <f>IFERROR(IFERROR(IFERROR(IFERROR(IFERROR(IFERROR(IFERROR(VLOOKUP(B252,FUTSAL!C$69:N12019,3,0),VLOOKUP(B252,VOLEYBOL!C$54:N2415,3,0)),VLOOKUP(B252,FUTBOL!C$31:N2503,3,0)),VLOOKUP(B252,BASKETBOL!C$42:N2517,3,0)),VLOOKUP(B252,HENTBOL!C$32:N2518,3,0)),VLOOKUP(B252,HOKEY!C$35:N1862,3,0)),VLOOKUP(B252,KRİKET!C$30:N2292,3,0)),VLOOKUP(B252,'FERDİ BRANŞLAR'!B$2:M638,3,0))</f>
        <v>0.41666666666666702</v>
      </c>
      <c r="E252" s="185" t="str">
        <f>IFERROR(IFERROR(IFERROR(IFERROR(IFERROR(IFERROR(IFERROR(VLOOKUP(B252,FUTSAL!C$69:N12019,4,0),VLOOKUP(B252,VOLEYBOL!C$54:N2415,4,0)),VLOOKUP(B252,FUTBOL!C$31:N2503,4,0)),VLOOKUP(B252,BASKETBOL!C$42:N2517,4,0)),VLOOKUP(B252,HENTBOL!C$32:N2518,4,0)),VLOOKUP(B252,HOKEY!C$35:N1862,4,0)),VLOOKUP(B252,KRİKET!C$30:N2292,4,0)),VLOOKUP(B252,'FERDİ BRANŞLAR'!B$2:M638,4,0))</f>
        <v>MERZİFON SS</v>
      </c>
      <c r="F252" s="185" t="str">
        <f>IFERROR(IFERROR(IFERROR(IFERROR(IFERROR(IFERROR(IFERROR(VLOOKUP(B252,FUTSAL!C$69:N12019,5,0),VLOOKUP(B252,VOLEYBOL!C$54:N2415,5,0)),VLOOKUP(B252,FUTBOL!C$31:N2503,5,0)),VLOOKUP(B252,BASKETBOL!C$42:N2517,5,0)),VLOOKUP(B252,HENTBOL!C$32:N2518,5,0)),VLOOKUP(B252,HOKEY!C$35:N1862,5,0)),VLOOKUP(B252,KRİKET!C$30:N2292,5,0)),VLOOKUP(B252,'FERDİ BRANŞLAR'!B$2:M638,5,0))</f>
        <v>HALTER</v>
      </c>
      <c r="G252" s="185" t="str">
        <f>IFERROR(IFERROR(IFERROR(IFERROR(IFERROR(IFERROR(IFERROR(VLOOKUP(B252,FUTSAL!C$69:N12464,6,0),VLOOKUP(B252,VOLEYBOL!C$54:N2860,6,0)),VLOOKUP(B252,FUTBOL!C$31:N2948,6,0)),VLOOKUP(B252,BASKETBOL!C$42:N2962,6,0)),VLOOKUP(B252,HENTBOL!C$32:N2963,6,0)),VLOOKUP(B252,HOKEY!C$35:N2307,6,0)),VLOOKUP(B252,KRİKET!C$30:N2737,6,0)),VLOOKUP(B252,'FERDİ BRANŞLAR'!B$2:M638,6,0))</f>
        <v>…</v>
      </c>
      <c r="H252" s="185" t="str">
        <f>IFERROR(IFERROR(IFERROR(IFERROR(IFERROR(IFERROR(IFERROR(VLOOKUP(B252,FUTSAL!C$69:N12464,7,0),VLOOKUP(B252,VOLEYBOL!C$54:N2860,7,0)),VLOOKUP(B252,FUTBOL!C$31:N2948,7,0)),VLOOKUP(B252,BASKETBOL!C$42:N2962,7,0)),VLOOKUP(B252,HENTBOL!C$32:N2963,7,0)),VLOOKUP(B252,HOKEY!C$35:N2307,7,0)),VLOOKUP(B252,KRİKET!C$30:N2737,7,0)),VLOOKUP(B252,'FERDİ BRANŞLAR'!B$2:M638,7,0))</f>
        <v>GENÇLER A-B</v>
      </c>
      <c r="I252" s="187" t="str">
        <f>IFERROR(IFERROR(IFERROR(IFERROR(IFERROR(IFERROR(IFERROR(VLOOKUP(B252,FUTSAL!C$69:N12464,8,0),VLOOKUP(B252,VOLEYBOL!C$54:N2860,8,0)),VLOOKUP(B252,FUTBOL!C$31:N2948,8,0)),VLOOKUP(B252,BASKETBOL!C$42:N2962,8,0)),VLOOKUP(B252,HENTBOL!C$32:N2963,8,0)),VLOOKUP(B252,HOKEY!C$35:N2307,8,0)),VLOOKUP(B252,KRİKET!C$30:N2737,8,0)),VLOOKUP(B252,'FERDİ BRANŞLAR'!B$2:M638,8,0))</f>
        <v>……….</v>
      </c>
      <c r="J252" s="183" t="str">
        <f>IFERROR(IFERROR(IFERROR(IFERROR(IFERROR(IFERROR(IFERROR(VLOOKUP(B252,FUTSAL!C$69:N12464,9,0),VLOOKUP(B252,VOLEYBOL!C$54:N2860,9,0)),VLOOKUP(B252,FUTBOL!C$31:N2948,9,0)),VLOOKUP(B252,BASKETBOL!C$42:N2962,9,0)),VLOOKUP(B252,HENTBOL!C$32:N2963,9,0)),VLOOKUP(B252,HOKEY!C$35:N2307,9,0)),VLOOKUP(B252,KRİKET!C$30:N2737,9,0)),VLOOKUP(B252,'FERDİ BRANŞLAR'!B$2:M638,9,0))</f>
        <v>…</v>
      </c>
      <c r="K252" s="183" t="str">
        <f>IFERROR(IFERROR(IFERROR(IFERROR(IFERROR(IFERROR(IFERROR(VLOOKUP(B252,FUTSAL!C$69:N12464,10,0),VLOOKUP(B252,VOLEYBOL!C$54:N2860,10,0)),VLOOKUP(B252,FUTBOL!C$31:N2948,10,0)),VLOOKUP(B252,BASKETBOL!C$42:N2962,10,0)),VLOOKUP(B252,HENTBOL!C$32:N2963,10,0)),VLOOKUP(B252,HOKEY!C$35:N2307,10,0)),VLOOKUP(B252,KRİKET!C$30:N2737,10,0)),VLOOKUP(B252,'FERDİ BRANŞLAR'!B$2:M638,10,0))</f>
        <v>…</v>
      </c>
      <c r="L252" s="59" t="str">
        <f>IFERROR(IFERROR(IFERROR(IFERROR(IFERROR(IFERROR(IFERROR(VLOOKUP(B252,FUTSAL!C$69:N12464,11,0),VLOOKUP(B252,VOLEYBOL!C$54:N2860,11,0)),VLOOKUP(B252,FUTBOL!C$31:N2948,11,0)),VLOOKUP(B252,BASKETBOL!C$42:N2962,11,0)),VLOOKUP(B252,HENTBOL!C$32:N2963,11,0)),VLOOKUP(B252,HOKEY!C$35:N2307,11,0)),VLOOKUP(B252,KRİKET!C$30:N2737,11,0)),VLOOKUP(B252,'FERDİ BRANŞLAR'!B$2:M638,11,0))</f>
        <v>……….</v>
      </c>
      <c r="M252" s="79" t="str">
        <f>IFERROR(IFERROR(IFERROR(IFERROR(IFERROR(IFERROR(IFERROR(VLOOKUP(B252,FUTSAL!C$69:N12464,12,0),VLOOKUP(B252,VOLEYBOL!C$54:N2860,12,0)),VLOOKUP(B252,FUTBOL!C$31:N2948,12,0)),VLOOKUP(B252,BASKETBOL!C$42:N2962,12,0)),VLOOKUP(B252,HENTBOL!C$32:N2963,12,0)),VLOOKUP(B252,HOKEY!C$35:N2307,11,0)),VLOOKUP(B252,KRİKET!C$30:N2737,12,0)),VLOOKUP(B252,'FERDİ BRANŞLAR'!B$2:M638,12,0))</f>
        <v xml:space="preserve">TARİH DEĞİŞİKLİĞİ-KUPA TÖRENİ </v>
      </c>
    </row>
    <row r="253" spans="2:13" ht="12" x14ac:dyDescent="0.2">
      <c r="B253" s="104" t="s">
        <v>184</v>
      </c>
      <c r="C253" s="185">
        <f>IFERROR(IFERROR(IFERROR(IFERROR(IFERROR(IFERROR(IFERROR(VLOOKUP(B253,FUTSAL!C$69:N12024,2,0),VLOOKUP(B253,VOLEYBOL!C$54:N2420,2,0)),VLOOKUP(B253,FUTBOL!C$31:N2508,2,0)),VLOOKUP(B253,BASKETBOL!C$42:N2522,2,0)),VLOOKUP(B253,HENTBOL!C$32:N2523,2,0)),VLOOKUP(B253,HOKEY!C$35:N1867,2,0)),VLOOKUP(B253,KRİKET!C$30:N2297,2,0)),VLOOKUP(B253,'FERDİ BRANŞLAR'!B$2:M643,2,0))</f>
        <v>46029</v>
      </c>
      <c r="D253" s="186">
        <f>IFERROR(IFERROR(IFERROR(IFERROR(IFERROR(IFERROR(IFERROR(VLOOKUP(B253,FUTSAL!C$69:N12024,3,0),VLOOKUP(B253,VOLEYBOL!C$54:N2420,3,0)),VLOOKUP(B253,FUTBOL!C$31:N2508,3,0)),VLOOKUP(B253,BASKETBOL!C$42:N2522,3,0)),VLOOKUP(B253,HENTBOL!C$32:N2523,3,0)),VLOOKUP(B253,HOKEY!C$35:N1867,3,0)),VLOOKUP(B253,KRİKET!C$30:N2297,3,0)),VLOOKUP(B253,'FERDİ BRANŞLAR'!B$2:M643,3,0))</f>
        <v>0.41666666666666669</v>
      </c>
      <c r="E253" s="185" t="str">
        <f>IFERROR(IFERROR(IFERROR(IFERROR(IFERROR(IFERROR(IFERROR(VLOOKUP(B253,FUTSAL!C$69:N12024,4,0),VLOOKUP(B253,VOLEYBOL!C$54:N2420,4,0)),VLOOKUP(B253,FUTBOL!C$31:N2508,4,0)),VLOOKUP(B253,BASKETBOL!C$42:N2522,4,0)),VLOOKUP(B253,HENTBOL!C$32:N2523,4,0)),VLOOKUP(B253,HOKEY!C$35:N1867,4,0)),VLOOKUP(B253,KRİKET!C$30:N2297,4,0)),VLOOKUP(B253,'FERDİ BRANŞLAR'!B$2:M643,4,0))</f>
        <v xml:space="preserve">AMASYA 12 HAZİRAN STADYUMU </v>
      </c>
      <c r="F253" s="185" t="str">
        <f>IFERROR(IFERROR(IFERROR(IFERROR(IFERROR(IFERROR(IFERROR(VLOOKUP(B253,FUTSAL!C$69:N12024,5,0),VLOOKUP(B253,VOLEYBOL!C$54:N2420,5,0)),VLOOKUP(B253,FUTBOL!C$31:N2508,5,0)),VLOOKUP(B253,BASKETBOL!C$42:N2522,5,0)),VLOOKUP(B253,HENTBOL!C$32:N2523,5,0)),VLOOKUP(B253,HOKEY!C$35:N1867,5,0)),VLOOKUP(B253,KRİKET!C$30:N2297,5,0)),VLOOKUP(B253,'FERDİ BRANŞLAR'!B$2:M643,5,0))</f>
        <v>KARETE</v>
      </c>
      <c r="G253" s="185" t="str">
        <f>IFERROR(IFERROR(IFERROR(IFERROR(IFERROR(IFERROR(IFERROR(VLOOKUP(B253,FUTSAL!C$69:N12469,6,0),VLOOKUP(B253,VOLEYBOL!C$54:N2865,6,0)),VLOOKUP(B253,FUTBOL!C$31:N2953,6,0)),VLOOKUP(B253,BASKETBOL!C$42:N2967,6,0)),VLOOKUP(B253,HENTBOL!C$32:N2968,6,0)),VLOOKUP(B253,HOKEY!C$35:N2312,6,0)),VLOOKUP(B253,KRİKET!C$30:N2742,6,0)),VLOOKUP(B253,'FERDİ BRANŞLAR'!B$2:M643,6,0))</f>
        <v>…</v>
      </c>
      <c r="H253" s="185" t="str">
        <f>IFERROR(IFERROR(IFERROR(IFERROR(IFERROR(IFERROR(IFERROR(VLOOKUP(B253,FUTSAL!C$69:N12469,7,0),VLOOKUP(B253,VOLEYBOL!C$54:N2865,7,0)),VLOOKUP(B253,FUTBOL!C$31:N2953,7,0)),VLOOKUP(B253,BASKETBOL!C$42:N2967,7,0)),VLOOKUP(B253,HENTBOL!C$32:N2968,7,0)),VLOOKUP(B253,HOKEY!C$35:N2312,7,0)),VLOOKUP(B253,KRİKET!C$30:N2742,7,0)),VLOOKUP(B253,'FERDİ BRANŞLAR'!B$2:M643,7,0))</f>
        <v>GENÇ -A-B</v>
      </c>
      <c r="I253" s="187" t="str">
        <f>IFERROR(IFERROR(IFERROR(IFERROR(IFERROR(IFERROR(IFERROR(VLOOKUP(B253,FUTSAL!C$69:N12469,8,0),VLOOKUP(B253,VOLEYBOL!C$54:N2865,8,0)),VLOOKUP(B253,FUTBOL!C$31:N2953,8,0)),VLOOKUP(B253,BASKETBOL!C$42:N2967,8,0)),VLOOKUP(B253,HENTBOL!C$32:N2968,8,0)),VLOOKUP(B253,HOKEY!C$35:N2312,8,0)),VLOOKUP(B253,KRİKET!C$30:N2742,8,0)),VLOOKUP(B253,'FERDİ BRANŞLAR'!B$2:M643,8,0))</f>
        <v>……….</v>
      </c>
      <c r="J253" s="183" t="str">
        <f>IFERROR(IFERROR(IFERROR(IFERROR(IFERROR(IFERROR(IFERROR(VLOOKUP(B253,FUTSAL!C$69:N12469,9,0),VLOOKUP(B253,VOLEYBOL!C$54:N2865,9,0)),VLOOKUP(B253,FUTBOL!C$31:N2953,9,0)),VLOOKUP(B253,BASKETBOL!C$42:N2967,9,0)),VLOOKUP(B253,HENTBOL!C$32:N2968,9,0)),VLOOKUP(B253,HOKEY!C$35:N2312,9,0)),VLOOKUP(B253,KRİKET!C$30:N2742,9,0)),VLOOKUP(B253,'FERDİ BRANŞLAR'!B$2:M643,9,0))</f>
        <v>…</v>
      </c>
      <c r="K253" s="183" t="str">
        <f>IFERROR(IFERROR(IFERROR(IFERROR(IFERROR(IFERROR(IFERROR(VLOOKUP(B253,FUTSAL!C$69:N12469,10,0),VLOOKUP(B253,VOLEYBOL!C$54:N2865,10,0)),VLOOKUP(B253,FUTBOL!C$31:N2953,10,0)),VLOOKUP(B253,BASKETBOL!C$42:N2967,10,0)),VLOOKUP(B253,HENTBOL!C$32:N2968,10,0)),VLOOKUP(B253,HOKEY!C$35:N2312,10,0)),VLOOKUP(B253,KRİKET!C$30:N2742,10,0)),VLOOKUP(B253,'FERDİ BRANŞLAR'!B$2:M643,10,0))</f>
        <v>…</v>
      </c>
      <c r="L253" s="59" t="str">
        <f>IFERROR(IFERROR(IFERROR(IFERROR(IFERROR(IFERROR(IFERROR(VLOOKUP(B253,FUTSAL!C$69:N12469,11,0),VLOOKUP(B253,VOLEYBOL!C$54:N2865,11,0)),VLOOKUP(B253,FUTBOL!C$31:N2953,11,0)),VLOOKUP(B253,BASKETBOL!C$42:N2967,11,0)),VLOOKUP(B253,HENTBOL!C$32:N2968,11,0)),VLOOKUP(B253,HOKEY!C$35:N2312,11,0)),VLOOKUP(B253,KRİKET!C$30:N2742,11,0)),VLOOKUP(B253,'FERDİ BRANŞLAR'!B$2:M643,11,0))</f>
        <v>……….</v>
      </c>
      <c r="M253" s="79" t="str">
        <f>IFERROR(IFERROR(IFERROR(IFERROR(IFERROR(IFERROR(IFERROR(VLOOKUP(B253,FUTSAL!C$69:N12469,12,0),VLOOKUP(B253,VOLEYBOL!C$54:N2865,12,0)),VLOOKUP(B253,FUTBOL!C$31:N2953,12,0)),VLOOKUP(B253,BASKETBOL!C$42:N2967,12,0)),VLOOKUP(B253,HENTBOL!C$32:N2968,12,0)),VLOOKUP(B253,HOKEY!C$35:N2312,11,0)),VLOOKUP(B253,KRİKET!C$30:N2742,12,0)),VLOOKUP(B253,'FERDİ BRANŞLAR'!B$2:M643,12,0))</f>
        <v xml:space="preserve">KUPA TÖRENİ </v>
      </c>
    </row>
    <row r="254" spans="2:13" ht="12" x14ac:dyDescent="0.2">
      <c r="B254" s="104" t="s">
        <v>185</v>
      </c>
      <c r="C254" s="185">
        <f>IFERROR(IFERROR(IFERROR(IFERROR(IFERROR(IFERROR(IFERROR(VLOOKUP(B254,FUTSAL!C$69:N12025,2,0),VLOOKUP(B254,VOLEYBOL!C$54:N2421,2,0)),VLOOKUP(B254,FUTBOL!C$31:N2509,2,0)),VLOOKUP(B254,BASKETBOL!C$42:N2523,2,0)),VLOOKUP(B254,HENTBOL!C$32:N2524,2,0)),VLOOKUP(B254,HOKEY!C$35:N1868,2,0)),VLOOKUP(B254,KRİKET!C$30:N2298,2,0)),VLOOKUP(B254,'FERDİ BRANŞLAR'!B$2:M644,2,0))</f>
        <v>46031</v>
      </c>
      <c r="D254" s="186">
        <f>IFERROR(IFERROR(IFERROR(IFERROR(IFERROR(IFERROR(IFERROR(VLOOKUP(B254,FUTSAL!C$69:N12025,3,0),VLOOKUP(B254,VOLEYBOL!C$54:N2421,3,0)),VLOOKUP(B254,FUTBOL!C$31:N2509,3,0)),VLOOKUP(B254,BASKETBOL!C$42:N2523,3,0)),VLOOKUP(B254,HENTBOL!C$32:N2524,3,0)),VLOOKUP(B254,HOKEY!C$35:N1868,3,0)),VLOOKUP(B254,KRİKET!C$30:N2298,3,0)),VLOOKUP(B254,'FERDİ BRANŞLAR'!B$2:M644,3,0))</f>
        <v>0.41666666666666669</v>
      </c>
      <c r="E254" s="185" t="str">
        <f>IFERROR(IFERROR(IFERROR(IFERROR(IFERROR(IFERROR(IFERROR(VLOOKUP(B254,FUTSAL!C$69:N12025,4,0),VLOOKUP(B254,VOLEYBOL!C$54:N2421,4,0)),VLOOKUP(B254,FUTBOL!C$31:N2509,4,0)),VLOOKUP(B254,BASKETBOL!C$42:N2523,4,0)),VLOOKUP(B254,HENTBOL!C$32:N2524,4,0)),VLOOKUP(B254,HOKEY!C$35:N1868,4,0)),VLOOKUP(B254,KRİKET!C$30:N2298,4,0)),VLOOKUP(B254,'FERDİ BRANŞLAR'!B$2:M644,4,0))</f>
        <v xml:space="preserve">AMASYA 12 HAZİRAN STADYUMU </v>
      </c>
      <c r="F254" s="185" t="str">
        <f>IFERROR(IFERROR(IFERROR(IFERROR(IFERROR(IFERROR(IFERROR(VLOOKUP(B254,FUTSAL!C$69:N12025,5,0),VLOOKUP(B254,VOLEYBOL!C$54:N2421,5,0)),VLOOKUP(B254,FUTBOL!C$31:N2509,5,0)),VLOOKUP(B254,BASKETBOL!C$42:N2523,5,0)),VLOOKUP(B254,HENTBOL!C$32:N2524,5,0)),VLOOKUP(B254,HOKEY!C$35:N1868,5,0)),VLOOKUP(B254,KRİKET!C$30:N2298,5,0)),VLOOKUP(B254,'FERDİ BRANŞLAR'!B$2:M644,5,0))</f>
        <v>KARETE</v>
      </c>
      <c r="G254" s="185" t="str">
        <f>IFERROR(IFERROR(IFERROR(IFERROR(IFERROR(IFERROR(IFERROR(VLOOKUP(B254,FUTSAL!C$69:N12470,6,0),VLOOKUP(B254,VOLEYBOL!C$54:N2866,6,0)),VLOOKUP(B254,FUTBOL!C$31:N2954,6,0)),VLOOKUP(B254,BASKETBOL!C$42:N2968,6,0)),VLOOKUP(B254,HENTBOL!C$32:N2969,6,0)),VLOOKUP(B254,HOKEY!C$35:N2313,6,0)),VLOOKUP(B254,KRİKET!C$30:N2743,6,0)),VLOOKUP(B254,'FERDİ BRANŞLAR'!B$2:M644,6,0))</f>
        <v>…</v>
      </c>
      <c r="H254" s="185" t="str">
        <f>IFERROR(IFERROR(IFERROR(IFERROR(IFERROR(IFERROR(IFERROR(VLOOKUP(B254,FUTSAL!C$69:N12470,7,0),VLOOKUP(B254,VOLEYBOL!C$54:N2866,7,0)),VLOOKUP(B254,FUTBOL!C$31:N2954,7,0)),VLOOKUP(B254,BASKETBOL!C$42:N2968,7,0)),VLOOKUP(B254,HENTBOL!C$32:N2969,7,0)),VLOOKUP(B254,HOKEY!C$35:N2313,7,0)),VLOOKUP(B254,KRİKET!C$30:N2743,7,0)),VLOOKUP(B254,'FERDİ BRANŞLAR'!B$2:M644,7,0))</f>
        <v>KÜÇÜK-YILDIZ</v>
      </c>
      <c r="I254" s="187" t="str">
        <f>IFERROR(IFERROR(IFERROR(IFERROR(IFERROR(IFERROR(IFERROR(VLOOKUP(B254,FUTSAL!C$69:N12470,8,0),VLOOKUP(B254,VOLEYBOL!C$54:N2866,8,0)),VLOOKUP(B254,FUTBOL!C$31:N2954,8,0)),VLOOKUP(B254,BASKETBOL!C$42:N2968,8,0)),VLOOKUP(B254,HENTBOL!C$32:N2969,8,0)),VLOOKUP(B254,HOKEY!C$35:N2313,8,0)),VLOOKUP(B254,KRİKET!C$30:N2743,8,0)),VLOOKUP(B254,'FERDİ BRANŞLAR'!B$2:M644,8,0))</f>
        <v>……….</v>
      </c>
      <c r="J254" s="183" t="str">
        <f>IFERROR(IFERROR(IFERROR(IFERROR(IFERROR(IFERROR(IFERROR(VLOOKUP(B254,FUTSAL!C$69:N12470,9,0),VLOOKUP(B254,VOLEYBOL!C$54:N2866,9,0)),VLOOKUP(B254,FUTBOL!C$31:N2954,9,0)),VLOOKUP(B254,BASKETBOL!C$42:N2968,9,0)),VLOOKUP(B254,HENTBOL!C$32:N2969,9,0)),VLOOKUP(B254,HOKEY!C$35:N2313,9,0)),VLOOKUP(B254,KRİKET!C$30:N2743,9,0)),VLOOKUP(B254,'FERDİ BRANŞLAR'!B$2:M644,9,0))</f>
        <v>…</v>
      </c>
      <c r="K254" s="183" t="str">
        <f>IFERROR(IFERROR(IFERROR(IFERROR(IFERROR(IFERROR(IFERROR(VLOOKUP(B254,FUTSAL!C$69:N12470,10,0),VLOOKUP(B254,VOLEYBOL!C$54:N2866,10,0)),VLOOKUP(B254,FUTBOL!C$31:N2954,10,0)),VLOOKUP(B254,BASKETBOL!C$42:N2968,10,0)),VLOOKUP(B254,HENTBOL!C$32:N2969,10,0)),VLOOKUP(B254,HOKEY!C$35:N2313,10,0)),VLOOKUP(B254,KRİKET!C$30:N2743,10,0)),VLOOKUP(B254,'FERDİ BRANŞLAR'!B$2:M644,10,0))</f>
        <v>…</v>
      </c>
      <c r="L254" s="59" t="str">
        <f>IFERROR(IFERROR(IFERROR(IFERROR(IFERROR(IFERROR(IFERROR(VLOOKUP(B254,FUTSAL!C$69:N12470,11,0),VLOOKUP(B254,VOLEYBOL!C$54:N2866,11,0)),VLOOKUP(B254,FUTBOL!C$31:N2954,11,0)),VLOOKUP(B254,BASKETBOL!C$42:N2968,11,0)),VLOOKUP(B254,HENTBOL!C$32:N2969,11,0)),VLOOKUP(B254,HOKEY!C$35:N2313,11,0)),VLOOKUP(B254,KRİKET!C$30:N2743,11,0)),VLOOKUP(B254,'FERDİ BRANŞLAR'!B$2:M644,11,0))</f>
        <v>……….</v>
      </c>
      <c r="M254" s="79" t="str">
        <f>IFERROR(IFERROR(IFERROR(IFERROR(IFERROR(IFERROR(IFERROR(VLOOKUP(B254,FUTSAL!C$69:N12470,12,0),VLOOKUP(B254,VOLEYBOL!C$54:N2866,12,0)),VLOOKUP(B254,FUTBOL!C$31:N2954,12,0)),VLOOKUP(B254,BASKETBOL!C$42:N2968,12,0)),VLOOKUP(B254,HENTBOL!C$32:N2969,12,0)),VLOOKUP(B254,HOKEY!C$35:N2313,11,0)),VLOOKUP(B254,KRİKET!C$30:N2743,12,0)),VLOOKUP(B254,'FERDİ BRANŞLAR'!B$2:M644,12,0))</f>
        <v xml:space="preserve">KUPA TÖRENİ </v>
      </c>
    </row>
    <row r="255" spans="2:13" ht="12" x14ac:dyDescent="0.2">
      <c r="B255" s="104" t="s">
        <v>200</v>
      </c>
      <c r="C255" s="185">
        <f>IFERROR(IFERROR(IFERROR(IFERROR(IFERROR(IFERROR(IFERROR(VLOOKUP(B255,FUTSAL!C$69:N12040,2,0),VLOOKUP(B255,VOLEYBOL!C$54:N2436,2,0)),VLOOKUP(B255,FUTBOL!C$31:N2524,2,0)),VLOOKUP(B255,BASKETBOL!C$42:N2538,2,0)),VLOOKUP(B255,HENTBOL!C$32:N2539,2,0)),VLOOKUP(B255,HOKEY!C$35:N1883,2,0)),VLOOKUP(B255,KRİKET!C$30:N2313,2,0)),VLOOKUP(B255,'FERDİ BRANŞLAR'!B$2:M659,2,0))</f>
        <v>46034</v>
      </c>
      <c r="D255" s="186">
        <f>IFERROR(IFERROR(IFERROR(IFERROR(IFERROR(IFERROR(IFERROR(VLOOKUP(B255,FUTSAL!C$69:N12040,3,0),VLOOKUP(B255,VOLEYBOL!C$54:N2436,3,0)),VLOOKUP(B255,FUTBOL!C$31:N2524,3,0)),VLOOKUP(B255,BASKETBOL!C$42:N2538,3,0)),VLOOKUP(B255,HENTBOL!C$32:N2539,3,0)),VLOOKUP(B255,HOKEY!C$35:N1883,3,0)),VLOOKUP(B255,KRİKET!C$30:N2313,3,0)),VLOOKUP(B255,'FERDİ BRANŞLAR'!B$2:M659,3,0))</f>
        <v>0.41666666666666669</v>
      </c>
      <c r="E255" s="185" t="str">
        <f>IFERROR(IFERROR(IFERROR(IFERROR(IFERROR(IFERROR(IFERROR(VLOOKUP(B255,FUTSAL!C$69:N12040,4,0),VLOOKUP(B255,VOLEYBOL!C$54:N2436,4,0)),VLOOKUP(B255,FUTBOL!C$31:N2524,4,0)),VLOOKUP(B255,BASKETBOL!C$42:N2538,4,0)),VLOOKUP(B255,HENTBOL!C$32:N2539,4,0)),VLOOKUP(B255,HOKEY!C$35:N1883,4,0)),VLOOKUP(B255,KRİKET!C$30:N2313,4,0)),VLOOKUP(B255,'FERDİ BRANŞLAR'!B$2:M659,4,0))</f>
        <v>AMASYA S.S</v>
      </c>
      <c r="F255" s="185" t="str">
        <f>IFERROR(IFERROR(IFERROR(IFERROR(IFERROR(IFERROR(IFERROR(VLOOKUP(B255,FUTSAL!C$69:N12040,5,0),VLOOKUP(B255,VOLEYBOL!C$54:N2436,5,0)),VLOOKUP(B255,FUTBOL!C$31:N2524,5,0)),VLOOKUP(B255,BASKETBOL!C$42:N2538,5,0)),VLOOKUP(B255,HENTBOL!C$32:N2539,5,0)),VLOOKUP(B255,HOKEY!C$35:N1883,5,0)),VLOOKUP(B255,KRİKET!C$30:N2313,5,0)),VLOOKUP(B255,'FERDİ BRANŞLAR'!B$2:M659,5,0))</f>
        <v>TENİS</v>
      </c>
      <c r="G255" s="185" t="str">
        <f>IFERROR(IFERROR(IFERROR(IFERROR(IFERROR(IFERROR(IFERROR(VLOOKUP(B255,FUTSAL!C$69:N12485,6,0),VLOOKUP(B255,VOLEYBOL!C$54:N2881,6,0)),VLOOKUP(B255,FUTBOL!C$31:N2969,6,0)),VLOOKUP(B255,BASKETBOL!C$42:N2983,6,0)),VLOOKUP(B255,HENTBOL!C$32:N2984,6,0)),VLOOKUP(B255,HOKEY!C$35:N2328,6,0)),VLOOKUP(B255,KRİKET!C$30:N2758,6,0)),VLOOKUP(B255,'FERDİ BRANŞLAR'!B$2:M659,6,0))</f>
        <v>…</v>
      </c>
      <c r="H255" s="185" t="str">
        <f>IFERROR(IFERROR(IFERROR(IFERROR(IFERROR(IFERROR(IFERROR(VLOOKUP(B255,FUTSAL!C$69:N12485,7,0),VLOOKUP(B255,VOLEYBOL!C$54:N2881,7,0)),VLOOKUP(B255,FUTBOL!C$31:N2969,7,0)),VLOOKUP(B255,BASKETBOL!C$42:N2983,7,0)),VLOOKUP(B255,HENTBOL!C$32:N2984,7,0)),VLOOKUP(B255,HOKEY!C$35:N2328,7,0)),VLOOKUP(B255,KRİKET!C$30:N2758,7,0)),VLOOKUP(B255,'FERDİ BRANŞLAR'!B$2:M659,7,0))</f>
        <v>YILDIZ KIZ</v>
      </c>
      <c r="I255" s="187" t="str">
        <f>IFERROR(IFERROR(IFERROR(IFERROR(IFERROR(IFERROR(IFERROR(VLOOKUP(B255,FUTSAL!C$69:N12485,8,0),VLOOKUP(B255,VOLEYBOL!C$54:N2881,8,0)),VLOOKUP(B255,FUTBOL!C$31:N2969,8,0)),VLOOKUP(B255,BASKETBOL!C$42:N2983,8,0)),VLOOKUP(B255,HENTBOL!C$32:N2984,8,0)),VLOOKUP(B255,HOKEY!C$35:N2328,8,0)),VLOOKUP(B255,KRİKET!C$30:N2758,8,0)),VLOOKUP(B255,'FERDİ BRANŞLAR'!B$2:M659,8,0))</f>
        <v>……….</v>
      </c>
      <c r="J255" s="183" t="str">
        <f>IFERROR(IFERROR(IFERROR(IFERROR(IFERROR(IFERROR(IFERROR(VLOOKUP(B255,FUTSAL!C$69:N12485,9,0),VLOOKUP(B255,VOLEYBOL!C$54:N2881,9,0)),VLOOKUP(B255,FUTBOL!C$31:N2969,9,0)),VLOOKUP(B255,BASKETBOL!C$42:N2983,9,0)),VLOOKUP(B255,HENTBOL!C$32:N2984,9,0)),VLOOKUP(B255,HOKEY!C$35:N2328,9,0)),VLOOKUP(B255,KRİKET!C$30:N2758,9,0)),VLOOKUP(B255,'FERDİ BRANŞLAR'!B$2:M659,9,0))</f>
        <v>…</v>
      </c>
      <c r="K255" s="183" t="str">
        <f>IFERROR(IFERROR(IFERROR(IFERROR(IFERROR(IFERROR(IFERROR(VLOOKUP(B255,FUTSAL!C$69:N12485,10,0),VLOOKUP(B255,VOLEYBOL!C$54:N2881,10,0)),VLOOKUP(B255,FUTBOL!C$31:N2969,10,0)),VLOOKUP(B255,BASKETBOL!C$42:N2983,10,0)),VLOOKUP(B255,HENTBOL!C$32:N2984,10,0)),VLOOKUP(B255,HOKEY!C$35:N2328,10,0)),VLOOKUP(B255,KRİKET!C$30:N2758,10,0)),VLOOKUP(B255,'FERDİ BRANŞLAR'!B$2:M659,10,0))</f>
        <v>…</v>
      </c>
      <c r="L255" s="59" t="str">
        <f>IFERROR(IFERROR(IFERROR(IFERROR(IFERROR(IFERROR(IFERROR(VLOOKUP(B255,FUTSAL!C$69:N12485,11,0),VLOOKUP(B255,VOLEYBOL!C$54:N2881,11,0)),VLOOKUP(B255,FUTBOL!C$31:N2969,11,0)),VLOOKUP(B255,BASKETBOL!C$42:N2983,11,0)),VLOOKUP(B255,HENTBOL!C$32:N2984,11,0)),VLOOKUP(B255,HOKEY!C$35:N2328,11,0)),VLOOKUP(B255,KRİKET!C$30:N2758,11,0)),VLOOKUP(B255,'FERDİ BRANŞLAR'!B$2:M659,11,0))</f>
        <v>……….</v>
      </c>
      <c r="M255" s="79" t="str">
        <f>IFERROR(IFERROR(IFERROR(IFERROR(IFERROR(IFERROR(IFERROR(VLOOKUP(B255,FUTSAL!C$69:N12485,12,0),VLOOKUP(B255,VOLEYBOL!C$54:N2881,12,0)),VLOOKUP(B255,FUTBOL!C$31:N2969,12,0)),VLOOKUP(B255,BASKETBOL!C$42:N2983,12,0)),VLOOKUP(B255,HENTBOL!C$32:N2984,12,0)),VLOOKUP(B255,HOKEY!C$35:N2328,11,0)),VLOOKUP(B255,KRİKET!C$30:N2758,12,0)),VLOOKUP(B255,'FERDİ BRANŞLAR'!B$2:M659,12,0))</f>
        <v xml:space="preserve">KUPA TÖRENİ </v>
      </c>
    </row>
    <row r="256" spans="2:13" ht="12" x14ac:dyDescent="0.2">
      <c r="B256" s="104" t="s">
        <v>190</v>
      </c>
      <c r="C256" s="273">
        <f>IFERROR(IFERROR(IFERROR(IFERROR(IFERROR(IFERROR(IFERROR(VLOOKUP(B256,FUTSAL!C$69:N12030,2,0),VLOOKUP(B256,VOLEYBOL!C$54:N2426,2,0)),VLOOKUP(B256,FUTBOL!C$31:N2514,2,0)),VLOOKUP(B256,BASKETBOL!C$42:N2528,2,0)),VLOOKUP(B256,HENTBOL!C$32:N2529,2,0)),VLOOKUP(B256,HOKEY!C$35:N1873,2,0)),VLOOKUP(B256,KRİKET!C$30:N2303,2,0)),VLOOKUP(B256,'FERDİ BRANŞLAR'!B$2:M649,2,0))</f>
        <v>46035</v>
      </c>
      <c r="D256" s="186">
        <f>IFERROR(IFERROR(IFERROR(IFERROR(IFERROR(IFERROR(IFERROR(VLOOKUP(B256,FUTSAL!C$69:N12030,3,0),VLOOKUP(B256,VOLEYBOL!C$54:N2426,3,0)),VLOOKUP(B256,FUTBOL!C$31:N2514,3,0)),VLOOKUP(B256,BASKETBOL!C$42:N2528,3,0)),VLOOKUP(B256,HENTBOL!C$32:N2529,3,0)),VLOOKUP(B256,HOKEY!C$35:N1873,3,0)),VLOOKUP(B256,KRİKET!C$30:N2303,3,0)),VLOOKUP(B256,'FERDİ BRANŞLAR'!B$2:M649,3,0))</f>
        <v>0.41666666666666669</v>
      </c>
      <c r="E256" s="185" t="str">
        <f>IFERROR(IFERROR(IFERROR(IFERROR(IFERROR(IFERROR(IFERROR(VLOOKUP(B256,FUTSAL!C$69:N12030,4,0),VLOOKUP(B256,VOLEYBOL!C$54:N2426,4,0)),VLOOKUP(B256,FUTBOL!C$31:N2514,4,0)),VLOOKUP(B256,BASKETBOL!C$42:N2528,4,0)),VLOOKUP(B256,HENTBOL!C$32:N2529,4,0)),VLOOKUP(B256,HOKEY!C$35:N1873,4,0)),VLOOKUP(B256,KRİKET!C$30:N2303,4,0)),VLOOKUP(B256,'FERDİ BRANŞLAR'!B$2:M649,4,0))</f>
        <v>AMASYA YARI OLİMPİK YÜZME HAVUZU</v>
      </c>
      <c r="F256" s="185" t="str">
        <f>IFERROR(IFERROR(IFERROR(IFERROR(IFERROR(IFERROR(IFERROR(VLOOKUP(B256,FUTSAL!C$69:N12030,5,0),VLOOKUP(B256,VOLEYBOL!C$54:N2426,5,0)),VLOOKUP(B256,FUTBOL!C$31:N2514,5,0)),VLOOKUP(B256,BASKETBOL!C$42:N2528,5,0)),VLOOKUP(B256,HENTBOL!C$32:N2529,5,0)),VLOOKUP(B256,HOKEY!C$35:N1873,5,0)),VLOOKUP(B256,KRİKET!C$30:N2303,5,0)),VLOOKUP(B256,'FERDİ BRANŞLAR'!B$2:M649,5,0))</f>
        <v xml:space="preserve">YÜZME </v>
      </c>
      <c r="G256" s="185" t="str">
        <f>IFERROR(IFERROR(IFERROR(IFERROR(IFERROR(IFERROR(IFERROR(VLOOKUP(B256,FUTSAL!C$69:N12475,6,0),VLOOKUP(B256,VOLEYBOL!C$54:N2871,6,0)),VLOOKUP(B256,FUTBOL!C$31:N2959,6,0)),VLOOKUP(B256,BASKETBOL!C$42:N2973,6,0)),VLOOKUP(B256,HENTBOL!C$32:N2974,6,0)),VLOOKUP(B256,HOKEY!C$35:N2318,6,0)),VLOOKUP(B256,KRİKET!C$30:N2748,6,0)),VLOOKUP(B256,'FERDİ BRANŞLAR'!B$2:M649,6,0))</f>
        <v>…</v>
      </c>
      <c r="H256" s="185" t="str">
        <f>IFERROR(IFERROR(IFERROR(IFERROR(IFERROR(IFERROR(IFERROR(VLOOKUP(B256,FUTSAL!C$69:N12475,7,0),VLOOKUP(B256,VOLEYBOL!C$54:N2871,7,0)),VLOOKUP(B256,FUTBOL!C$31:N2959,7,0)),VLOOKUP(B256,BASKETBOL!C$42:N2973,7,0)),VLOOKUP(B256,HENTBOL!C$32:N2974,7,0)),VLOOKUP(B256,HOKEY!C$35:N2318,7,0)),VLOOKUP(B256,KRİKET!C$30:N2748,7,0)),VLOOKUP(B256,'FERDİ BRANŞLAR'!B$2:M649,7,0))</f>
        <v>YILDIZ</v>
      </c>
      <c r="I256" s="187" t="str">
        <f>IFERROR(IFERROR(IFERROR(IFERROR(IFERROR(IFERROR(IFERROR(VLOOKUP(B256,FUTSAL!C$69:N12475,8,0),VLOOKUP(B256,VOLEYBOL!C$54:N2871,8,0)),VLOOKUP(B256,FUTBOL!C$31:N2959,8,0)),VLOOKUP(B256,BASKETBOL!C$42:N2973,8,0)),VLOOKUP(B256,HENTBOL!C$32:N2974,8,0)),VLOOKUP(B256,HOKEY!C$35:N2318,8,0)),VLOOKUP(B256,KRİKET!C$30:N2748,8,0)),VLOOKUP(B256,'FERDİ BRANŞLAR'!B$2:M649,8,0))</f>
        <v>……….</v>
      </c>
      <c r="J256" s="183" t="str">
        <f>IFERROR(IFERROR(IFERROR(IFERROR(IFERROR(IFERROR(IFERROR(VLOOKUP(B256,FUTSAL!C$69:N12475,9,0),VLOOKUP(B256,VOLEYBOL!C$54:N2871,9,0)),VLOOKUP(B256,FUTBOL!C$31:N2959,9,0)),VLOOKUP(B256,BASKETBOL!C$42:N2973,9,0)),VLOOKUP(B256,HENTBOL!C$32:N2974,9,0)),VLOOKUP(B256,HOKEY!C$35:N2318,9,0)),VLOOKUP(B256,KRİKET!C$30:N2748,9,0)),VLOOKUP(B256,'FERDİ BRANŞLAR'!B$2:M649,9,0))</f>
        <v>…</v>
      </c>
      <c r="K256" s="183" t="str">
        <f>IFERROR(IFERROR(IFERROR(IFERROR(IFERROR(IFERROR(IFERROR(VLOOKUP(B256,FUTSAL!C$69:N12475,10,0),VLOOKUP(B256,VOLEYBOL!C$54:N2871,10,0)),VLOOKUP(B256,FUTBOL!C$31:N2959,10,0)),VLOOKUP(B256,BASKETBOL!C$42:N2973,10,0)),VLOOKUP(B256,HENTBOL!C$32:N2974,10,0)),VLOOKUP(B256,HOKEY!C$35:N2318,10,0)),VLOOKUP(B256,KRİKET!C$30:N2748,10,0)),VLOOKUP(B256,'FERDİ BRANŞLAR'!B$2:M649,10,0))</f>
        <v>…</v>
      </c>
      <c r="L256" s="59" t="str">
        <f>IFERROR(IFERROR(IFERROR(IFERROR(IFERROR(IFERROR(IFERROR(VLOOKUP(B256,FUTSAL!C$69:N12475,11,0),VLOOKUP(B256,VOLEYBOL!C$54:N2871,11,0)),VLOOKUP(B256,FUTBOL!C$31:N2959,11,0)),VLOOKUP(B256,BASKETBOL!C$42:N2973,11,0)),VLOOKUP(B256,HENTBOL!C$32:N2974,11,0)),VLOOKUP(B256,HOKEY!C$35:N2318,11,0)),VLOOKUP(B256,KRİKET!C$30:N2748,11,0)),VLOOKUP(B256,'FERDİ BRANŞLAR'!B$2:M649,11,0))</f>
        <v>……….</v>
      </c>
      <c r="M256" s="79" t="str">
        <f>IFERROR(IFERROR(IFERROR(IFERROR(IFERROR(IFERROR(IFERROR(VLOOKUP(B256,FUTSAL!C$69:N12475,12,0),VLOOKUP(B256,VOLEYBOL!C$54:N2871,12,0)),VLOOKUP(B256,FUTBOL!C$31:N2959,12,0)),VLOOKUP(B256,BASKETBOL!C$42:N2973,12,0)),VLOOKUP(B256,HENTBOL!C$32:N2974,12,0)),VLOOKUP(B256,HOKEY!C$35:N2318,11,0)),VLOOKUP(B256,KRİKET!C$30:N2748,12,0)),VLOOKUP(B256,'FERDİ BRANŞLAR'!B$2:M649,12,0))</f>
        <v xml:space="preserve">KUPA TÖRENİ </v>
      </c>
    </row>
    <row r="257" spans="2:13" ht="12" x14ac:dyDescent="0.2">
      <c r="B257" s="104" t="s">
        <v>201</v>
      </c>
      <c r="C257" s="185">
        <f>IFERROR(IFERROR(IFERROR(IFERROR(IFERROR(IFERROR(IFERROR(VLOOKUP(B257,FUTSAL!C$69:N12041,2,0),VLOOKUP(B257,VOLEYBOL!C$54:N2437,2,0)),VLOOKUP(B257,FUTBOL!C$31:N2525,2,0)),VLOOKUP(B257,BASKETBOL!C$42:N2539,2,0)),VLOOKUP(B257,HENTBOL!C$32:N2540,2,0)),VLOOKUP(B257,HOKEY!C$35:N1884,2,0)),VLOOKUP(B257,KRİKET!C$30:N2314,2,0)),VLOOKUP(B257,'FERDİ BRANŞLAR'!B$2:M660,2,0))</f>
        <v>46035</v>
      </c>
      <c r="D257" s="186">
        <f>IFERROR(IFERROR(IFERROR(IFERROR(IFERROR(IFERROR(IFERROR(VLOOKUP(B257,FUTSAL!C$69:N12041,3,0),VLOOKUP(B257,VOLEYBOL!C$54:N2437,3,0)),VLOOKUP(B257,FUTBOL!C$31:N2525,3,0)),VLOOKUP(B257,BASKETBOL!C$42:N2539,3,0)),VLOOKUP(B257,HENTBOL!C$32:N2540,3,0)),VLOOKUP(B257,HOKEY!C$35:N1884,3,0)),VLOOKUP(B257,KRİKET!C$30:N2314,3,0)),VLOOKUP(B257,'FERDİ BRANŞLAR'!B$2:M660,3,0))</f>
        <v>0.41666666666666669</v>
      </c>
      <c r="E257" s="185" t="str">
        <f>IFERROR(IFERROR(IFERROR(IFERROR(IFERROR(IFERROR(IFERROR(VLOOKUP(B257,FUTSAL!C$69:N12041,4,0),VLOOKUP(B257,VOLEYBOL!C$54:N2437,4,0)),VLOOKUP(B257,FUTBOL!C$31:N2525,4,0)),VLOOKUP(B257,BASKETBOL!C$42:N2539,4,0)),VLOOKUP(B257,HENTBOL!C$32:N2540,4,0)),VLOOKUP(B257,HOKEY!C$35:N1884,4,0)),VLOOKUP(B257,KRİKET!C$30:N2314,4,0)),VLOOKUP(B257,'FERDİ BRANŞLAR'!B$2:M660,4,0))</f>
        <v>AMASYA S.S</v>
      </c>
      <c r="F257" s="185" t="str">
        <f>IFERROR(IFERROR(IFERROR(IFERROR(IFERROR(IFERROR(IFERROR(VLOOKUP(B257,FUTSAL!C$69:N12041,5,0),VLOOKUP(B257,VOLEYBOL!C$54:N2437,5,0)),VLOOKUP(B257,FUTBOL!C$31:N2525,5,0)),VLOOKUP(B257,BASKETBOL!C$42:N2539,5,0)),VLOOKUP(B257,HENTBOL!C$32:N2540,5,0)),VLOOKUP(B257,HOKEY!C$35:N1884,5,0)),VLOOKUP(B257,KRİKET!C$30:N2314,5,0)),VLOOKUP(B257,'FERDİ BRANŞLAR'!B$2:M660,5,0))</f>
        <v>TENİS</v>
      </c>
      <c r="G257" s="185" t="str">
        <f>IFERROR(IFERROR(IFERROR(IFERROR(IFERROR(IFERROR(IFERROR(VLOOKUP(B257,FUTSAL!C$69:N12486,6,0),VLOOKUP(B257,VOLEYBOL!C$54:N2882,6,0)),VLOOKUP(B257,FUTBOL!C$31:N2970,6,0)),VLOOKUP(B257,BASKETBOL!C$42:N2984,6,0)),VLOOKUP(B257,HENTBOL!C$32:N2985,6,0)),VLOOKUP(B257,HOKEY!C$35:N2329,6,0)),VLOOKUP(B257,KRİKET!C$30:N2759,6,0)),VLOOKUP(B257,'FERDİ BRANŞLAR'!B$2:M660,6,0))</f>
        <v>…</v>
      </c>
      <c r="H257" s="185" t="str">
        <f>IFERROR(IFERROR(IFERROR(IFERROR(IFERROR(IFERROR(IFERROR(VLOOKUP(B257,FUTSAL!C$69:N12486,7,0),VLOOKUP(B257,VOLEYBOL!C$54:N2882,7,0)),VLOOKUP(B257,FUTBOL!C$31:N2970,7,0)),VLOOKUP(B257,BASKETBOL!C$42:N2984,7,0)),VLOOKUP(B257,HENTBOL!C$32:N2985,7,0)),VLOOKUP(B257,HOKEY!C$35:N2329,7,0)),VLOOKUP(B257,KRİKET!C$30:N2759,7,0)),VLOOKUP(B257,'FERDİ BRANŞLAR'!B$2:M660,7,0))</f>
        <v>YILDIZ ERKEK</v>
      </c>
      <c r="I257" s="187" t="str">
        <f>IFERROR(IFERROR(IFERROR(IFERROR(IFERROR(IFERROR(IFERROR(VLOOKUP(B257,FUTSAL!C$69:N12486,8,0),VLOOKUP(B257,VOLEYBOL!C$54:N2882,8,0)),VLOOKUP(B257,FUTBOL!C$31:N2970,8,0)),VLOOKUP(B257,BASKETBOL!C$42:N2984,8,0)),VLOOKUP(B257,HENTBOL!C$32:N2985,8,0)),VLOOKUP(B257,HOKEY!C$35:N2329,8,0)),VLOOKUP(B257,KRİKET!C$30:N2759,8,0)),VLOOKUP(B257,'FERDİ BRANŞLAR'!B$2:M660,8,0))</f>
        <v>……….</v>
      </c>
      <c r="J257" s="183" t="str">
        <f>IFERROR(IFERROR(IFERROR(IFERROR(IFERROR(IFERROR(IFERROR(VLOOKUP(B257,FUTSAL!C$69:N12486,9,0),VLOOKUP(B257,VOLEYBOL!C$54:N2882,9,0)),VLOOKUP(B257,FUTBOL!C$31:N2970,9,0)),VLOOKUP(B257,BASKETBOL!C$42:N2984,9,0)),VLOOKUP(B257,HENTBOL!C$32:N2985,9,0)),VLOOKUP(B257,HOKEY!C$35:N2329,9,0)),VLOOKUP(B257,KRİKET!C$30:N2759,9,0)),VLOOKUP(B257,'FERDİ BRANŞLAR'!B$2:M660,9,0))</f>
        <v>…</v>
      </c>
      <c r="K257" s="183" t="str">
        <f>IFERROR(IFERROR(IFERROR(IFERROR(IFERROR(IFERROR(IFERROR(VLOOKUP(B257,FUTSAL!C$69:N12486,10,0),VLOOKUP(B257,VOLEYBOL!C$54:N2882,10,0)),VLOOKUP(B257,FUTBOL!C$31:N2970,10,0)),VLOOKUP(B257,BASKETBOL!C$42:N2984,10,0)),VLOOKUP(B257,HENTBOL!C$32:N2985,10,0)),VLOOKUP(B257,HOKEY!C$35:N2329,10,0)),VLOOKUP(B257,KRİKET!C$30:N2759,10,0)),VLOOKUP(B257,'FERDİ BRANŞLAR'!B$2:M660,10,0))</f>
        <v>…</v>
      </c>
      <c r="L257" s="59" t="str">
        <f>IFERROR(IFERROR(IFERROR(IFERROR(IFERROR(IFERROR(IFERROR(VLOOKUP(B257,FUTSAL!C$69:N12486,11,0),VLOOKUP(B257,VOLEYBOL!C$54:N2882,11,0)),VLOOKUP(B257,FUTBOL!C$31:N2970,11,0)),VLOOKUP(B257,BASKETBOL!C$42:N2984,11,0)),VLOOKUP(B257,HENTBOL!C$32:N2985,11,0)),VLOOKUP(B257,HOKEY!C$35:N2329,11,0)),VLOOKUP(B257,KRİKET!C$30:N2759,11,0)),VLOOKUP(B257,'FERDİ BRANŞLAR'!B$2:M660,11,0))</f>
        <v>……….</v>
      </c>
      <c r="M257" s="79" t="str">
        <f>IFERROR(IFERROR(IFERROR(IFERROR(IFERROR(IFERROR(IFERROR(VLOOKUP(B257,FUTSAL!C$69:N12486,12,0),VLOOKUP(B257,VOLEYBOL!C$54:N2882,12,0)),VLOOKUP(B257,FUTBOL!C$31:N2970,12,0)),VLOOKUP(B257,BASKETBOL!C$42:N2984,12,0)),VLOOKUP(B257,HENTBOL!C$32:N2985,12,0)),VLOOKUP(B257,HOKEY!C$35:N2329,11,0)),VLOOKUP(B257,KRİKET!C$30:N2759,12,0)),VLOOKUP(B257,'FERDİ BRANŞLAR'!B$2:M660,12,0))</f>
        <v xml:space="preserve">KUPA TÖRENİ </v>
      </c>
    </row>
    <row r="258" spans="2:13" ht="12" x14ac:dyDescent="0.2">
      <c r="B258" s="104" t="s">
        <v>191</v>
      </c>
      <c r="C258" s="273">
        <f>IFERROR(IFERROR(IFERROR(IFERROR(IFERROR(IFERROR(IFERROR(VLOOKUP(B258,FUTSAL!C$69:N12031,2,0),VLOOKUP(B258,VOLEYBOL!C$54:N2427,2,0)),VLOOKUP(B258,FUTBOL!C$31:N2515,2,0)),VLOOKUP(B258,BASKETBOL!C$42:N2529,2,0)),VLOOKUP(B258,HENTBOL!C$32:N2530,2,0)),VLOOKUP(B258,HOKEY!C$35:N1874,2,0)),VLOOKUP(B258,KRİKET!C$30:N2304,2,0)),VLOOKUP(B258,'FERDİ BRANŞLAR'!B$2:M650,2,0))</f>
        <v>46036</v>
      </c>
      <c r="D258" s="186">
        <f>IFERROR(IFERROR(IFERROR(IFERROR(IFERROR(IFERROR(IFERROR(VLOOKUP(B258,FUTSAL!C$69:N12031,3,0),VLOOKUP(B258,VOLEYBOL!C$54:N2427,3,0)),VLOOKUP(B258,FUTBOL!C$31:N2515,3,0)),VLOOKUP(B258,BASKETBOL!C$42:N2529,3,0)),VLOOKUP(B258,HENTBOL!C$32:N2530,3,0)),VLOOKUP(B258,HOKEY!C$35:N1874,3,0)),VLOOKUP(B258,KRİKET!C$30:N2304,3,0)),VLOOKUP(B258,'FERDİ BRANŞLAR'!B$2:M650,3,0))</f>
        <v>0.41666666666666669</v>
      </c>
      <c r="E258" s="185" t="str">
        <f>IFERROR(IFERROR(IFERROR(IFERROR(IFERROR(IFERROR(IFERROR(VLOOKUP(B258,FUTSAL!C$69:N12031,4,0),VLOOKUP(B258,VOLEYBOL!C$54:N2427,4,0)),VLOOKUP(B258,FUTBOL!C$31:N2515,4,0)),VLOOKUP(B258,BASKETBOL!C$42:N2529,4,0)),VLOOKUP(B258,HENTBOL!C$32:N2530,4,0)),VLOOKUP(B258,HOKEY!C$35:N1874,4,0)),VLOOKUP(B258,KRİKET!C$30:N2304,4,0)),VLOOKUP(B258,'FERDİ BRANŞLAR'!B$2:M650,4,0))</f>
        <v>AMASYA YARI OLİMPİK YÜZME HAVUZU</v>
      </c>
      <c r="F258" s="185" t="str">
        <f>IFERROR(IFERROR(IFERROR(IFERROR(IFERROR(IFERROR(IFERROR(VLOOKUP(B258,FUTSAL!C$69:N12031,5,0),VLOOKUP(B258,VOLEYBOL!C$54:N2427,5,0)),VLOOKUP(B258,FUTBOL!C$31:N2515,5,0)),VLOOKUP(B258,BASKETBOL!C$42:N2529,5,0)),VLOOKUP(B258,HENTBOL!C$32:N2530,5,0)),VLOOKUP(B258,HOKEY!C$35:N1874,5,0)),VLOOKUP(B258,KRİKET!C$30:N2304,5,0)),VLOOKUP(B258,'FERDİ BRANŞLAR'!B$2:M650,5,0))</f>
        <v xml:space="preserve">YÜZME </v>
      </c>
      <c r="G258" s="185" t="str">
        <f>IFERROR(IFERROR(IFERROR(IFERROR(IFERROR(IFERROR(IFERROR(VLOOKUP(B258,FUTSAL!C$69:N12476,6,0),VLOOKUP(B258,VOLEYBOL!C$54:N2872,6,0)),VLOOKUP(B258,FUTBOL!C$31:N2960,6,0)),VLOOKUP(B258,BASKETBOL!C$42:N2974,6,0)),VLOOKUP(B258,HENTBOL!C$32:N2975,6,0)),VLOOKUP(B258,HOKEY!C$35:N2319,6,0)),VLOOKUP(B258,KRİKET!C$30:N2749,6,0)),VLOOKUP(B258,'FERDİ BRANŞLAR'!B$2:M650,6,0))</f>
        <v>…</v>
      </c>
      <c r="H258" s="185" t="str">
        <f>IFERROR(IFERROR(IFERROR(IFERROR(IFERROR(IFERROR(IFERROR(VLOOKUP(B258,FUTSAL!C$69:N12476,7,0),VLOOKUP(B258,VOLEYBOL!C$54:N2872,7,0)),VLOOKUP(B258,FUTBOL!C$31:N2960,7,0)),VLOOKUP(B258,BASKETBOL!C$42:N2974,7,0)),VLOOKUP(B258,HENTBOL!C$32:N2975,7,0)),VLOOKUP(B258,HOKEY!C$35:N2319,7,0)),VLOOKUP(B258,KRİKET!C$30:N2749,7,0)),VLOOKUP(B258,'FERDİ BRANŞLAR'!B$2:M650,7,0))</f>
        <v>YILDIZ</v>
      </c>
      <c r="I258" s="187" t="str">
        <f>IFERROR(IFERROR(IFERROR(IFERROR(IFERROR(IFERROR(IFERROR(VLOOKUP(B258,FUTSAL!C$69:N12476,8,0),VLOOKUP(B258,VOLEYBOL!C$54:N2872,8,0)),VLOOKUP(B258,FUTBOL!C$31:N2960,8,0)),VLOOKUP(B258,BASKETBOL!C$42:N2974,8,0)),VLOOKUP(B258,HENTBOL!C$32:N2975,8,0)),VLOOKUP(B258,HOKEY!C$35:N2319,8,0)),VLOOKUP(B258,KRİKET!C$30:N2749,8,0)),VLOOKUP(B258,'FERDİ BRANŞLAR'!B$2:M650,8,0))</f>
        <v>……….</v>
      </c>
      <c r="J258" s="183" t="str">
        <f>IFERROR(IFERROR(IFERROR(IFERROR(IFERROR(IFERROR(IFERROR(VLOOKUP(B258,FUTSAL!C$69:N12476,9,0),VLOOKUP(B258,VOLEYBOL!C$54:N2872,9,0)),VLOOKUP(B258,FUTBOL!C$31:N2960,9,0)),VLOOKUP(B258,BASKETBOL!C$42:N2974,9,0)),VLOOKUP(B258,HENTBOL!C$32:N2975,9,0)),VLOOKUP(B258,HOKEY!C$35:N2319,9,0)),VLOOKUP(B258,KRİKET!C$30:N2749,9,0)),VLOOKUP(B258,'FERDİ BRANŞLAR'!B$2:M650,9,0))</f>
        <v>…</v>
      </c>
      <c r="K258" s="183" t="str">
        <f>IFERROR(IFERROR(IFERROR(IFERROR(IFERROR(IFERROR(IFERROR(VLOOKUP(B258,FUTSAL!C$69:N12476,10,0),VLOOKUP(B258,VOLEYBOL!C$54:N2872,10,0)),VLOOKUP(B258,FUTBOL!C$31:N2960,10,0)),VLOOKUP(B258,BASKETBOL!C$42:N2974,10,0)),VLOOKUP(B258,HENTBOL!C$32:N2975,10,0)),VLOOKUP(B258,HOKEY!C$35:N2319,10,0)),VLOOKUP(B258,KRİKET!C$30:N2749,10,0)),VLOOKUP(B258,'FERDİ BRANŞLAR'!B$2:M650,10,0))</f>
        <v>…</v>
      </c>
      <c r="L258" s="59" t="str">
        <f>IFERROR(IFERROR(IFERROR(IFERROR(IFERROR(IFERROR(IFERROR(VLOOKUP(B258,FUTSAL!C$69:N12476,11,0),VLOOKUP(B258,VOLEYBOL!C$54:N2872,11,0)),VLOOKUP(B258,FUTBOL!C$31:N2960,11,0)),VLOOKUP(B258,BASKETBOL!C$42:N2974,11,0)),VLOOKUP(B258,HENTBOL!C$32:N2975,11,0)),VLOOKUP(B258,HOKEY!C$35:N2319,11,0)),VLOOKUP(B258,KRİKET!C$30:N2749,11,0)),VLOOKUP(B258,'FERDİ BRANŞLAR'!B$2:M650,11,0))</f>
        <v>……….</v>
      </c>
      <c r="M258" s="79" t="str">
        <f>IFERROR(IFERROR(IFERROR(IFERROR(IFERROR(IFERROR(IFERROR(VLOOKUP(B258,FUTSAL!C$69:N12476,12,0),VLOOKUP(B258,VOLEYBOL!C$54:N2872,12,0)),VLOOKUP(B258,FUTBOL!C$31:N2960,12,0)),VLOOKUP(B258,BASKETBOL!C$42:N2974,12,0)),VLOOKUP(B258,HENTBOL!C$32:N2975,12,0)),VLOOKUP(B258,HOKEY!C$35:N2319,11,0)),VLOOKUP(B258,KRİKET!C$30:N2749,12,0)),VLOOKUP(B258,'FERDİ BRANŞLAR'!B$2:M650,12,0))</f>
        <v xml:space="preserve">KUPA TÖRENİ </v>
      </c>
    </row>
    <row r="259" spans="2:13" ht="12" x14ac:dyDescent="0.2">
      <c r="B259" s="188">
        <v>226</v>
      </c>
      <c r="C259" s="185">
        <f>IFERROR(IFERROR(IFERROR(IFERROR(IFERROR(IFERROR(IFERROR(VLOOKUP(B259,FUTSAL!C$69:N11664,2,0),VLOOKUP(B259,VOLEYBOL!C$54:N2060,2,0)),VLOOKUP(B259,FUTBOL!C$31:N2148,2,0)),VLOOKUP(B259,BASKETBOL!C$42:N2162,2,0)),VLOOKUP(B259,HENTBOL!C$32:N2163,2,0)),VLOOKUP(B259,HOKEY!C$35:N1507,2,0)),VLOOKUP(B259,KRİKET!C$30:N1937,2,0)),VLOOKUP(B259,'FERDİ BRANŞLAR'!B$2:M283,2,0))</f>
        <v>46036</v>
      </c>
      <c r="D259" s="186">
        <f>IFERROR(IFERROR(IFERROR(IFERROR(IFERROR(IFERROR(IFERROR(VLOOKUP(B259,FUTSAL!C$69:N11664,3,0),VLOOKUP(B259,VOLEYBOL!C$54:N2060,3,0)),VLOOKUP(B259,FUTBOL!C$31:N2148,3,0)),VLOOKUP(B259,BASKETBOL!C$42:N2162,3,0)),VLOOKUP(B259,HENTBOL!C$32:N2163,3,0)),VLOOKUP(B259,HOKEY!C$35:N1507,3,0)),VLOOKUP(B259,KRİKET!C$30:N1937,3,0)),VLOOKUP(B259,'FERDİ BRANŞLAR'!B$2:M283,3,0))</f>
        <v>0.41666666666666669</v>
      </c>
      <c r="E259" s="185" t="str">
        <f>IFERROR(IFERROR(IFERROR(IFERROR(IFERROR(IFERROR(IFERROR(VLOOKUP(B259,FUTSAL!C$69:N11664,4,0),VLOOKUP(B259,VOLEYBOL!C$54:N2060,4,0)),VLOOKUP(B259,FUTBOL!C$31:N2148,4,0)),VLOOKUP(B259,BASKETBOL!C$42:N2162,4,0)),VLOOKUP(B259,HENTBOL!C$32:N2163,4,0)),VLOOKUP(B259,HOKEY!C$35:N1507,4,0)),VLOOKUP(B259,KRİKET!C$30:N1937,4,0)),VLOOKUP(B259,'FERDİ BRANŞLAR'!B$2:M283,4,0))</f>
        <v>MERZİFON SENTETİK SAHA</v>
      </c>
      <c r="F259" s="185" t="str">
        <f>IFERROR(IFERROR(IFERROR(IFERROR(IFERROR(IFERROR(IFERROR(VLOOKUP(B259,FUTSAL!C$69:N11664,5,0),VLOOKUP(B259,VOLEYBOL!C$54:N2060,5,0)),VLOOKUP(B259,FUTBOL!C$31:N2148,5,0)),VLOOKUP(B259,BASKETBOL!C$42:N2162,5,0)),VLOOKUP(B259,HENTBOL!C$32:N2163,5,0)),VLOOKUP(B259,HOKEY!C$35:N1507,5,0)),VLOOKUP(B259,KRİKET!C$30:N1937,5,0)),VLOOKUP(B259,'FERDİ BRANŞLAR'!B$2:M283,5,0))</f>
        <v>FUTBOL</v>
      </c>
      <c r="G259" s="185" t="str">
        <f>IFERROR(IFERROR(IFERROR(IFERROR(IFERROR(IFERROR(IFERROR(VLOOKUP(B259,FUTSAL!C$69:N12109,6,0),VLOOKUP(B259,VOLEYBOL!C$54:N2505,6,0)),VLOOKUP(B259,FUTBOL!C$31:N2593,6,0)),VLOOKUP(B259,BASKETBOL!C$42:N2607,6,0)),VLOOKUP(B259,HENTBOL!C$32:N2608,6,0)),VLOOKUP(B259,HOKEY!C$35:N1952,6,0)),VLOOKUP(B259,KRİKET!C$30:N2382,6,0)),VLOOKUP(B259,'FERDİ BRANŞLAR'!B$2:M283,6,0))</f>
        <v>B GRB</v>
      </c>
      <c r="H259" s="185" t="str">
        <f>IFERROR(IFERROR(IFERROR(IFERROR(IFERROR(IFERROR(IFERROR(VLOOKUP(B259,FUTSAL!C$69:N12109,7,0),VLOOKUP(B259,VOLEYBOL!C$54:N2505,7,0)),VLOOKUP(B259,FUTBOL!C$31:N2593,7,0)),VLOOKUP(B259,BASKETBOL!C$42:N2607,7,0)),VLOOKUP(B259,HENTBOL!C$32:N2608,7,0)),VLOOKUP(B259,HOKEY!C$35:N1952,7,0)),VLOOKUP(B259,KRİKET!C$30:N2382,7,0)),VLOOKUP(B259,'FERDİ BRANŞLAR'!B$2:M283,7,0))</f>
        <v>YILDIZ ERK</v>
      </c>
      <c r="I259" s="187" t="str">
        <f>IFERROR(IFERROR(IFERROR(IFERROR(IFERROR(IFERROR(IFERROR(VLOOKUP(B259,FUTSAL!C$69:N12109,8,0),VLOOKUP(B259,VOLEYBOL!C$54:N2505,8,0)),VLOOKUP(B259,FUTBOL!C$31:N2593,8,0)),VLOOKUP(B259,BASKETBOL!C$42:N2607,8,0)),VLOOKUP(B259,HENTBOL!C$32:N2608,8,0)),VLOOKUP(B259,HOKEY!C$35:N1952,8,0)),VLOOKUP(B259,KRİKET!C$30:N2382,8,0)),VLOOKUP(B259,'FERDİ BRANŞLAR'!B$2:M283,8,0))</f>
        <v>MERZİFON GAZİ O.O</v>
      </c>
      <c r="J259" s="253">
        <f>IFERROR(IFERROR(IFERROR(IFERROR(IFERROR(IFERROR(IFERROR(VLOOKUP(B259,FUTSAL!C$69:N12109,9,0),VLOOKUP(B259,VOLEYBOL!C$54:N2505,9,0)),VLOOKUP(B259,FUTBOL!C$31:N2593,9,0)),VLOOKUP(B259,BASKETBOL!C$42:N2607,9,0)),VLOOKUP(B259,HENTBOL!C$32:N2608,9,0)),VLOOKUP(B259,HOKEY!C$35:N1952,9,0)),VLOOKUP(B259,KRİKET!C$30:N2382,9,0)),VLOOKUP(B259,'FERDİ BRANŞLAR'!B$2:M283,9,0))</f>
        <v>0</v>
      </c>
      <c r="K259" s="253">
        <f>IFERROR(IFERROR(IFERROR(IFERROR(IFERROR(IFERROR(IFERROR(VLOOKUP(B259,FUTSAL!C$69:N12109,10,0),VLOOKUP(B259,VOLEYBOL!C$54:N2505,10,0)),VLOOKUP(B259,FUTBOL!C$31:N2593,10,0)),VLOOKUP(B259,BASKETBOL!C$42:N2607,10,0)),VLOOKUP(B259,HENTBOL!C$32:N2608,10,0)),VLOOKUP(B259,HOKEY!C$35:N1952,10,0)),VLOOKUP(B259,KRİKET!C$30:N2382,10,0)),VLOOKUP(B259,'FERDİ BRANŞLAR'!B$2:M283,10,0))</f>
        <v>0</v>
      </c>
      <c r="L259" s="59" t="str">
        <f>IFERROR(IFERROR(IFERROR(IFERROR(IFERROR(IFERROR(IFERROR(VLOOKUP(B259,FUTSAL!C$69:N12109,11,0),VLOOKUP(B259,VOLEYBOL!C$54:N2505,11,0)),VLOOKUP(B259,FUTBOL!C$31:N2593,11,0)),VLOOKUP(B259,BASKETBOL!C$42:N2607,11,0)),VLOOKUP(B259,HENTBOL!C$32:N2608,11,0)),VLOOKUP(B259,HOKEY!C$35:N1952,11,0)),VLOOKUP(B259,KRİKET!C$30:N2382,11,0)),VLOOKUP(B259,'FERDİ BRANŞLAR'!B$2:M283,11,0))</f>
        <v>SULUOVA ŞEHİT OSMAN KARAKUŞ ORTAOKULU</v>
      </c>
      <c r="M259" s="79">
        <f>IFERROR(IFERROR(IFERROR(IFERROR(IFERROR(IFERROR(IFERROR(VLOOKUP(B259,FUTSAL!C$69:N12109,12,0),VLOOKUP(B259,VOLEYBOL!C$54:N2505,12,0)),VLOOKUP(B259,FUTBOL!C$31:N2593,12,0)),VLOOKUP(B259,BASKETBOL!C$42:N2607,12,0)),VLOOKUP(B259,HENTBOL!C$32:N2608,12,0)),VLOOKUP(B259,HOKEY!C$35:N1952,11,0)),VLOOKUP(B259,KRİKET!C$30:N2382,12,0)),VLOOKUP(B259,'FERDİ BRANŞLAR'!B$2:M283,12,0))</f>
        <v>0</v>
      </c>
    </row>
    <row r="260" spans="2:13" ht="12" x14ac:dyDescent="0.2">
      <c r="B260" s="104" t="s">
        <v>202</v>
      </c>
      <c r="C260" s="185">
        <f>IFERROR(IFERROR(IFERROR(IFERROR(IFERROR(IFERROR(IFERROR(VLOOKUP(B260,FUTSAL!C$69:N12042,2,0),VLOOKUP(B260,VOLEYBOL!C$54:N2438,2,0)),VLOOKUP(B260,FUTBOL!C$31:N2526,2,0)),VLOOKUP(B260,BASKETBOL!C$42:N2540,2,0)),VLOOKUP(B260,HENTBOL!C$32:N2541,2,0)),VLOOKUP(B260,HOKEY!C$35:N1885,2,0)),VLOOKUP(B260,KRİKET!C$30:N2315,2,0)),VLOOKUP(B260,'FERDİ BRANŞLAR'!B$2:M661,2,0))</f>
        <v>46036</v>
      </c>
      <c r="D260" s="186">
        <f>IFERROR(IFERROR(IFERROR(IFERROR(IFERROR(IFERROR(IFERROR(VLOOKUP(B260,FUTSAL!C$69:N12042,3,0),VLOOKUP(B260,VOLEYBOL!C$54:N2438,3,0)),VLOOKUP(B260,FUTBOL!C$31:N2526,3,0)),VLOOKUP(B260,BASKETBOL!C$42:N2540,3,0)),VLOOKUP(B260,HENTBOL!C$32:N2541,3,0)),VLOOKUP(B260,HOKEY!C$35:N1885,3,0)),VLOOKUP(B260,KRİKET!C$30:N2315,3,0)),VLOOKUP(B260,'FERDİ BRANŞLAR'!B$2:M661,3,0))</f>
        <v>0.41666666666666669</v>
      </c>
      <c r="E260" s="185" t="str">
        <f>IFERROR(IFERROR(IFERROR(IFERROR(IFERROR(IFERROR(IFERROR(VLOOKUP(B260,FUTSAL!C$69:N12042,4,0),VLOOKUP(B260,VOLEYBOL!C$54:N2438,4,0)),VLOOKUP(B260,FUTBOL!C$31:N2526,4,0)),VLOOKUP(B260,BASKETBOL!C$42:N2540,4,0)),VLOOKUP(B260,HENTBOL!C$32:N2541,4,0)),VLOOKUP(B260,HOKEY!C$35:N1885,4,0)),VLOOKUP(B260,KRİKET!C$30:N2315,4,0)),VLOOKUP(B260,'FERDİ BRANŞLAR'!B$2:M661,4,0))</f>
        <v>AMASYA S.S</v>
      </c>
      <c r="F260" s="185" t="str">
        <f>IFERROR(IFERROR(IFERROR(IFERROR(IFERROR(IFERROR(IFERROR(VLOOKUP(B260,FUTSAL!C$69:N12042,5,0),VLOOKUP(B260,VOLEYBOL!C$54:N2438,5,0)),VLOOKUP(B260,FUTBOL!C$31:N2526,5,0)),VLOOKUP(B260,BASKETBOL!C$42:N2540,5,0)),VLOOKUP(B260,HENTBOL!C$32:N2541,5,0)),VLOOKUP(B260,HOKEY!C$35:N1885,5,0)),VLOOKUP(B260,KRİKET!C$30:N2315,5,0)),VLOOKUP(B260,'FERDİ BRANŞLAR'!B$2:M661,5,0))</f>
        <v>TENİS</v>
      </c>
      <c r="G260" s="185" t="str">
        <f>IFERROR(IFERROR(IFERROR(IFERROR(IFERROR(IFERROR(IFERROR(VLOOKUP(B260,FUTSAL!C$69:N12487,6,0),VLOOKUP(B260,VOLEYBOL!C$54:N2883,6,0)),VLOOKUP(B260,FUTBOL!C$31:N2971,6,0)),VLOOKUP(B260,BASKETBOL!C$42:N2985,6,0)),VLOOKUP(B260,HENTBOL!C$32:N2986,6,0)),VLOOKUP(B260,HOKEY!C$35:N2330,6,0)),VLOOKUP(B260,KRİKET!C$30:N2760,6,0)),VLOOKUP(B260,'FERDİ BRANŞLAR'!B$2:M661,6,0))</f>
        <v>…</v>
      </c>
      <c r="H260" s="185" t="str">
        <f>IFERROR(IFERROR(IFERROR(IFERROR(IFERROR(IFERROR(IFERROR(VLOOKUP(B260,FUTSAL!C$69:N12487,7,0),VLOOKUP(B260,VOLEYBOL!C$54:N2883,7,0)),VLOOKUP(B260,FUTBOL!C$31:N2971,7,0)),VLOOKUP(B260,BASKETBOL!C$42:N2985,7,0)),VLOOKUP(B260,HENTBOL!C$32:N2986,7,0)),VLOOKUP(B260,HOKEY!C$35:N2330,7,0)),VLOOKUP(B260,KRİKET!C$30:N2760,7,0)),VLOOKUP(B260,'FERDİ BRANŞLAR'!B$2:M661,7,0))</f>
        <v>GENÇ KIZ</v>
      </c>
      <c r="I260" s="187" t="str">
        <f>IFERROR(IFERROR(IFERROR(IFERROR(IFERROR(IFERROR(IFERROR(VLOOKUP(B260,FUTSAL!C$69:N12487,8,0),VLOOKUP(B260,VOLEYBOL!C$54:N2883,8,0)),VLOOKUP(B260,FUTBOL!C$31:N2971,8,0)),VLOOKUP(B260,BASKETBOL!C$42:N2985,8,0)),VLOOKUP(B260,HENTBOL!C$32:N2986,8,0)),VLOOKUP(B260,HOKEY!C$35:N2330,8,0)),VLOOKUP(B260,KRİKET!C$30:N2760,8,0)),VLOOKUP(B260,'FERDİ BRANŞLAR'!B$2:M661,8,0))</f>
        <v>……….</v>
      </c>
      <c r="J260" s="183" t="str">
        <f>IFERROR(IFERROR(IFERROR(IFERROR(IFERROR(IFERROR(IFERROR(VLOOKUP(B260,FUTSAL!C$69:N12487,9,0),VLOOKUP(B260,VOLEYBOL!C$54:N2883,9,0)),VLOOKUP(B260,FUTBOL!C$31:N2971,9,0)),VLOOKUP(B260,BASKETBOL!C$42:N2985,9,0)),VLOOKUP(B260,HENTBOL!C$32:N2986,9,0)),VLOOKUP(B260,HOKEY!C$35:N2330,9,0)),VLOOKUP(B260,KRİKET!C$30:N2760,9,0)),VLOOKUP(B260,'FERDİ BRANŞLAR'!B$2:M661,9,0))</f>
        <v>…</v>
      </c>
      <c r="K260" s="183" t="str">
        <f>IFERROR(IFERROR(IFERROR(IFERROR(IFERROR(IFERROR(IFERROR(VLOOKUP(B260,FUTSAL!C$69:N12487,10,0),VLOOKUP(B260,VOLEYBOL!C$54:N2883,10,0)),VLOOKUP(B260,FUTBOL!C$31:N2971,10,0)),VLOOKUP(B260,BASKETBOL!C$42:N2985,10,0)),VLOOKUP(B260,HENTBOL!C$32:N2986,10,0)),VLOOKUP(B260,HOKEY!C$35:N2330,10,0)),VLOOKUP(B260,KRİKET!C$30:N2760,10,0)),VLOOKUP(B260,'FERDİ BRANŞLAR'!B$2:M661,10,0))</f>
        <v>…</v>
      </c>
      <c r="L260" s="59" t="str">
        <f>IFERROR(IFERROR(IFERROR(IFERROR(IFERROR(IFERROR(IFERROR(VLOOKUP(B260,FUTSAL!C$69:N12487,11,0),VLOOKUP(B260,VOLEYBOL!C$54:N2883,11,0)),VLOOKUP(B260,FUTBOL!C$31:N2971,11,0)),VLOOKUP(B260,BASKETBOL!C$42:N2985,11,0)),VLOOKUP(B260,HENTBOL!C$32:N2986,11,0)),VLOOKUP(B260,HOKEY!C$35:N2330,11,0)),VLOOKUP(B260,KRİKET!C$30:N2760,11,0)),VLOOKUP(B260,'FERDİ BRANŞLAR'!B$2:M661,11,0))</f>
        <v>……….</v>
      </c>
      <c r="M260" s="79" t="str">
        <f>IFERROR(IFERROR(IFERROR(IFERROR(IFERROR(IFERROR(IFERROR(VLOOKUP(B260,FUTSAL!C$69:N12487,12,0),VLOOKUP(B260,VOLEYBOL!C$54:N2883,12,0)),VLOOKUP(B260,FUTBOL!C$31:N2971,12,0)),VLOOKUP(B260,BASKETBOL!C$42:N2985,12,0)),VLOOKUP(B260,HENTBOL!C$32:N2986,12,0)),VLOOKUP(B260,HOKEY!C$35:N2330,11,0)),VLOOKUP(B260,KRİKET!C$30:N2760,12,0)),VLOOKUP(B260,'FERDİ BRANŞLAR'!B$2:M661,12,0))</f>
        <v xml:space="preserve">KUPA TÖRENİ </v>
      </c>
    </row>
    <row r="261" spans="2:13" ht="12" x14ac:dyDescent="0.2">
      <c r="B261" s="104" t="s">
        <v>143</v>
      </c>
      <c r="C261" s="185">
        <f>IFERROR(IFERROR(IFERROR(IFERROR(IFERROR(IFERROR(IFERROR(VLOOKUP(B261,FUTSAL!C$69:N11983,2,0),VLOOKUP(B261,VOLEYBOL!C$54:N2379,2,0)),VLOOKUP(B261,FUTBOL!C$31:N2467,2,0)),VLOOKUP(B261,BASKETBOL!C$42:N2481,2,0)),VLOOKUP(B261,HENTBOL!C$32:N2482,2,0)),VLOOKUP(B261,HOKEY!C$35:N1826,2,0)),VLOOKUP(B261,KRİKET!C$30:N2256,2,0)),VLOOKUP(B261,'FERDİ BRANŞLAR'!B$2:M602,2,0))</f>
        <v>46036</v>
      </c>
      <c r="D261" s="186">
        <f>IFERROR(IFERROR(IFERROR(IFERROR(IFERROR(IFERROR(IFERROR(VLOOKUP(B261,FUTSAL!C$69:N11983,3,0),VLOOKUP(B261,VOLEYBOL!C$54:N2379,3,0)),VLOOKUP(B261,FUTBOL!C$31:N2467,3,0)),VLOOKUP(B261,BASKETBOL!C$42:N2481,3,0)),VLOOKUP(B261,HENTBOL!C$32:N2482,3,0)),VLOOKUP(B261,HOKEY!C$35:N1826,3,0)),VLOOKUP(B261,KRİKET!C$30:N2256,3,0)),VLOOKUP(B261,'FERDİ BRANŞLAR'!B$2:M602,3,0))</f>
        <v>0.41666666666666702</v>
      </c>
      <c r="E261" s="185" t="str">
        <f>IFERROR(IFERROR(IFERROR(IFERROR(IFERROR(IFERROR(IFERROR(VLOOKUP(B261,FUTSAL!C$69:N11983,4,0),VLOOKUP(B261,VOLEYBOL!C$54:N2379,4,0)),VLOOKUP(B261,FUTBOL!C$31:N2467,4,0)),VLOOKUP(B261,BASKETBOL!C$42:N2481,4,0)),VLOOKUP(B261,HENTBOL!C$32:N2482,4,0)),VLOOKUP(B261,HOKEY!C$35:N1826,4,0)),VLOOKUP(B261,KRİKET!C$30:N2256,4,0)),VLOOKUP(B261,'FERDİ BRANŞLAR'!B$2:M602,4,0))</f>
        <v>AMASYA S.S</v>
      </c>
      <c r="F261" s="185" t="str">
        <f>IFERROR(IFERROR(IFERROR(IFERROR(IFERROR(IFERROR(IFERROR(VLOOKUP(B261,FUTSAL!C$69:N11983,5,0),VLOOKUP(B261,VOLEYBOL!C$54:N2379,5,0)),VLOOKUP(B261,FUTBOL!C$31:N2467,5,0)),VLOOKUP(B261,BASKETBOL!C$42:N2481,5,0)),VLOOKUP(B261,HENTBOL!C$32:N2482,5,0)),VLOOKUP(B261,HOKEY!C$35:N1826,5,0)),VLOOKUP(B261,KRİKET!C$30:N2256,5,0)),VLOOKUP(B261,'FERDİ BRANŞLAR'!B$2:M602,5,0))</f>
        <v>TAEKWONDO</v>
      </c>
      <c r="G261" s="185" t="str">
        <f>IFERROR(IFERROR(IFERROR(IFERROR(IFERROR(IFERROR(IFERROR(VLOOKUP(B261,FUTSAL!C$69:N12428,6,0),VLOOKUP(B261,VOLEYBOL!C$54:N2824,6,0)),VLOOKUP(B261,FUTBOL!C$31:N2912,6,0)),VLOOKUP(B261,BASKETBOL!C$42:N2926,6,0)),VLOOKUP(B261,HENTBOL!C$32:N2927,6,0)),VLOOKUP(B261,HOKEY!C$35:N2271,6,0)),VLOOKUP(B261,KRİKET!C$30:N2701,6,0)),VLOOKUP(B261,'FERDİ BRANŞLAR'!B$2:M602,6,0))</f>
        <v>…</v>
      </c>
      <c r="H261" s="185" t="str">
        <f>IFERROR(IFERROR(IFERROR(IFERROR(IFERROR(IFERROR(IFERROR(VLOOKUP(B261,FUTSAL!C$69:N12428,7,0),VLOOKUP(B261,VOLEYBOL!C$54:N2824,7,0)),VLOOKUP(B261,FUTBOL!C$31:N2912,7,0)),VLOOKUP(B261,BASKETBOL!C$42:N2926,7,0)),VLOOKUP(B261,HENTBOL!C$32:N2927,7,0)),VLOOKUP(B261,HOKEY!C$35:N2271,7,0)),VLOOKUP(B261,KRİKET!C$30:N2701,7,0)),VLOOKUP(B261,'FERDİ BRANŞLAR'!B$2:M602,7,0))</f>
        <v>GENÇLER</v>
      </c>
      <c r="I261" s="187" t="str">
        <f>IFERROR(IFERROR(IFERROR(IFERROR(IFERROR(IFERROR(IFERROR(VLOOKUP(B261,FUTSAL!C$69:N12428,8,0),VLOOKUP(B261,VOLEYBOL!C$54:N2824,8,0)),VLOOKUP(B261,FUTBOL!C$31:N2912,8,0)),VLOOKUP(B261,BASKETBOL!C$42:N2926,8,0)),VLOOKUP(B261,HENTBOL!C$32:N2927,8,0)),VLOOKUP(B261,HOKEY!C$35:N2271,8,0)),VLOOKUP(B261,KRİKET!C$30:N2701,8,0)),VLOOKUP(B261,'FERDİ BRANŞLAR'!B$2:M602,8,0))</f>
        <v>……….</v>
      </c>
      <c r="J261" s="183" t="str">
        <f>IFERROR(IFERROR(IFERROR(IFERROR(IFERROR(IFERROR(IFERROR(VLOOKUP(B261,FUTSAL!C$69:N12428,9,0),VLOOKUP(B261,VOLEYBOL!C$54:N2824,9,0)),VLOOKUP(B261,FUTBOL!C$31:N2912,9,0)),VLOOKUP(B261,BASKETBOL!C$42:N2926,9,0)),VLOOKUP(B261,HENTBOL!C$32:N2927,9,0)),VLOOKUP(B261,HOKEY!C$35:N2271,9,0)),VLOOKUP(B261,KRİKET!C$30:N2701,9,0)),VLOOKUP(B261,'FERDİ BRANŞLAR'!B$2:M602,9,0))</f>
        <v>…</v>
      </c>
      <c r="K261" s="183" t="str">
        <f>IFERROR(IFERROR(IFERROR(IFERROR(IFERROR(IFERROR(IFERROR(VLOOKUP(B261,FUTSAL!C$69:N12428,10,0),VLOOKUP(B261,VOLEYBOL!C$54:N2824,10,0)),VLOOKUP(B261,FUTBOL!C$31:N2912,10,0)),VLOOKUP(B261,BASKETBOL!C$42:N2926,10,0)),VLOOKUP(B261,HENTBOL!C$32:N2927,10,0)),VLOOKUP(B261,HOKEY!C$35:N2271,10,0)),VLOOKUP(B261,KRİKET!C$30:N2701,10,0)),VLOOKUP(B261,'FERDİ BRANŞLAR'!B$2:M602,10,0))</f>
        <v>…</v>
      </c>
      <c r="L261" s="59" t="str">
        <f>IFERROR(IFERROR(IFERROR(IFERROR(IFERROR(IFERROR(IFERROR(VLOOKUP(B261,FUTSAL!C$69:N12428,11,0),VLOOKUP(B261,VOLEYBOL!C$54:N2824,11,0)),VLOOKUP(B261,FUTBOL!C$31:N2912,11,0)),VLOOKUP(B261,BASKETBOL!C$42:N2926,11,0)),VLOOKUP(B261,HENTBOL!C$32:N2927,11,0)),VLOOKUP(B261,HOKEY!C$35:N2271,11,0)),VLOOKUP(B261,KRİKET!C$30:N2701,11,0)),VLOOKUP(B261,'FERDİ BRANŞLAR'!B$2:M602,11,0))</f>
        <v>……….</v>
      </c>
      <c r="M261" s="79" t="str">
        <f>IFERROR(IFERROR(IFERROR(IFERROR(IFERROR(IFERROR(IFERROR(VLOOKUP(B261,FUTSAL!C$69:N12428,12,0),VLOOKUP(B261,VOLEYBOL!C$54:N2824,12,0)),VLOOKUP(B261,FUTBOL!C$31:N2912,12,0)),VLOOKUP(B261,BASKETBOL!C$42:N2926,12,0)),VLOOKUP(B261,HENTBOL!C$32:N2927,12,0)),VLOOKUP(B261,HOKEY!C$35:N2271,11,0)),VLOOKUP(B261,KRİKET!C$30:N2701,12,0)),VLOOKUP(B261,'FERDİ BRANŞLAR'!B$2:M602,12,0))</f>
        <v xml:space="preserve">KUPA TÖRENİ </v>
      </c>
    </row>
    <row r="262" spans="2:13" ht="12" x14ac:dyDescent="0.2">
      <c r="B262" s="188">
        <v>223</v>
      </c>
      <c r="C262" s="185">
        <f>IFERROR(IFERROR(IFERROR(IFERROR(IFERROR(IFERROR(IFERROR(VLOOKUP(B262,FUTSAL!C$69:N11640,2,0),VLOOKUP(B262,VOLEYBOL!C$54:N2036,2,0)),VLOOKUP(B262,FUTBOL!C$31:N2124,2,0)),VLOOKUP(B262,BASKETBOL!C$42:N2138,2,0)),VLOOKUP(B262,HENTBOL!C$32:N2139,2,0)),VLOOKUP(B262,HOKEY!C$35:N1483,2,0)),VLOOKUP(B262,KRİKET!C$30:N1913,2,0)),VLOOKUP(B262,'FERDİ BRANŞLAR'!B$2:M259,2,0))</f>
        <v>46036</v>
      </c>
      <c r="D262" s="186">
        <f>IFERROR(IFERROR(IFERROR(IFERROR(IFERROR(IFERROR(IFERROR(VLOOKUP(B262,FUTSAL!C$69:N11640,3,0),VLOOKUP(B262,VOLEYBOL!C$54:N2036,3,0)),VLOOKUP(B262,FUTBOL!C$31:N2124,3,0)),VLOOKUP(B262,BASKETBOL!C$42:N2138,3,0)),VLOOKUP(B262,HENTBOL!C$32:N2139,3,0)),VLOOKUP(B262,HOKEY!C$35:N1483,3,0)),VLOOKUP(B262,KRİKET!C$30:N1913,3,0)),VLOOKUP(B262,'FERDİ BRANŞLAR'!B$2:M259,3,0))</f>
        <v>0.45833333333333331</v>
      </c>
      <c r="E262" s="185" t="str">
        <f>IFERROR(IFERROR(IFERROR(IFERROR(IFERROR(IFERROR(IFERROR(VLOOKUP(B262,FUTSAL!C$69:N11640,4,0),VLOOKUP(B262,VOLEYBOL!C$54:N2036,4,0)),VLOOKUP(B262,FUTBOL!C$31:N2124,4,0)),VLOOKUP(B262,BASKETBOL!C$42:N2138,4,0)),VLOOKUP(B262,HENTBOL!C$32:N2139,4,0)),VLOOKUP(B262,HOKEY!C$35:N1483,4,0)),VLOOKUP(B262,KRİKET!C$30:N1913,4,0)),VLOOKUP(B262,'FERDİ BRANŞLAR'!B$2:M259,4,0))</f>
        <v>AMASYA BEL 2NOLU SENTETİK SAHA</v>
      </c>
      <c r="F262" s="185" t="str">
        <f>IFERROR(IFERROR(IFERROR(IFERROR(IFERROR(IFERROR(IFERROR(VLOOKUP(B262,FUTSAL!C$69:N11640,5,0),VLOOKUP(B262,VOLEYBOL!C$54:N2036,5,0)),VLOOKUP(B262,FUTBOL!C$31:N2124,5,0)),VLOOKUP(B262,BASKETBOL!C$42:N2138,5,0)),VLOOKUP(B262,HENTBOL!C$32:N2139,5,0)),VLOOKUP(B262,HOKEY!C$35:N1483,5,0)),VLOOKUP(B262,KRİKET!C$30:N1913,5,0)),VLOOKUP(B262,'FERDİ BRANŞLAR'!B$2:M259,5,0))</f>
        <v>FUTBOL</v>
      </c>
      <c r="G262" s="185" t="str">
        <f>IFERROR(IFERROR(IFERROR(IFERROR(IFERROR(IFERROR(IFERROR(VLOOKUP(B262,FUTSAL!C$69:N12085,6,0),VLOOKUP(B262,VOLEYBOL!C$54:N2481,6,0)),VLOOKUP(B262,FUTBOL!C$31:N2569,6,0)),VLOOKUP(B262,BASKETBOL!C$42:N2583,6,0)),VLOOKUP(B262,HENTBOL!C$32:N2584,6,0)),VLOOKUP(B262,HOKEY!C$35:N1928,6,0)),VLOOKUP(B262,KRİKET!C$30:N2358,6,0)),VLOOKUP(B262,'FERDİ BRANŞLAR'!B$2:M259,6,0))</f>
        <v>A GRB</v>
      </c>
      <c r="H262" s="185" t="str">
        <f>IFERROR(IFERROR(IFERROR(IFERROR(IFERROR(IFERROR(IFERROR(VLOOKUP(B262,FUTSAL!C$69:N12085,7,0),VLOOKUP(B262,VOLEYBOL!C$54:N2481,7,0)),VLOOKUP(B262,FUTBOL!C$31:N2569,7,0)),VLOOKUP(B262,BASKETBOL!C$42:N2583,7,0)),VLOOKUP(B262,HENTBOL!C$32:N2584,7,0)),VLOOKUP(B262,HOKEY!C$35:N1928,7,0)),VLOOKUP(B262,KRİKET!C$30:N2358,7,0)),VLOOKUP(B262,'FERDİ BRANŞLAR'!B$2:M259,7,0))</f>
        <v>YILDIZ ERK</v>
      </c>
      <c r="I262" s="187" t="str">
        <f>IFERROR(IFERROR(IFERROR(IFERROR(IFERROR(IFERROR(IFERROR(VLOOKUP(B262,FUTSAL!C$69:N12085,8,0),VLOOKUP(B262,VOLEYBOL!C$54:N2481,8,0)),VLOOKUP(B262,FUTBOL!C$31:N2569,8,0)),VLOOKUP(B262,BASKETBOL!C$42:N2583,8,0)),VLOOKUP(B262,HENTBOL!C$32:N2584,8,0)),VLOOKUP(B262,HOKEY!C$35:N1928,8,0)),VLOOKUP(B262,KRİKET!C$30:N2358,8,0)),VLOOKUP(B262,'FERDİ BRANŞLAR'!B$2:M259,8,0))</f>
        <v>AMASYA ZİYAPAŞA O.O</v>
      </c>
      <c r="J262" s="253">
        <f>IFERROR(IFERROR(IFERROR(IFERROR(IFERROR(IFERROR(IFERROR(VLOOKUP(B262,FUTSAL!C$69:N12085,9,0),VLOOKUP(B262,VOLEYBOL!C$54:N2481,9,0)),VLOOKUP(B262,FUTBOL!C$31:N2569,9,0)),VLOOKUP(B262,BASKETBOL!C$42:N2583,9,0)),VLOOKUP(B262,HENTBOL!C$32:N2584,9,0)),VLOOKUP(B262,HOKEY!C$35:N1928,9,0)),VLOOKUP(B262,KRİKET!C$30:N2358,9,0)),VLOOKUP(B262,'FERDİ BRANŞLAR'!B$2:M259,9,0))</f>
        <v>0</v>
      </c>
      <c r="K262" s="253">
        <f>IFERROR(IFERROR(IFERROR(IFERROR(IFERROR(IFERROR(IFERROR(VLOOKUP(B262,FUTSAL!C$69:N12085,10,0),VLOOKUP(B262,VOLEYBOL!C$54:N2481,10,0)),VLOOKUP(B262,FUTBOL!C$31:N2569,10,0)),VLOOKUP(B262,BASKETBOL!C$42:N2583,10,0)),VLOOKUP(B262,HENTBOL!C$32:N2584,10,0)),VLOOKUP(B262,HOKEY!C$35:N1928,10,0)),VLOOKUP(B262,KRİKET!C$30:N2358,10,0)),VLOOKUP(B262,'FERDİ BRANŞLAR'!B$2:M259,10,0))</f>
        <v>0</v>
      </c>
      <c r="L262" s="379" t="str">
        <f>IFERROR(IFERROR(IFERROR(IFERROR(IFERROR(IFERROR(IFERROR(VLOOKUP(B262,FUTSAL!C$69:N12085,11,0),VLOOKUP(B262,VOLEYBOL!C$54:N2481,11,0)),VLOOKUP(B262,FUTBOL!C$31:N2569,11,0)),VLOOKUP(B262,BASKETBOL!C$42:N2583,11,0)),VLOOKUP(B262,HENTBOL!C$32:N2584,11,0)),VLOOKUP(B262,HOKEY!C$35:N1928,11,0)),VLOOKUP(B262,KRİKET!C$30:N2358,11,0)),VLOOKUP(B262,'FERDİ BRANŞLAR'!B$2:M259,11,0))</f>
        <v>AMASYA PLEVNE O.O</v>
      </c>
      <c r="M262" s="79">
        <f>IFERROR(IFERROR(IFERROR(IFERROR(IFERROR(IFERROR(IFERROR(VLOOKUP(B262,FUTSAL!C$69:N12085,12,0),VLOOKUP(B262,VOLEYBOL!C$54:N2481,12,0)),VLOOKUP(B262,FUTBOL!C$31:N2569,12,0)),VLOOKUP(B262,BASKETBOL!C$42:N2583,12,0)),VLOOKUP(B262,HENTBOL!C$32:N2584,12,0)),VLOOKUP(B262,HOKEY!C$35:N1928,11,0)),VLOOKUP(B262,KRİKET!C$30:N2358,12,0)),VLOOKUP(B262,'FERDİ BRANŞLAR'!B$2:M259,12,0))</f>
        <v>0</v>
      </c>
    </row>
    <row r="263" spans="2:13" ht="12" x14ac:dyDescent="0.2">
      <c r="B263" s="188">
        <v>227</v>
      </c>
      <c r="C263" s="185">
        <f>IFERROR(IFERROR(IFERROR(IFERROR(IFERROR(IFERROR(IFERROR(VLOOKUP(B263,FUTSAL!C$69:N11665,2,0),VLOOKUP(B263,VOLEYBOL!C$54:N2061,2,0)),VLOOKUP(B263,FUTBOL!C$31:N2149,2,0)),VLOOKUP(B263,BASKETBOL!C$42:N2163,2,0)),VLOOKUP(B263,HENTBOL!C$32:N2164,2,0)),VLOOKUP(B263,HOKEY!C$35:N1508,2,0)),VLOOKUP(B263,KRİKET!C$30:N1938,2,0)),VLOOKUP(B263,'FERDİ BRANŞLAR'!B$2:M284,2,0))</f>
        <v>46036</v>
      </c>
      <c r="D263" s="186">
        <f>IFERROR(IFERROR(IFERROR(IFERROR(IFERROR(IFERROR(IFERROR(VLOOKUP(B263,FUTSAL!C$69:N11665,3,0),VLOOKUP(B263,VOLEYBOL!C$54:N2061,3,0)),VLOOKUP(B263,FUTBOL!C$31:N2149,3,0)),VLOOKUP(B263,BASKETBOL!C$42:N2163,3,0)),VLOOKUP(B263,HENTBOL!C$32:N2164,3,0)),VLOOKUP(B263,HOKEY!C$35:N1508,3,0)),VLOOKUP(B263,KRİKET!C$30:N1938,3,0)),VLOOKUP(B263,'FERDİ BRANŞLAR'!B$2:M284,3,0))</f>
        <v>0.47916666666666669</v>
      </c>
      <c r="E263" s="185" t="str">
        <f>IFERROR(IFERROR(IFERROR(IFERROR(IFERROR(IFERROR(IFERROR(VLOOKUP(B263,FUTSAL!C$69:N11665,4,0),VLOOKUP(B263,VOLEYBOL!C$54:N2061,4,0)),VLOOKUP(B263,FUTBOL!C$31:N2149,4,0)),VLOOKUP(B263,BASKETBOL!C$42:N2163,4,0)),VLOOKUP(B263,HENTBOL!C$32:N2164,4,0)),VLOOKUP(B263,HOKEY!C$35:N1508,4,0)),VLOOKUP(B263,KRİKET!C$30:N1938,4,0)),VLOOKUP(B263,'FERDİ BRANŞLAR'!B$2:M284,4,0))</f>
        <v>MERZİFON SENTETİK SAHA</v>
      </c>
      <c r="F263" s="185" t="str">
        <f>IFERROR(IFERROR(IFERROR(IFERROR(IFERROR(IFERROR(IFERROR(VLOOKUP(B263,FUTSAL!C$69:N11665,5,0),VLOOKUP(B263,VOLEYBOL!C$54:N2061,5,0)),VLOOKUP(B263,FUTBOL!C$31:N2149,5,0)),VLOOKUP(B263,BASKETBOL!C$42:N2163,5,0)),VLOOKUP(B263,HENTBOL!C$32:N2164,5,0)),VLOOKUP(B263,HOKEY!C$35:N1508,5,0)),VLOOKUP(B263,KRİKET!C$30:N1938,5,0)),VLOOKUP(B263,'FERDİ BRANŞLAR'!B$2:M284,5,0))</f>
        <v>FUTBOL</v>
      </c>
      <c r="G263" s="185" t="str">
        <f>IFERROR(IFERROR(IFERROR(IFERROR(IFERROR(IFERROR(IFERROR(VLOOKUP(B263,FUTSAL!C$69:N12110,6,0),VLOOKUP(B263,VOLEYBOL!C$54:N2506,6,0)),VLOOKUP(B263,FUTBOL!C$31:N2594,6,0)),VLOOKUP(B263,BASKETBOL!C$42:N2608,6,0)),VLOOKUP(B263,HENTBOL!C$32:N2609,6,0)),VLOOKUP(B263,HOKEY!C$35:N1953,6,0)),VLOOKUP(B263,KRİKET!C$30:N2383,6,0)),VLOOKUP(B263,'FERDİ BRANŞLAR'!B$2:M284,6,0))</f>
        <v>B GRB</v>
      </c>
      <c r="H263" s="185" t="str">
        <f>IFERROR(IFERROR(IFERROR(IFERROR(IFERROR(IFERROR(IFERROR(VLOOKUP(B263,FUTSAL!C$69:N12110,7,0),VLOOKUP(B263,VOLEYBOL!C$54:N2506,7,0)),VLOOKUP(B263,FUTBOL!C$31:N2594,7,0)),VLOOKUP(B263,BASKETBOL!C$42:N2608,7,0)),VLOOKUP(B263,HENTBOL!C$32:N2609,7,0)),VLOOKUP(B263,HOKEY!C$35:N1953,7,0)),VLOOKUP(B263,KRİKET!C$30:N2383,7,0)),VLOOKUP(B263,'FERDİ BRANŞLAR'!B$2:M284,7,0))</f>
        <v>YILDIZ ERK</v>
      </c>
      <c r="I263" s="187" t="str">
        <f>IFERROR(IFERROR(IFERROR(IFERROR(IFERROR(IFERROR(IFERROR(VLOOKUP(B263,FUTSAL!C$69:N12110,8,0),VLOOKUP(B263,VOLEYBOL!C$54:N2506,8,0)),VLOOKUP(B263,FUTBOL!C$31:N2594,8,0)),VLOOKUP(B263,BASKETBOL!C$42:N2608,8,0)),VLOOKUP(B263,HENTBOL!C$32:N2609,8,0)),VLOOKUP(B263,HOKEY!C$35:N1953,8,0)),VLOOKUP(B263,KRİKET!C$30:N2383,8,0)),VLOOKUP(B263,'FERDİ BRANŞLAR'!B$2:M284,8,0))</f>
        <v>MERZİFON VALİ HÜSEYİN POROY O.O</v>
      </c>
      <c r="J263" s="253">
        <f>IFERROR(IFERROR(IFERROR(IFERROR(IFERROR(IFERROR(IFERROR(VLOOKUP(B263,FUTSAL!C$69:N12110,9,0),VLOOKUP(B263,VOLEYBOL!C$54:N2506,9,0)),VLOOKUP(B263,FUTBOL!C$31:N2594,9,0)),VLOOKUP(B263,BASKETBOL!C$42:N2608,9,0)),VLOOKUP(B263,HENTBOL!C$32:N2609,9,0)),VLOOKUP(B263,HOKEY!C$35:N1953,9,0)),VLOOKUP(B263,KRİKET!C$30:N2383,9,0)),VLOOKUP(B263,'FERDİ BRANŞLAR'!B$2:M284,9,0))</f>
        <v>0</v>
      </c>
      <c r="K263" s="253">
        <f>IFERROR(IFERROR(IFERROR(IFERROR(IFERROR(IFERROR(IFERROR(VLOOKUP(B263,FUTSAL!C$69:N12110,10,0),VLOOKUP(B263,VOLEYBOL!C$54:N2506,10,0)),VLOOKUP(B263,FUTBOL!C$31:N2594,10,0)),VLOOKUP(B263,BASKETBOL!C$42:N2608,10,0)),VLOOKUP(B263,HENTBOL!C$32:N2609,10,0)),VLOOKUP(B263,HOKEY!C$35:N1953,10,0)),VLOOKUP(B263,KRİKET!C$30:N2383,10,0)),VLOOKUP(B263,'FERDİ BRANŞLAR'!B$2:M284,10,0))</f>
        <v>0</v>
      </c>
      <c r="L263" s="363" t="str">
        <f>IFERROR(IFERROR(IFERROR(IFERROR(IFERROR(IFERROR(IFERROR(VLOOKUP(B263,FUTSAL!C$69:N12110,11,0),VLOOKUP(B263,VOLEYBOL!C$54:N2506,11,0)),VLOOKUP(B263,FUTBOL!C$31:N2594,11,0)),VLOOKUP(B263,BASKETBOL!C$42:N2608,11,0)),VLOOKUP(B263,HENTBOL!C$32:N2609,11,0)),VLOOKUP(B263,HOKEY!C$35:N1953,11,0)),VLOOKUP(B263,KRİKET!C$30:N2383,11,0)),VLOOKUP(B263,'FERDİ BRANŞLAR'!B$2:M284,11,0))</f>
        <v>MERZİFON ÖZEL KUTLUBEY O.O</v>
      </c>
      <c r="M263" s="79">
        <f>IFERROR(IFERROR(IFERROR(IFERROR(IFERROR(IFERROR(IFERROR(VLOOKUP(B263,FUTSAL!C$69:N12110,12,0),VLOOKUP(B263,VOLEYBOL!C$54:N2506,12,0)),VLOOKUP(B263,FUTBOL!C$31:N2594,12,0)),VLOOKUP(B263,BASKETBOL!C$42:N2608,12,0)),VLOOKUP(B263,HENTBOL!C$32:N2609,12,0)),VLOOKUP(B263,HOKEY!C$35:N1953,11,0)),VLOOKUP(B263,KRİKET!C$30:N2383,12,0)),VLOOKUP(B263,'FERDİ BRANŞLAR'!B$2:M284,12,0))</f>
        <v>0</v>
      </c>
    </row>
    <row r="264" spans="2:13" ht="12" x14ac:dyDescent="0.2">
      <c r="B264" s="104" t="s">
        <v>203</v>
      </c>
      <c r="C264" s="185">
        <f>IFERROR(IFERROR(IFERROR(IFERROR(IFERROR(IFERROR(IFERROR(VLOOKUP(B264,FUTSAL!C$69:N12043,2,0),VLOOKUP(B264,VOLEYBOL!C$54:N2439,2,0)),VLOOKUP(B264,FUTBOL!C$31:N2527,2,0)),VLOOKUP(B264,BASKETBOL!C$42:N2541,2,0)),VLOOKUP(B264,HENTBOL!C$32:N2542,2,0)),VLOOKUP(B264,HOKEY!C$35:N1886,2,0)),VLOOKUP(B264,KRİKET!C$30:N2316,2,0)),VLOOKUP(B264,'FERDİ BRANŞLAR'!B$2:M662,2,0))</f>
        <v>46037</v>
      </c>
      <c r="D264" s="186">
        <f>IFERROR(IFERROR(IFERROR(IFERROR(IFERROR(IFERROR(IFERROR(VLOOKUP(B264,FUTSAL!C$69:N12043,3,0),VLOOKUP(B264,VOLEYBOL!C$54:N2439,3,0)),VLOOKUP(B264,FUTBOL!C$31:N2527,3,0)),VLOOKUP(B264,BASKETBOL!C$42:N2541,3,0)),VLOOKUP(B264,HENTBOL!C$32:N2542,3,0)),VLOOKUP(B264,HOKEY!C$35:N1886,3,0)),VLOOKUP(B264,KRİKET!C$30:N2316,3,0)),VLOOKUP(B264,'FERDİ BRANŞLAR'!B$2:M662,3,0))</f>
        <v>0.41666666666666669</v>
      </c>
      <c r="E264" s="185" t="str">
        <f>IFERROR(IFERROR(IFERROR(IFERROR(IFERROR(IFERROR(IFERROR(VLOOKUP(B264,FUTSAL!C$69:N12043,4,0),VLOOKUP(B264,VOLEYBOL!C$54:N2439,4,0)),VLOOKUP(B264,FUTBOL!C$31:N2527,4,0)),VLOOKUP(B264,BASKETBOL!C$42:N2541,4,0)),VLOOKUP(B264,HENTBOL!C$32:N2542,4,0)),VLOOKUP(B264,HOKEY!C$35:N1886,4,0)),VLOOKUP(B264,KRİKET!C$30:N2316,4,0)),VLOOKUP(B264,'FERDİ BRANŞLAR'!B$2:M662,4,0))</f>
        <v>AMASYA S.S</v>
      </c>
      <c r="F264" s="185" t="str">
        <f>IFERROR(IFERROR(IFERROR(IFERROR(IFERROR(IFERROR(IFERROR(VLOOKUP(B264,FUTSAL!C$69:N12043,5,0),VLOOKUP(B264,VOLEYBOL!C$54:N2439,5,0)),VLOOKUP(B264,FUTBOL!C$31:N2527,5,0)),VLOOKUP(B264,BASKETBOL!C$42:N2541,5,0)),VLOOKUP(B264,HENTBOL!C$32:N2542,5,0)),VLOOKUP(B264,HOKEY!C$35:N1886,5,0)),VLOOKUP(B264,KRİKET!C$30:N2316,5,0)),VLOOKUP(B264,'FERDİ BRANŞLAR'!B$2:M662,5,0))</f>
        <v>TENİS</v>
      </c>
      <c r="G264" s="185" t="str">
        <f>IFERROR(IFERROR(IFERROR(IFERROR(IFERROR(IFERROR(IFERROR(VLOOKUP(B264,FUTSAL!C$69:N12488,6,0),VLOOKUP(B264,VOLEYBOL!C$54:N2884,6,0)),VLOOKUP(B264,FUTBOL!C$31:N2972,6,0)),VLOOKUP(B264,BASKETBOL!C$42:N2986,6,0)),VLOOKUP(B264,HENTBOL!C$32:N2987,6,0)),VLOOKUP(B264,HOKEY!C$35:N2331,6,0)),VLOOKUP(B264,KRİKET!C$30:N2761,6,0)),VLOOKUP(B264,'FERDİ BRANŞLAR'!B$2:M662,6,0))</f>
        <v>…</v>
      </c>
      <c r="H264" s="185" t="str">
        <f>IFERROR(IFERROR(IFERROR(IFERROR(IFERROR(IFERROR(IFERROR(VLOOKUP(B264,FUTSAL!C$69:N12488,7,0),VLOOKUP(B264,VOLEYBOL!C$54:N2884,7,0)),VLOOKUP(B264,FUTBOL!C$31:N2972,7,0)),VLOOKUP(B264,BASKETBOL!C$42:N2986,7,0)),VLOOKUP(B264,HENTBOL!C$32:N2987,7,0)),VLOOKUP(B264,HOKEY!C$35:N2331,7,0)),VLOOKUP(B264,KRİKET!C$30:N2761,7,0)),VLOOKUP(B264,'FERDİ BRANŞLAR'!B$2:M662,7,0))</f>
        <v>GENÇ ERKEK</v>
      </c>
      <c r="I264" s="187" t="str">
        <f>IFERROR(IFERROR(IFERROR(IFERROR(IFERROR(IFERROR(IFERROR(VLOOKUP(B264,FUTSAL!C$69:N12488,8,0),VLOOKUP(B264,VOLEYBOL!C$54:N2884,8,0)),VLOOKUP(B264,FUTBOL!C$31:N2972,8,0)),VLOOKUP(B264,BASKETBOL!C$42:N2986,8,0)),VLOOKUP(B264,HENTBOL!C$32:N2987,8,0)),VLOOKUP(B264,HOKEY!C$35:N2331,8,0)),VLOOKUP(B264,KRİKET!C$30:N2761,8,0)),VLOOKUP(B264,'FERDİ BRANŞLAR'!B$2:M662,8,0))</f>
        <v>……….</v>
      </c>
      <c r="J264" s="183" t="str">
        <f>IFERROR(IFERROR(IFERROR(IFERROR(IFERROR(IFERROR(IFERROR(VLOOKUP(B264,FUTSAL!C$69:N12488,9,0),VLOOKUP(B264,VOLEYBOL!C$54:N2884,9,0)),VLOOKUP(B264,FUTBOL!C$31:N2972,9,0)),VLOOKUP(B264,BASKETBOL!C$42:N2986,9,0)),VLOOKUP(B264,HENTBOL!C$32:N2987,9,0)),VLOOKUP(B264,HOKEY!C$35:N2331,9,0)),VLOOKUP(B264,KRİKET!C$30:N2761,9,0)),VLOOKUP(B264,'FERDİ BRANŞLAR'!B$2:M662,9,0))</f>
        <v>…</v>
      </c>
      <c r="K264" s="183" t="str">
        <f>IFERROR(IFERROR(IFERROR(IFERROR(IFERROR(IFERROR(IFERROR(VLOOKUP(B264,FUTSAL!C$69:N12488,10,0),VLOOKUP(B264,VOLEYBOL!C$54:N2884,10,0)),VLOOKUP(B264,FUTBOL!C$31:N2972,10,0)),VLOOKUP(B264,BASKETBOL!C$42:N2986,10,0)),VLOOKUP(B264,HENTBOL!C$32:N2987,10,0)),VLOOKUP(B264,HOKEY!C$35:N2331,10,0)),VLOOKUP(B264,KRİKET!C$30:N2761,10,0)),VLOOKUP(B264,'FERDİ BRANŞLAR'!B$2:M662,10,0))</f>
        <v>…</v>
      </c>
      <c r="L264" s="379" t="str">
        <f>IFERROR(IFERROR(IFERROR(IFERROR(IFERROR(IFERROR(IFERROR(VLOOKUP(B264,FUTSAL!C$69:N12488,11,0),VLOOKUP(B264,VOLEYBOL!C$54:N2884,11,0)),VLOOKUP(B264,FUTBOL!C$31:N2972,11,0)),VLOOKUP(B264,BASKETBOL!C$42:N2986,11,0)),VLOOKUP(B264,HENTBOL!C$32:N2987,11,0)),VLOOKUP(B264,HOKEY!C$35:N2331,11,0)),VLOOKUP(B264,KRİKET!C$30:N2761,11,0)),VLOOKUP(B264,'FERDİ BRANŞLAR'!B$2:M662,11,0))</f>
        <v>……….</v>
      </c>
      <c r="M264" s="79" t="str">
        <f>IFERROR(IFERROR(IFERROR(IFERROR(IFERROR(IFERROR(IFERROR(VLOOKUP(B264,FUTSAL!C$69:N12488,12,0),VLOOKUP(B264,VOLEYBOL!C$54:N2884,12,0)),VLOOKUP(B264,FUTBOL!C$31:N2972,12,0)),VLOOKUP(B264,BASKETBOL!C$42:N2986,12,0)),VLOOKUP(B264,HENTBOL!C$32:N2987,12,0)),VLOOKUP(B264,HOKEY!C$35:N2331,11,0)),VLOOKUP(B264,KRİKET!C$30:N2761,12,0)),VLOOKUP(B264,'FERDİ BRANŞLAR'!B$2:M662,12,0))</f>
        <v xml:space="preserve">KUPA TÖRENİ </v>
      </c>
    </row>
    <row r="265" spans="2:13" ht="12" x14ac:dyDescent="0.2">
      <c r="B265" s="188">
        <v>228</v>
      </c>
      <c r="C265" s="185">
        <f>IFERROR(IFERROR(IFERROR(IFERROR(IFERROR(IFERROR(IFERROR(VLOOKUP(B265,FUTSAL!C$69:N11680,2,0),VLOOKUP(B265,VOLEYBOL!C$54:N2076,2,0)),VLOOKUP(B265,FUTBOL!C$31:N2164,2,0)),VLOOKUP(B265,BASKETBOL!C$42:N2178,2,0)),VLOOKUP(B265,HENTBOL!C$32:N2179,2,0)),VLOOKUP(B265,HOKEY!C$35:N1523,2,0)),VLOOKUP(B265,KRİKET!C$30:N1953,2,0)),VLOOKUP(B265,'FERDİ BRANŞLAR'!B$2:M299,2,0))</f>
        <v>46056</v>
      </c>
      <c r="D265" s="186">
        <f>IFERROR(IFERROR(IFERROR(IFERROR(IFERROR(IFERROR(IFERROR(VLOOKUP(B265,FUTSAL!C$69:N11680,3,0),VLOOKUP(B265,VOLEYBOL!C$54:N2076,3,0)),VLOOKUP(B265,FUTBOL!C$31:N2164,3,0)),VLOOKUP(B265,BASKETBOL!C$42:N2178,3,0)),VLOOKUP(B265,HENTBOL!C$32:N2179,3,0)),VLOOKUP(B265,HOKEY!C$35:N1523,3,0)),VLOOKUP(B265,KRİKET!C$30:N1953,3,0)),VLOOKUP(B265,'FERDİ BRANŞLAR'!B$2:M299,3,0))</f>
        <v>0.41666666666666669</v>
      </c>
      <c r="E265" s="185" t="str">
        <f>IFERROR(IFERROR(IFERROR(IFERROR(IFERROR(IFERROR(IFERROR(VLOOKUP(B265,FUTSAL!C$69:N11680,4,0),VLOOKUP(B265,VOLEYBOL!C$54:N2076,4,0)),VLOOKUP(B265,FUTBOL!C$31:N2164,4,0)),VLOOKUP(B265,BASKETBOL!C$42:N2178,4,0)),VLOOKUP(B265,HENTBOL!C$32:N2179,4,0)),VLOOKUP(B265,HOKEY!C$35:N1523,4,0)),VLOOKUP(B265,KRİKET!C$30:N1953,4,0)),VLOOKUP(B265,'FERDİ BRANŞLAR'!B$2:M299,4,0))</f>
        <v>MERZİFON SENTETİK SAHA</v>
      </c>
      <c r="F265" s="185" t="str">
        <f>IFERROR(IFERROR(IFERROR(IFERROR(IFERROR(IFERROR(IFERROR(VLOOKUP(B265,FUTSAL!C$69:N11680,5,0),VLOOKUP(B265,VOLEYBOL!C$54:N2076,5,0)),VLOOKUP(B265,FUTBOL!C$31:N2164,5,0)),VLOOKUP(B265,BASKETBOL!C$42:N2178,5,0)),VLOOKUP(B265,HENTBOL!C$32:N2179,5,0)),VLOOKUP(B265,HOKEY!C$35:N1523,5,0)),VLOOKUP(B265,KRİKET!C$30:N1953,5,0)),VLOOKUP(B265,'FERDİ BRANŞLAR'!B$2:M299,5,0))</f>
        <v>FUTBOL</v>
      </c>
      <c r="G265" s="185" t="str">
        <f>IFERROR(IFERROR(IFERROR(IFERROR(IFERROR(IFERROR(IFERROR(VLOOKUP(B265,FUTSAL!C$69:N12125,6,0),VLOOKUP(B265,VOLEYBOL!C$54:N2521,6,0)),VLOOKUP(B265,FUTBOL!C$31:N2609,6,0)),VLOOKUP(B265,BASKETBOL!C$42:N2623,6,0)),VLOOKUP(B265,HENTBOL!C$32:N2624,6,0)),VLOOKUP(B265,HOKEY!C$35:N1968,6,0)),VLOOKUP(B265,KRİKET!C$30:N2398,6,0)),VLOOKUP(B265,'FERDİ BRANŞLAR'!B$2:M299,6,0))</f>
        <v>B GRB</v>
      </c>
      <c r="H265" s="185" t="str">
        <f>IFERROR(IFERROR(IFERROR(IFERROR(IFERROR(IFERROR(IFERROR(VLOOKUP(B265,FUTSAL!C$69:N12125,7,0),VLOOKUP(B265,VOLEYBOL!C$54:N2521,7,0)),VLOOKUP(B265,FUTBOL!C$31:N2609,7,0)),VLOOKUP(B265,BASKETBOL!C$42:N2623,7,0)),VLOOKUP(B265,HENTBOL!C$32:N2624,7,0)),VLOOKUP(B265,HOKEY!C$35:N1968,7,0)),VLOOKUP(B265,KRİKET!C$30:N2398,7,0)),VLOOKUP(B265,'FERDİ BRANŞLAR'!B$2:M299,7,0))</f>
        <v>YILDIZ ERK</v>
      </c>
      <c r="I265" s="187" t="str">
        <f>IFERROR(IFERROR(IFERROR(IFERROR(IFERROR(IFERROR(IFERROR(VLOOKUP(B265,FUTSAL!C$69:N12125,8,0),VLOOKUP(B265,VOLEYBOL!C$54:N2521,8,0)),VLOOKUP(B265,FUTBOL!C$31:N2609,8,0)),VLOOKUP(B265,BASKETBOL!C$42:N2623,8,0)),VLOOKUP(B265,HENTBOL!C$32:N2624,8,0)),VLOOKUP(B265,HOKEY!C$35:N1968,8,0)),VLOOKUP(B265,KRİKET!C$30:N2398,8,0)),VLOOKUP(B265,'FERDİ BRANŞLAR'!B$2:M299,8,0))</f>
        <v>MERZİFON ÖZEL KUTLUBEY O.O</v>
      </c>
      <c r="J265" s="253">
        <f>IFERROR(IFERROR(IFERROR(IFERROR(IFERROR(IFERROR(IFERROR(VLOOKUP(B265,FUTSAL!C$69:N12125,9,0),VLOOKUP(B265,VOLEYBOL!C$54:N2521,9,0)),VLOOKUP(B265,FUTBOL!C$31:N2609,9,0)),VLOOKUP(B265,BASKETBOL!C$42:N2623,9,0)),VLOOKUP(B265,HENTBOL!C$32:N2624,9,0)),VLOOKUP(B265,HOKEY!C$35:N1968,9,0)),VLOOKUP(B265,KRİKET!C$30:N2398,9,0)),VLOOKUP(B265,'FERDİ BRANŞLAR'!B$2:M299,9,0))</f>
        <v>0</v>
      </c>
      <c r="K265" s="253">
        <f>IFERROR(IFERROR(IFERROR(IFERROR(IFERROR(IFERROR(IFERROR(VLOOKUP(B265,FUTSAL!C$69:N12125,10,0),VLOOKUP(B265,VOLEYBOL!C$54:N2521,10,0)),VLOOKUP(B265,FUTBOL!C$31:N2609,10,0)),VLOOKUP(B265,BASKETBOL!C$42:N2623,10,0)),VLOOKUP(B265,HENTBOL!C$32:N2624,10,0)),VLOOKUP(B265,HOKEY!C$35:N1968,10,0)),VLOOKUP(B265,KRİKET!C$30:N2398,10,0)),VLOOKUP(B265,'FERDİ BRANŞLAR'!B$2:M299,10,0))</f>
        <v>0</v>
      </c>
      <c r="L265" s="363" t="str">
        <f>IFERROR(IFERROR(IFERROR(IFERROR(IFERROR(IFERROR(IFERROR(VLOOKUP(B265,FUTSAL!C$69:N12125,11,0),VLOOKUP(B265,VOLEYBOL!C$54:N2521,11,0)),VLOOKUP(B265,FUTBOL!C$31:N2609,11,0)),VLOOKUP(B265,BASKETBOL!C$42:N2623,11,0)),VLOOKUP(B265,HENTBOL!C$32:N2624,11,0)),VLOOKUP(B265,HOKEY!C$35:N1968,11,0)),VLOOKUP(B265,KRİKET!C$30:N2398,11,0)),VLOOKUP(B265,'FERDİ BRANŞLAR'!B$2:M299,11,0))</f>
        <v>MERZİFON GAZİ O.O</v>
      </c>
      <c r="M265" s="79">
        <f>IFERROR(IFERROR(IFERROR(IFERROR(IFERROR(IFERROR(IFERROR(VLOOKUP(B265,FUTSAL!C$69:N12125,12,0),VLOOKUP(B265,VOLEYBOL!C$54:N2521,12,0)),VLOOKUP(B265,FUTBOL!C$31:N2609,12,0)),VLOOKUP(B265,BASKETBOL!C$42:N2623,12,0)),VLOOKUP(B265,HENTBOL!C$32:N2624,12,0)),VLOOKUP(B265,HOKEY!C$35:N1968,11,0)),VLOOKUP(B265,KRİKET!C$30:N2398,12,0)),VLOOKUP(B265,'FERDİ BRANŞLAR'!B$2:M299,12,0))</f>
        <v>0</v>
      </c>
    </row>
    <row r="266" spans="2:13" ht="12" x14ac:dyDescent="0.2">
      <c r="B266" s="104" t="s">
        <v>171</v>
      </c>
      <c r="C266" s="185">
        <f>IFERROR(IFERROR(IFERROR(IFERROR(IFERROR(IFERROR(IFERROR(VLOOKUP(B266,FUTSAL!C$69:N12011,2,0),VLOOKUP(B266,VOLEYBOL!C$54:N2407,2,0)),VLOOKUP(B266,FUTBOL!C$31:N2495,2,0)),VLOOKUP(B266,BASKETBOL!C$42:N2509,2,0)),VLOOKUP(B266,HENTBOL!C$32:N2510,2,0)),VLOOKUP(B266,HOKEY!C$35:N1854,2,0)),VLOOKUP(B266,KRİKET!C$30:N2284,2,0)),VLOOKUP(B266,'FERDİ BRANŞLAR'!B$2:M630,2,0))</f>
        <v>46056</v>
      </c>
      <c r="D266" s="186">
        <f>IFERROR(IFERROR(IFERROR(IFERROR(IFERROR(IFERROR(IFERROR(VLOOKUP(B266,FUTSAL!C$69:N12011,3,0),VLOOKUP(B266,VOLEYBOL!C$54:N2407,3,0)),VLOOKUP(B266,FUTBOL!C$31:N2495,3,0)),VLOOKUP(B266,BASKETBOL!C$42:N2509,3,0)),VLOOKUP(B266,HENTBOL!C$32:N2510,3,0)),VLOOKUP(B266,HOKEY!C$35:N1854,3,0)),VLOOKUP(B266,KRİKET!C$30:N2284,3,0)),VLOOKUP(B266,'FERDİ BRANŞLAR'!B$2:M630,3,0))</f>
        <v>0.41666666666666702</v>
      </c>
      <c r="E266" s="185" t="str">
        <f>IFERROR(IFERROR(IFERROR(IFERROR(IFERROR(IFERROR(IFERROR(VLOOKUP(B266,FUTSAL!C$69:N12011,4,0),VLOOKUP(B266,VOLEYBOL!C$54:N2407,4,0)),VLOOKUP(B266,FUTBOL!C$31:N2495,4,0)),VLOOKUP(B266,BASKETBOL!C$42:N2509,4,0)),VLOOKUP(B266,HENTBOL!C$32:N2510,4,0)),VLOOKUP(B266,HOKEY!C$35:N1854,4,0)),VLOOKUP(B266,KRİKET!C$30:N2284,4,0)),VLOOKUP(B266,'FERDİ BRANŞLAR'!B$2:M630,4,0))</f>
        <v>AMASYA S.S-OKÇULUK SAONU</v>
      </c>
      <c r="F266" s="185" t="str">
        <f>IFERROR(IFERROR(IFERROR(IFERROR(IFERROR(IFERROR(IFERROR(VLOOKUP(B266,FUTSAL!C$69:N12011,5,0),VLOOKUP(B266,VOLEYBOL!C$54:N2407,5,0)),VLOOKUP(B266,FUTBOL!C$31:N2495,5,0)),VLOOKUP(B266,BASKETBOL!C$42:N2509,5,0)),VLOOKUP(B266,HENTBOL!C$32:N2510,5,0)),VLOOKUP(B266,HOKEY!C$35:N1854,5,0)),VLOOKUP(B266,KRİKET!C$30:N2284,5,0)),VLOOKUP(B266,'FERDİ BRANŞLAR'!B$2:M630,5,0))</f>
        <v>FLOOR CURLİNG</v>
      </c>
      <c r="G266" s="185" t="str">
        <f>IFERROR(IFERROR(IFERROR(IFERROR(IFERROR(IFERROR(IFERROR(VLOOKUP(B266,FUTSAL!C$69:N12456,6,0),VLOOKUP(B266,VOLEYBOL!C$54:N2852,6,0)),VLOOKUP(B266,FUTBOL!C$31:N2940,6,0)),VLOOKUP(B266,BASKETBOL!C$42:N2954,6,0)),VLOOKUP(B266,HENTBOL!C$32:N2955,6,0)),VLOOKUP(B266,HOKEY!C$35:N2299,6,0)),VLOOKUP(B266,KRİKET!C$30:N2729,6,0)),VLOOKUP(B266,'FERDİ BRANŞLAR'!B$2:M630,6,0))</f>
        <v>…</v>
      </c>
      <c r="H266" s="185" t="str">
        <f>IFERROR(IFERROR(IFERROR(IFERROR(IFERROR(IFERROR(IFERROR(VLOOKUP(B266,FUTSAL!C$69:N12456,7,0),VLOOKUP(B266,VOLEYBOL!C$54:N2852,7,0)),VLOOKUP(B266,FUTBOL!C$31:N2940,7,0)),VLOOKUP(B266,BASKETBOL!C$42:N2954,7,0)),VLOOKUP(B266,HENTBOL!C$32:N2955,7,0)),VLOOKUP(B266,HOKEY!C$35:N2299,7,0)),VLOOKUP(B266,KRİKET!C$30:N2729,7,0)),VLOOKUP(B266,'FERDİ BRANŞLAR'!B$2:M630,7,0))</f>
        <v>GENÇLER</v>
      </c>
      <c r="I266" s="187" t="str">
        <f>IFERROR(IFERROR(IFERROR(IFERROR(IFERROR(IFERROR(IFERROR(VLOOKUP(B266,FUTSAL!C$69:N12456,8,0),VLOOKUP(B266,VOLEYBOL!C$54:N2852,8,0)),VLOOKUP(B266,FUTBOL!C$31:N2940,8,0)),VLOOKUP(B266,BASKETBOL!C$42:N2954,8,0)),VLOOKUP(B266,HENTBOL!C$32:N2955,8,0)),VLOOKUP(B266,HOKEY!C$35:N2299,8,0)),VLOOKUP(B266,KRİKET!C$30:N2729,8,0)),VLOOKUP(B266,'FERDİ BRANŞLAR'!B$2:M630,8,0))</f>
        <v>……….</v>
      </c>
      <c r="J266" s="183" t="str">
        <f>IFERROR(IFERROR(IFERROR(IFERROR(IFERROR(IFERROR(IFERROR(VLOOKUP(B266,FUTSAL!C$69:N12456,9,0),VLOOKUP(B266,VOLEYBOL!C$54:N2852,9,0)),VLOOKUP(B266,FUTBOL!C$31:N2940,9,0)),VLOOKUP(B266,BASKETBOL!C$42:N2954,9,0)),VLOOKUP(B266,HENTBOL!C$32:N2955,9,0)),VLOOKUP(B266,HOKEY!C$35:N2299,9,0)),VLOOKUP(B266,KRİKET!C$30:N2729,9,0)),VLOOKUP(B266,'FERDİ BRANŞLAR'!B$2:M630,9,0))</f>
        <v>…</v>
      </c>
      <c r="K266" s="183" t="str">
        <f>IFERROR(IFERROR(IFERROR(IFERROR(IFERROR(IFERROR(IFERROR(VLOOKUP(B266,FUTSAL!C$69:N12456,10,0),VLOOKUP(B266,VOLEYBOL!C$54:N2852,10,0)),VLOOKUP(B266,FUTBOL!C$31:N2940,10,0)),VLOOKUP(B266,BASKETBOL!C$42:N2954,10,0)),VLOOKUP(B266,HENTBOL!C$32:N2955,10,0)),VLOOKUP(B266,HOKEY!C$35:N2299,10,0)),VLOOKUP(B266,KRİKET!C$30:N2729,10,0)),VLOOKUP(B266,'FERDİ BRANŞLAR'!B$2:M630,10,0))</f>
        <v>…</v>
      </c>
      <c r="L266" s="356" t="str">
        <f>IFERROR(IFERROR(IFERROR(IFERROR(IFERROR(IFERROR(IFERROR(VLOOKUP(B266,FUTSAL!C$69:N12456,11,0),VLOOKUP(B266,VOLEYBOL!C$54:N2852,11,0)),VLOOKUP(B266,FUTBOL!C$31:N2940,11,0)),VLOOKUP(B266,BASKETBOL!C$42:N2954,11,0)),VLOOKUP(B266,HENTBOL!C$32:N2955,11,0)),VLOOKUP(B266,HOKEY!C$35:N2299,11,0)),VLOOKUP(B266,KRİKET!C$30:N2729,11,0)),VLOOKUP(B266,'FERDİ BRANŞLAR'!B$2:M630,11,0))</f>
        <v>……….</v>
      </c>
      <c r="M266" s="79" t="str">
        <f>IFERROR(IFERROR(IFERROR(IFERROR(IFERROR(IFERROR(IFERROR(VLOOKUP(B266,FUTSAL!C$69:N12456,12,0),VLOOKUP(B266,VOLEYBOL!C$54:N2852,12,0)),VLOOKUP(B266,FUTBOL!C$31:N2940,12,0)),VLOOKUP(B266,BASKETBOL!C$42:N2954,12,0)),VLOOKUP(B266,HENTBOL!C$32:N2955,12,0)),VLOOKUP(B266,HOKEY!C$35:N2299,11,0)),VLOOKUP(B266,KRİKET!C$30:N2729,12,0)),VLOOKUP(B266,'FERDİ BRANŞLAR'!B$2:M630,12,0))</f>
        <v xml:space="preserve">KUPA TÖRENİ </v>
      </c>
    </row>
    <row r="267" spans="2:13" ht="12" x14ac:dyDescent="0.2">
      <c r="B267" s="188">
        <v>224</v>
      </c>
      <c r="C267" s="185">
        <f>IFERROR(IFERROR(IFERROR(IFERROR(IFERROR(IFERROR(IFERROR(VLOOKUP(B267,FUTSAL!C$69:N11641,2,0),VLOOKUP(B267,VOLEYBOL!C$54:N2037,2,0)),VLOOKUP(B267,FUTBOL!C$31:N2125,2,0)),VLOOKUP(B267,BASKETBOL!C$42:N2139,2,0)),VLOOKUP(B267,HENTBOL!C$32:N2140,2,0)),VLOOKUP(B267,HOKEY!C$35:N1484,2,0)),VLOOKUP(B267,KRİKET!C$30:N1914,2,0)),VLOOKUP(B267,'FERDİ BRANŞLAR'!B$2:M260,2,0))</f>
        <v>46056</v>
      </c>
      <c r="D267" s="186">
        <f>IFERROR(IFERROR(IFERROR(IFERROR(IFERROR(IFERROR(IFERROR(VLOOKUP(B267,FUTSAL!C$69:N11641,3,0),VLOOKUP(B267,VOLEYBOL!C$54:N2037,3,0)),VLOOKUP(B267,FUTBOL!C$31:N2125,3,0)),VLOOKUP(B267,BASKETBOL!C$42:N2139,3,0)),VLOOKUP(B267,HENTBOL!C$32:N2140,3,0)),VLOOKUP(B267,HOKEY!C$35:N1484,3,0)),VLOOKUP(B267,KRİKET!C$30:N1914,3,0)),VLOOKUP(B267,'FERDİ BRANŞLAR'!B$2:M260,3,0))</f>
        <v>0.45833333333333331</v>
      </c>
      <c r="E267" s="185" t="str">
        <f>IFERROR(IFERROR(IFERROR(IFERROR(IFERROR(IFERROR(IFERROR(VLOOKUP(B267,FUTSAL!C$69:N11641,4,0),VLOOKUP(B267,VOLEYBOL!C$54:N2037,4,0)),VLOOKUP(B267,FUTBOL!C$31:N2125,4,0)),VLOOKUP(B267,BASKETBOL!C$42:N2139,4,0)),VLOOKUP(B267,HENTBOL!C$32:N2140,4,0)),VLOOKUP(B267,HOKEY!C$35:N1484,4,0)),VLOOKUP(B267,KRİKET!C$30:N1914,4,0)),VLOOKUP(B267,'FERDİ BRANŞLAR'!B$2:M260,4,0))</f>
        <v>AMASYA BEL 2NOLU SENTETİK SAHA</v>
      </c>
      <c r="F267" s="185" t="str">
        <f>IFERROR(IFERROR(IFERROR(IFERROR(IFERROR(IFERROR(IFERROR(VLOOKUP(B267,FUTSAL!C$69:N11641,5,0),VLOOKUP(B267,VOLEYBOL!C$54:N2037,5,0)),VLOOKUP(B267,FUTBOL!C$31:N2125,5,0)),VLOOKUP(B267,BASKETBOL!C$42:N2139,5,0)),VLOOKUP(B267,HENTBOL!C$32:N2140,5,0)),VLOOKUP(B267,HOKEY!C$35:N1484,5,0)),VLOOKUP(B267,KRİKET!C$30:N1914,5,0)),VLOOKUP(B267,'FERDİ BRANŞLAR'!B$2:M260,5,0))</f>
        <v>FUTBOL</v>
      </c>
      <c r="G267" s="185" t="str">
        <f>IFERROR(IFERROR(IFERROR(IFERROR(IFERROR(IFERROR(IFERROR(VLOOKUP(B267,FUTSAL!C$69:N12086,6,0),VLOOKUP(B267,VOLEYBOL!C$54:N2482,6,0)),VLOOKUP(B267,FUTBOL!C$31:N2570,6,0)),VLOOKUP(B267,BASKETBOL!C$42:N2584,6,0)),VLOOKUP(B267,HENTBOL!C$32:N2585,6,0)),VLOOKUP(B267,HOKEY!C$35:N1929,6,0)),VLOOKUP(B267,KRİKET!C$30:N2359,6,0)),VLOOKUP(B267,'FERDİ BRANŞLAR'!B$2:M260,6,0))</f>
        <v>A GRB</v>
      </c>
      <c r="H267" s="185" t="str">
        <f>IFERROR(IFERROR(IFERROR(IFERROR(IFERROR(IFERROR(IFERROR(VLOOKUP(B267,FUTSAL!C$69:N12086,7,0),VLOOKUP(B267,VOLEYBOL!C$54:N2482,7,0)),VLOOKUP(B267,FUTBOL!C$31:N2570,7,0)),VLOOKUP(B267,BASKETBOL!C$42:N2584,7,0)),VLOOKUP(B267,HENTBOL!C$32:N2585,7,0)),VLOOKUP(B267,HOKEY!C$35:N1929,7,0)),VLOOKUP(B267,KRİKET!C$30:N2359,7,0)),VLOOKUP(B267,'FERDİ BRANŞLAR'!B$2:M260,7,0))</f>
        <v>YILDIZ ERK</v>
      </c>
      <c r="I267" s="187" t="str">
        <f>IFERROR(IFERROR(IFERROR(IFERROR(IFERROR(IFERROR(IFERROR(VLOOKUP(B267,FUTSAL!C$69:N12086,8,0),VLOOKUP(B267,VOLEYBOL!C$54:N2482,8,0)),VLOOKUP(B267,FUTBOL!C$31:N2570,8,0)),VLOOKUP(B267,BASKETBOL!C$42:N2584,8,0)),VLOOKUP(B267,HENTBOL!C$32:N2585,8,0)),VLOOKUP(B267,HOKEY!C$35:N1929,8,0)),VLOOKUP(B267,KRİKET!C$30:N2359,8,0)),VLOOKUP(B267,'FERDİ BRANŞLAR'!B$2:M260,8,0))</f>
        <v>AMASYA HATTAT HAMDULLAH İHO</v>
      </c>
      <c r="J267" s="253">
        <f>IFERROR(IFERROR(IFERROR(IFERROR(IFERROR(IFERROR(IFERROR(VLOOKUP(B267,FUTSAL!C$69:N12086,9,0),VLOOKUP(B267,VOLEYBOL!C$54:N2482,9,0)),VLOOKUP(B267,FUTBOL!C$31:N2570,9,0)),VLOOKUP(B267,BASKETBOL!C$42:N2584,9,0)),VLOOKUP(B267,HENTBOL!C$32:N2585,9,0)),VLOOKUP(B267,HOKEY!C$35:N1929,9,0)),VLOOKUP(B267,KRİKET!C$30:N2359,9,0)),VLOOKUP(B267,'FERDİ BRANŞLAR'!B$2:M260,9,0))</f>
        <v>0</v>
      </c>
      <c r="K267" s="253">
        <f>IFERROR(IFERROR(IFERROR(IFERROR(IFERROR(IFERROR(IFERROR(VLOOKUP(B267,FUTSAL!C$69:N12086,10,0),VLOOKUP(B267,VOLEYBOL!C$54:N2482,10,0)),VLOOKUP(B267,FUTBOL!C$31:N2570,10,0)),VLOOKUP(B267,BASKETBOL!C$42:N2584,10,0)),VLOOKUP(B267,HENTBOL!C$32:N2585,10,0)),VLOOKUP(B267,HOKEY!C$35:N1929,10,0)),VLOOKUP(B267,KRİKET!C$30:N2359,10,0)),VLOOKUP(B267,'FERDİ BRANŞLAR'!B$2:M260,10,0))</f>
        <v>0</v>
      </c>
      <c r="L267" s="351" t="str">
        <f>IFERROR(IFERROR(IFERROR(IFERROR(IFERROR(IFERROR(IFERROR(VLOOKUP(B267,FUTSAL!C$69:N12086,11,0),VLOOKUP(B267,VOLEYBOL!C$54:N2482,11,0)),VLOOKUP(B267,FUTBOL!C$31:N2570,11,0)),VLOOKUP(B267,BASKETBOL!C$42:N2584,11,0)),VLOOKUP(B267,HENTBOL!C$32:N2585,11,0)),VLOOKUP(B267,HOKEY!C$35:N1929,11,0)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2584,12,0)),VLOOKUP(B267,HENTBOL!C$32:N2585,12,0)),VLOOKUP(B267,HOKEY!C$35:N1929,11,0)),VLOOKUP(B267,KRİKET!C$30:N2359,12,0)),VLOOKUP(B267,'FERDİ BRANŞLAR'!B$2:M260,12,0))</f>
        <v>0</v>
      </c>
    </row>
    <row r="268" spans="2:13" ht="12" x14ac:dyDescent="0.2">
      <c r="B268" s="188">
        <v>229</v>
      </c>
      <c r="C268" s="185">
        <f>IFERROR(IFERROR(IFERROR(IFERROR(IFERROR(IFERROR(IFERROR(VLOOKUP(B268,FUTSAL!C$69:N11706,2,0),VLOOKUP(B268,VOLEYBOL!C$54:N2102,2,0)),VLOOKUP(B268,FUTBOL!C$31:N2190,2,0)),VLOOKUP(B268,BASKETBOL!C$42:N2204,2,0)),VLOOKUP(B268,HENTBOL!C$32:N2205,2,0)),VLOOKUP(B268,HOKEY!C$35:N1549,2,0)),VLOOKUP(B268,KRİKET!C$30:N1979,2,0)),VLOOKUP(B268,'FERDİ BRANŞLAR'!B$2:M325,2,0))</f>
        <v>46056</v>
      </c>
      <c r="D268" s="186">
        <f>IFERROR(IFERROR(IFERROR(IFERROR(IFERROR(IFERROR(IFERROR(VLOOKUP(B268,FUTSAL!C$69:N11706,3,0),VLOOKUP(B268,VOLEYBOL!C$54:N2102,3,0)),VLOOKUP(B268,FUTBOL!C$31:N2190,3,0)),VLOOKUP(B268,BASKETBOL!C$42:N2204,3,0)),VLOOKUP(B268,HENTBOL!C$32:N2205,3,0)),VLOOKUP(B268,HOKEY!C$35:N1549,3,0)),VLOOKUP(B268,KRİKET!C$30:N1979,3,0)),VLOOKUP(B268,'FERDİ BRANŞLAR'!B$2:M325,3,0))</f>
        <v>0.47916666666666669</v>
      </c>
      <c r="E268" s="185" t="str">
        <f>IFERROR(IFERROR(IFERROR(IFERROR(IFERROR(IFERROR(IFERROR(VLOOKUP(B268,FUTSAL!C$69:N11706,4,0),VLOOKUP(B268,VOLEYBOL!C$54:N2102,4,0)),VLOOKUP(B268,FUTBOL!C$31:N2190,4,0)),VLOOKUP(B268,BASKETBOL!C$42:N2204,4,0)),VLOOKUP(B268,HENTBOL!C$32:N2205,4,0)),VLOOKUP(B268,HOKEY!C$35:N1549,4,0)),VLOOKUP(B268,KRİKET!C$30:N1979,4,0)),VLOOKUP(B268,'FERDİ BRANŞLAR'!B$2:M325,4,0))</f>
        <v>MERZİFON SENTETİK SAHA</v>
      </c>
      <c r="F268" s="185" t="str">
        <f>IFERROR(IFERROR(IFERROR(IFERROR(IFERROR(IFERROR(IFERROR(VLOOKUP(B268,FUTSAL!C$69:N11706,5,0),VLOOKUP(B268,VOLEYBOL!C$54:N2102,5,0)),VLOOKUP(B268,FUTBOL!C$31:N2190,5,0)),VLOOKUP(B268,BASKETBOL!C$42:N2204,5,0)),VLOOKUP(B268,HENTBOL!C$32:N2205,5,0)),VLOOKUP(B268,HOKEY!C$35:N1549,5,0)),VLOOKUP(B268,KRİKET!C$30:N1979,5,0)),VLOOKUP(B268,'FERDİ BRANŞLAR'!B$2:M325,5,0))</f>
        <v>FUTBOL</v>
      </c>
      <c r="G268" s="185" t="str">
        <f>IFERROR(IFERROR(IFERROR(IFERROR(IFERROR(IFERROR(IFERROR(VLOOKUP(B268,FUTSAL!C$69:N12151,6,0),VLOOKUP(B268,VOLEYBOL!C$54:N2547,6,0)),VLOOKUP(B268,FUTBOL!C$31:N2635,6,0)),VLOOKUP(B268,BASKETBOL!C$42:N2649,6,0)),VLOOKUP(B268,HENTBOL!C$32:N2650,6,0)),VLOOKUP(B268,HOKEY!C$35:N1994,6,0)),VLOOKUP(B268,KRİKET!C$30:N2424,6,0)),VLOOKUP(B268,'FERDİ BRANŞLAR'!B$2:M325,6,0))</f>
        <v>B GRB</v>
      </c>
      <c r="H268" s="185" t="str">
        <f>IFERROR(IFERROR(IFERROR(IFERROR(IFERROR(IFERROR(IFERROR(VLOOKUP(B268,FUTSAL!C$69:N12151,7,0),VLOOKUP(B268,VOLEYBOL!C$54:N2547,7,0)),VLOOKUP(B268,FUTBOL!C$31:N2635,7,0)),VLOOKUP(B268,BASKETBOL!C$42:N2649,7,0)),VLOOKUP(B268,HENTBOL!C$32:N2650,7,0)),VLOOKUP(B268,HOKEY!C$35:N1994,7,0)),VLOOKUP(B268,KRİKET!C$30:N2424,7,0)),VLOOKUP(B268,'FERDİ BRANŞLAR'!B$2:M325,7,0))</f>
        <v>YILDIZ ERK</v>
      </c>
      <c r="I268" s="187" t="str">
        <f>IFERROR(IFERROR(IFERROR(IFERROR(IFERROR(IFERROR(IFERROR(VLOOKUP(B268,FUTSAL!C$69:N12151,8,0),VLOOKUP(B268,VOLEYBOL!C$54:N2547,8,0)),VLOOKUP(B268,FUTBOL!C$31:N2635,8,0)),VLOOKUP(B268,BASKETBOL!C$42:N2649,8,0)),VLOOKUP(B268,HENTBOL!C$32:N2650,8,0)),VLOOKUP(B268,HOKEY!C$35:N1994,8,0)),VLOOKUP(B268,KRİKET!C$30:N2424,8,0)),VLOOKUP(B268,'FERDİ BRANŞLAR'!B$2:M325,8,0))</f>
        <v>SULUOVA ŞEHİT OSMAN KARAKUŞ ORTAOKULU</v>
      </c>
      <c r="J268" s="253">
        <f>IFERROR(IFERROR(IFERROR(IFERROR(IFERROR(IFERROR(IFERROR(VLOOKUP(B268,FUTSAL!C$69:N12151,9,0),VLOOKUP(B268,VOLEYBOL!C$54:N2547,9,0)),VLOOKUP(B268,FUTBOL!C$31:N2635,9,0)),VLOOKUP(B268,BASKETBOL!C$42:N2649,9,0)),VLOOKUP(B268,HENTBOL!C$32:N2650,9,0)),VLOOKUP(B268,HOKEY!C$35:N1994,9,0)),VLOOKUP(B268,KRİKET!C$30:N2424,9,0)),VLOOKUP(B268,'FERDİ BRANŞLAR'!B$2:M325,9,0))</f>
        <v>0</v>
      </c>
      <c r="K268" s="253">
        <f>IFERROR(IFERROR(IFERROR(IFERROR(IFERROR(IFERROR(IFERROR(VLOOKUP(B268,FUTSAL!C$69:N12151,10,0),VLOOKUP(B268,VOLEYBOL!C$54:N2547,10,0)),VLOOKUP(B268,FUTBOL!C$31:N2635,10,0)),VLOOKUP(B268,BASKETBOL!C$42:N2649,10,0)),VLOOKUP(B268,HENTBOL!C$32:N2650,10,0)),VLOOKUP(B268,HOKEY!C$35:N1994,10,0)),VLOOKUP(B268,KRİKET!C$30:N2424,10,0)),VLOOKUP(B268,'FERDİ BRANŞLAR'!B$2:M325,10,0))</f>
        <v>0</v>
      </c>
      <c r="L268" s="334" t="str">
        <f>IFERROR(IFERROR(IFERROR(IFERROR(IFERROR(IFERROR(IFERROR(VLOOKUP(B268,FUTSAL!C$69:N12151,11,0),VLOOKUP(B268,VOLEYBOL!C$54:N2547,11,0)),VLOOKUP(B268,FUTBOL!C$31:N2635,11,0)),VLOOKUP(B268,BASKETBOL!C$42:N2649,11,0)),VLOOKUP(B268,HENTBOL!C$32:N2650,11,0)),VLOOKUP(B268,HOKEY!C$35:N1994,11,0)),VLOOKUP(B268,KRİKET!C$30:N2424,11,0)),VLOOKUP(B268,'FERDİ BRANŞLAR'!B$2:M325,11,0))</f>
        <v>MERZİFON VALİ HÜSEYİN POROY O.O</v>
      </c>
      <c r="M268" s="79">
        <f>IFERROR(IFERROR(IFERROR(IFERROR(IFERROR(IFERROR(IFERROR(VLOOKUP(B268,FUTSAL!C$69:N12151,12,0),VLOOKUP(B268,VOLEYBOL!C$54:N2547,12,0)),VLOOKUP(B268,FUTBOL!C$31:N2635,12,0)),VLOOKUP(B268,BASKETBOL!C$42:N2649,12,0)),VLOOKUP(B268,HENTBOL!C$32:N2650,12,0)),VLOOKUP(B268,HOKEY!C$35:N1994,11,0)),VLOOKUP(B268,KRİKET!C$30:N2424,12,0)),VLOOKUP(B268,'FERDİ BRANŞLAR'!B$2:M325,12,0))</f>
        <v>0</v>
      </c>
    </row>
    <row r="269" spans="2:13" ht="12" x14ac:dyDescent="0.2">
      <c r="B269" s="188">
        <v>237</v>
      </c>
      <c r="C269" s="185">
        <f>IFERROR(IFERROR(IFERROR(IFERROR(IFERROR(IFERROR(IFERROR(VLOOKUP(B269,FUTSAL!C$69:N11682,2,0),VLOOKUP(B269,VOLEYBOL!C$54:N2078,2,0)),VLOOKUP(B269,FUTBOL!C$31:N2166,2,0)),VLOOKUP(B269,BASKETBOL!C$42:N2180,2,0)),VLOOKUP(B269,HENTBOL!C$32:N2181,2,0)),VLOOKUP(B269,HOKEY!C$35:N1525,2,0)),VLOOKUP(B269,KRİKET!C$30:N1955,2,0)),VLOOKUP(B269,'FERDİ BRANŞLAR'!B$2:M301,2,0))</f>
        <v>46056</v>
      </c>
      <c r="D269" s="186">
        <f>IFERROR(IFERROR(IFERROR(IFERROR(IFERROR(IFERROR(IFERROR(VLOOKUP(B269,FUTSAL!C$69:N11682,3,0),VLOOKUP(B269,VOLEYBOL!C$54:N2078,3,0)),VLOOKUP(B269,FUTBOL!C$31:N2166,3,0)),VLOOKUP(B269,BASKETBOL!C$42:N2180,3,0)),VLOOKUP(B269,HENTBOL!C$32:N2181,3,0)),VLOOKUP(B269,HOKEY!C$35:N1525,3,0)),VLOOKUP(B269,KRİKET!C$30:N1955,3,0)),VLOOKUP(B269,'FERDİ BRANŞLAR'!B$2:M301,3,0))</f>
        <v>0.5</v>
      </c>
      <c r="E269" s="185" t="str">
        <f>IFERROR(IFERROR(IFERROR(IFERROR(IFERROR(IFERROR(IFERROR(VLOOKUP(B269,FUTSAL!C$69:N11682,4,0),VLOOKUP(B269,VOLEYBOL!C$54:N2078,4,0)),VLOOKUP(B269,FUTBOL!C$31:N2166,4,0)),VLOOKUP(B269,BASKETBOL!C$42:N2180,4,0)),VLOOKUP(B269,HENTBOL!C$32:N2181,4,0)),VLOOKUP(B269,HOKEY!C$35:N1525,4,0)),VLOOKUP(B269,KRİKET!C$30:N1955,4,0)),VLOOKUP(B269,'FERDİ BRANŞLAR'!B$2:M301,4,0))</f>
        <v>AMASYA BEL 2NOLU SENTETİK SAHA</v>
      </c>
      <c r="F269" s="185" t="str">
        <f>IFERROR(IFERROR(IFERROR(IFERROR(IFERROR(IFERROR(IFERROR(VLOOKUP(B269,FUTSAL!C$69:N11682,5,0),VLOOKUP(B269,VOLEYBOL!C$54:N2078,5,0)),VLOOKUP(B269,FUTBOL!C$31:N2166,5,0)),VLOOKUP(B269,BASKETBOL!C$42:N2180,5,0)),VLOOKUP(B269,HENTBOL!C$32:N2181,5,0)),VLOOKUP(B269,HOKEY!C$35:N1525,5,0)),VLOOKUP(B269,KRİKET!C$30:N1955,5,0)),VLOOKUP(B269,'FERDİ BRANŞLAR'!B$2:M301,5,0))</f>
        <v>FUTBOL</v>
      </c>
      <c r="G269" s="185" t="str">
        <f>IFERROR(IFERROR(IFERROR(IFERROR(IFERROR(IFERROR(IFERROR(VLOOKUP(B269,FUTSAL!C$69:N12127,6,0),VLOOKUP(B269,VOLEYBOL!C$54:N2523,6,0)),VLOOKUP(B269,FUTBOL!C$31:N2611,6,0)),VLOOKUP(B269,BASKETBOL!C$42:N2625,6,0)),VLOOKUP(B269,HENTBOL!C$32:N2626,6,0)),VLOOKUP(B269,HOKEY!C$35:N1970,6,0)),VLOOKUP(B269,KRİKET!C$30:N2400,6,0)),VLOOKUP(B269,'FERDİ BRANŞLAR'!B$2:M301,6,0))</f>
        <v>A GRB</v>
      </c>
      <c r="H269" s="185" t="str">
        <f>IFERROR(IFERROR(IFERROR(IFERROR(IFERROR(IFERROR(IFERROR(VLOOKUP(B269,FUTSAL!C$69:N12127,7,0),VLOOKUP(B269,VOLEYBOL!C$54:N2523,7,0)),VLOOKUP(B269,FUTBOL!C$31:N2611,7,0)),VLOOKUP(B269,BASKETBOL!C$42:N2625,7,0)),VLOOKUP(B269,HENTBOL!C$32:N2626,7,0)),VLOOKUP(B269,HOKEY!C$35:N1970,7,0)),VLOOKUP(B269,KRİKET!C$30:N2400,7,0)),VLOOKUP(B269,'FERDİ BRANŞLAR'!B$2:M301,7,0))</f>
        <v>YILDIZ KIZ</v>
      </c>
      <c r="I269" s="187" t="str">
        <f>IFERROR(IFERROR(IFERROR(IFERROR(IFERROR(IFERROR(IFERROR(VLOOKUP(B269,FUTSAL!C$69:N12127,8,0),VLOOKUP(B269,VOLEYBOL!C$54:N2523,8,0)),VLOOKUP(B269,FUTBOL!C$31:N2611,8,0)),VLOOKUP(B269,BASKETBOL!C$42:N2625,8,0)),VLOOKUP(B269,HENTBOL!C$32:N2626,8,0)),VLOOKUP(B269,HOKEY!C$35:N1970,8,0)),VLOOKUP(B269,KRİKET!C$30:N2400,8,0)),VLOOKUP(B269,'FERDİ BRANŞLAR'!B$2:M301,8,0))</f>
        <v>AMASYA PLEVNE O.O (Çekildi)</v>
      </c>
      <c r="J269" s="253">
        <f>IFERROR(IFERROR(IFERROR(IFERROR(IFERROR(IFERROR(IFERROR(VLOOKUP(B269,FUTSAL!C$69:N12127,9,0),VLOOKUP(B269,VOLEYBOL!C$54:N2523,9,0)),VLOOKUP(B269,FUTBOL!C$31:N2611,9,0)),VLOOKUP(B269,BASKETBOL!C$42:N2625,9,0)),VLOOKUP(B269,HENTBOL!C$32:N2626,9,0)),VLOOKUP(B269,HOKEY!C$35:N1970,9,0)),VLOOKUP(B269,KRİKET!C$30:N2400,9,0)),VLOOKUP(B269,'FERDİ BRANŞLAR'!B$2:M301,9,0))</f>
        <v>0</v>
      </c>
      <c r="K269" s="253">
        <f>IFERROR(IFERROR(IFERROR(IFERROR(IFERROR(IFERROR(IFERROR(VLOOKUP(B269,FUTSAL!C$69:N12127,10,0),VLOOKUP(B269,VOLEYBOL!C$54:N2523,10,0)),VLOOKUP(B269,FUTBOL!C$31:N2611,10,0)),VLOOKUP(B269,BASKETBOL!C$42:N2625,10,0)),VLOOKUP(B269,HENTBOL!C$32:N2626,10,0)),VLOOKUP(B269,HOKEY!C$35:N1970,10,0)),VLOOKUP(B269,KRİKET!C$30:N2400,10,0)),VLOOKUP(B269,'FERDİ BRANŞLAR'!B$2:M301,10,0))</f>
        <v>0</v>
      </c>
      <c r="L269" s="351" t="str">
        <f>IFERROR(IFERROR(IFERROR(IFERROR(IFERROR(IFERROR(IFERROR(VLOOKUP(B269,FUTSAL!C$69:N12127,11,0),VLOOKUP(B269,VOLEYBOL!C$54:N2523,11,0)),VLOOKUP(B269,FUTBOL!C$31:N2611,11,0)),VLOOKUP(B269,BASKETBOL!C$42:N2625,11,0)),VLOOKUP(B269,HENTBOL!C$32:N2626,11,0)),VLOOKUP(B269,HOKEY!C$35:N1970,11,0)),VLOOKUP(B269,KRİKET!C$30:N2400,11,0)),VLOOKUP(B269,'FERDİ BRANŞLAR'!B$2:M301,11,0))</f>
        <v>AMASYA ŞEHİT HÜSEYİN HATİPOĞLU İHO</v>
      </c>
      <c r="M269" s="79" t="str">
        <f>IFERROR(IFERROR(IFERROR(IFERROR(IFERROR(IFERROR(IFERROR(VLOOKUP(B269,FUTSAL!C$69:N12127,12,0),VLOOKUP(B269,VOLEYBOL!C$54:N2523,12,0)),VLOOKUP(B269,FUTBOL!C$31:N2611,12,0)),VLOOKUP(B269,BASKETBOL!C$42:N2625,12,0)),VLOOKUP(B269,HENTBOL!C$32:N2626,12,0)),VLOOKUP(B269,HOKEY!C$35:N1970,11,0)),VLOOKUP(B269,KRİKET!C$30:N2400,12,0)),VLOOKUP(B269,'FERDİ BRANŞLAR'!B$2:M301,12,0))</f>
        <v>Amasya Plevne O.O Çekildi 01.12.2025</v>
      </c>
    </row>
    <row r="270" spans="2:13" ht="12" x14ac:dyDescent="0.2">
      <c r="B270" s="188">
        <v>236</v>
      </c>
      <c r="C270" s="185">
        <f>IFERROR(IFERROR(IFERROR(IFERROR(IFERROR(IFERROR(IFERROR(VLOOKUP(B270,FUTSAL!C$69:N11681,2,0),VLOOKUP(B270,VOLEYBOL!C$54:N2077,2,0)),VLOOKUP(B270,FUTBOL!C$31:N2165,2,0)),VLOOKUP(B270,BASKETBOL!C$42:N2179,2,0)),VLOOKUP(B270,HENTBOL!C$32:N2180,2,0)),VLOOKUP(B270,HOKEY!C$35:N1524,2,0)),VLOOKUP(B270,KRİKET!C$30:N1954,2,0)),VLOOKUP(B270,'FERDİ BRANŞLAR'!B$2:M300,2,0))</f>
        <v>46056</v>
      </c>
      <c r="D270" s="267">
        <f>IFERROR(IFERROR(IFERROR(IFERROR(IFERROR(IFERROR(IFERROR(VLOOKUP(B270,FUTSAL!C$69:N11681,3,0),VLOOKUP(B270,VOLEYBOL!C$54:N2077,3,0)),VLOOKUP(B270,FUTBOL!C$31:N2165,3,0)),VLOOKUP(B270,BASKETBOL!C$42:N2179,3,0)),VLOOKUP(B270,HENTBOL!C$32:N2180,3,0)),VLOOKUP(B270,HOKEY!C$35:N1524,3,0)),VLOOKUP(B270,KRİKET!C$30:N1954,3,0)),VLOOKUP(B270,'FERDİ BRANŞLAR'!B$2:M300,3,0))</f>
        <v>0.54166666666666663</v>
      </c>
      <c r="E270" s="185" t="str">
        <f>IFERROR(IFERROR(IFERROR(IFERROR(IFERROR(IFERROR(IFERROR(VLOOKUP(B270,FUTSAL!C$69:N11681,4,0),VLOOKUP(B270,VOLEYBOL!C$54:N2077,4,0)),VLOOKUP(B270,FUTBOL!C$31:N2165,4,0)),VLOOKUP(B270,BASKETBOL!C$42:N2179,4,0)),VLOOKUP(B270,HENTBOL!C$32:N2180,4,0)),VLOOKUP(B270,HOKEY!C$35:N1524,4,0)),VLOOKUP(B270,KRİKET!C$30:N1954,4,0)),VLOOKUP(B270,'FERDİ BRANŞLAR'!B$2:M300,4,0))</f>
        <v>AMASYA BEL 2NOLU SENTETİK SAHA</v>
      </c>
      <c r="F270" s="185" t="str">
        <f>IFERROR(IFERROR(IFERROR(IFERROR(IFERROR(IFERROR(IFERROR(VLOOKUP(B270,FUTSAL!C$69:N11681,5,0),VLOOKUP(B270,VOLEYBOL!C$54:N2077,5,0)),VLOOKUP(B270,FUTBOL!C$31:N2165,5,0)),VLOOKUP(B270,BASKETBOL!C$42:N2179,5,0)),VLOOKUP(B270,HENTBOL!C$32:N2180,5,0)),VLOOKUP(B270,HOKEY!C$35:N1524,5,0)),VLOOKUP(B270,KRİKET!C$30:N1954,5,0)),VLOOKUP(B270,'FERDİ BRANŞLAR'!B$2:M300,5,0))</f>
        <v>FUTBOL</v>
      </c>
      <c r="G270" s="185" t="str">
        <f>IFERROR(IFERROR(IFERROR(IFERROR(IFERROR(IFERROR(IFERROR(VLOOKUP(B270,FUTSAL!C$69:N12126,6,0),VLOOKUP(B270,VOLEYBOL!C$54:N2522,6,0)),VLOOKUP(B270,FUTBOL!C$31:N2610,6,0)),VLOOKUP(B270,BASKETBOL!C$42:N2624,6,0)),VLOOKUP(B270,HENTBOL!C$32:N2625,6,0)),VLOOKUP(B270,HOKEY!C$35:N1969,6,0)),VLOOKUP(B270,KRİKET!C$30:N2399,6,0)),VLOOKUP(B270,'FERDİ BRANŞLAR'!B$2:M300,6,0))</f>
        <v>A GRB</v>
      </c>
      <c r="H270" s="185" t="str">
        <f>IFERROR(IFERROR(IFERROR(IFERROR(IFERROR(IFERROR(IFERROR(VLOOKUP(B270,FUTSAL!C$69:N12126,7,0),VLOOKUP(B270,VOLEYBOL!C$54:N2522,7,0)),VLOOKUP(B270,FUTBOL!C$31:N2610,7,0)),VLOOKUP(B270,BASKETBOL!C$42:N2624,7,0)),VLOOKUP(B270,HENTBOL!C$32:N2625,7,0)),VLOOKUP(B270,HOKEY!C$35:N1969,7,0)),VLOOKUP(B270,KRİKET!C$30:N2399,7,0)),VLOOKUP(B270,'FERDİ BRANŞLAR'!B$2:M300,7,0))</f>
        <v>YILDIZ KIZ</v>
      </c>
      <c r="I270" s="187" t="str">
        <f>IFERROR(IFERROR(IFERROR(IFERROR(IFERROR(IFERROR(IFERROR(VLOOKUP(B270,FUTSAL!C$69:N12126,8,0),VLOOKUP(B270,VOLEYBOL!C$54:N2522,8,0)),VLOOKUP(B270,FUTBOL!C$31:N2610,8,0)),VLOOKUP(B270,BASKETBOL!C$42:N2624,8,0)),VLOOKUP(B270,HENTBOL!C$32:N2625,8,0)),VLOOKUP(B270,HOKEY!C$35:N1969,8,0)),VLOOKUP(B270,KRİKET!C$30:N2399,8,0)),VLOOKUP(B270,'FERDİ BRANŞLAR'!B$2:M300,8,0))</f>
        <v>AMASYA ZİYAPAŞA  O.O</v>
      </c>
      <c r="J270" s="253">
        <f>IFERROR(IFERROR(IFERROR(IFERROR(IFERROR(IFERROR(IFERROR(VLOOKUP(B270,FUTSAL!C$69:N12126,9,0),VLOOKUP(B270,VOLEYBOL!C$54:N2522,9,0)),VLOOKUP(B270,FUTBOL!C$31:N2610,9,0)),VLOOKUP(B270,BASKETBOL!C$42:N2624,9,0)),VLOOKUP(B270,HENTBOL!C$32:N2625,9,0)),VLOOKUP(B270,HOKEY!C$35:N1969,9,0)),VLOOKUP(B270,KRİKET!C$30:N2399,9,0)),VLOOKUP(B270,'FERDİ BRANŞLAR'!B$2:M300,9,0))</f>
        <v>0</v>
      </c>
      <c r="K270" s="253">
        <f>IFERROR(IFERROR(IFERROR(IFERROR(IFERROR(IFERROR(IFERROR(VLOOKUP(B270,FUTSAL!C$69:N12126,10,0),VLOOKUP(B270,VOLEYBOL!C$54:N2522,10,0)),VLOOKUP(B270,FUTBOL!C$31:N2610,10,0)),VLOOKUP(B270,BASKETBOL!C$42:N2624,10,0)),VLOOKUP(B270,HENTBOL!C$32:N2625,10,0)),VLOOKUP(B270,HOKEY!C$35:N1969,10,0)),VLOOKUP(B270,KRİKET!C$30:N2399,10,0)),VLOOKUP(B270,'FERDİ BRANŞLAR'!B$2:M300,10,0))</f>
        <v>0</v>
      </c>
      <c r="L270" s="334" t="str">
        <f>IFERROR(IFERROR(IFERROR(IFERROR(IFERROR(IFERROR(IFERROR(VLOOKUP(B270,FUTSAL!C$69:N12126,11,0),VLOOKUP(B270,VOLEYBOL!C$54:N2522,11,0)),VLOOKUP(B270,FUTBOL!C$31:N2610,11,0)),VLOOKUP(B270,BASKETBOL!C$42:N2624,11,0)),VLOOKUP(B270,HENTBOL!C$32:N2625,11,0)),VLOOKUP(B270,HOKEY!C$35:N1969,11,0)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2624,12,0)),VLOOKUP(B270,HENTBOL!C$32:N2625,12,0)),VLOOKUP(B270,HOKEY!C$35:N1969,11,0)),VLOOKUP(B270,KRİKET!C$30:N2399,12,0)),VLOOKUP(B270,'FERDİ BRANŞLAR'!B$2:M300,12,0))</f>
        <v>SAAT DEĞİŞİKLİĞİ</v>
      </c>
    </row>
    <row r="271" spans="2:13" ht="12" x14ac:dyDescent="0.2">
      <c r="B271" s="188">
        <v>455</v>
      </c>
      <c r="C271" s="185">
        <f>IFERROR(IFERROR(IFERROR(IFERROR(IFERROR(IFERROR(IFERROR(VLOOKUP(B271,FUTSAL!C$69:N11839,2,0),VLOOKUP(B271,VOLEYBOL!C$54:N2235,2,0)),VLOOKUP(B271,FUTBOL!C$31:N2323,2,0)),VLOOKUP(B271,BASKETBOL!C$42:N2337,2,0)),VLOOKUP(B271,HENTBOL!C$32:N2338,2,0)),VLOOKUP(B271,HOKEY!C$35:N1682,2,0)),VLOOKUP(B271,KRİKET!C$30:N2112,2,0)),VLOOKUP(B271,'FERDİ BRANŞLAR'!B$2:M458,2,0))</f>
        <v>46058</v>
      </c>
      <c r="D271" s="186">
        <f>IFERROR(IFERROR(IFERROR(IFERROR(IFERROR(IFERROR(IFERROR(VLOOKUP(B271,FUTSAL!C$69:N11839,3,0),VLOOKUP(B271,VOLEYBOL!C$54:N2235,3,0)),VLOOKUP(B271,FUTBOL!C$31:N2323,3,0)),VLOOKUP(B271,BASKETBOL!C$42:N2337,3,0)),VLOOKUP(B271,HENTBOL!C$32:N2338,3,0)),VLOOKUP(B271,HOKEY!C$35:N1682,3,0)),VLOOKUP(B271,KRİKET!C$30:N2112,3,0)),VLOOKUP(B271,'FERDİ BRANŞLAR'!B$2:M458,3,0))</f>
        <v>0.41666666666666669</v>
      </c>
      <c r="E271" s="185" t="str">
        <f>IFERROR(IFERROR(IFERROR(IFERROR(IFERROR(IFERROR(IFERROR(VLOOKUP(B271,FUTSAL!C$69:N11839,4,0),VLOOKUP(B271,VOLEYBOL!C$54:N2235,4,0)),VLOOKUP(B271,FUTBOL!C$31:N2323,4,0)),VLOOKUP(B271,BASKETBOL!C$42:N2337,4,0)),VLOOKUP(B271,HENTBOL!C$32:N2338,4,0)),VLOOKUP(B271,HOKEY!C$35:N1682,4,0)),VLOOKUP(B271,KRİKET!C$30:N2112,4,0)),VLOOKUP(B271,'FERDİ BRANŞLAR'!B$2:M458,4,0))</f>
        <v>AMASYA S.S</v>
      </c>
      <c r="F271" s="185" t="str">
        <f>IFERROR(IFERROR(IFERROR(IFERROR(IFERROR(IFERROR(IFERROR(VLOOKUP(B271,FUTSAL!C$69:N11839,5,0),VLOOKUP(B271,VOLEYBOL!C$54:N2235,5,0)),VLOOKUP(B271,FUTBOL!C$31:N2323,5,0)),VLOOKUP(B271,BASKETBOL!C$42:N2337,5,0)),VLOOKUP(B271,HENTBOL!C$32:N2338,5,0)),VLOOKUP(B271,HOKEY!C$35:N1682,5,0)),VLOOKUP(B271,KRİKET!C$30:N2112,5,0)),VLOOKUP(B271,'FERDİ BRANŞLAR'!B$2:M458,5,0))</f>
        <v>HENTBOL</v>
      </c>
      <c r="G271" s="185" t="str">
        <f>IFERROR(IFERROR(IFERROR(IFERROR(IFERROR(IFERROR(IFERROR(VLOOKUP(B271,FUTSAL!C$69:N12284,6,0),VLOOKUP(B271,VOLEYBOL!C$54:N2680,6,0)),VLOOKUP(B271,FUTBOL!C$31:N2768,6,0)),VLOOKUP(B271,BASKETBOL!C$42:N2782,6,0)),VLOOKUP(B271,HENTBOL!C$32:N2783,6,0)),VLOOKUP(B271,HOKEY!C$35:N2127,6,0)),VLOOKUP(B271,KRİKET!C$30:N2557,6,0)),VLOOKUP(B271,'FERDİ BRANŞLAR'!B$2:M458,6,0))</f>
        <v>A GRB</v>
      </c>
      <c r="H271" s="185" t="str">
        <f>IFERROR(IFERROR(IFERROR(IFERROR(IFERROR(IFERROR(IFERROR(VLOOKUP(B271,FUTSAL!C$69:N12284,7,0),VLOOKUP(B271,VOLEYBOL!C$54:N2680,7,0)),VLOOKUP(B271,FUTBOL!C$31:N2768,7,0)),VLOOKUP(B271,BASKETBOL!C$42:N2782,7,0)),VLOOKUP(B271,HENTBOL!C$32:N2783,7,0)),VLOOKUP(B271,HOKEY!C$35:N2127,7,0)),VLOOKUP(B271,KRİKET!C$30:N2557,7,0)),VLOOKUP(B271,'FERDİ BRANŞLAR'!B$2:M458,7,0))</f>
        <v>KÇK KIZ</v>
      </c>
      <c r="I271" s="187" t="str">
        <f>IFERROR(IFERROR(IFERROR(IFERROR(IFERROR(IFERROR(IFERROR(VLOOKUP(B271,FUTSAL!C$69:N12284,8,0),VLOOKUP(B271,VOLEYBOL!C$54:N2680,8,0)),VLOOKUP(B271,FUTBOL!C$31:N2768,8,0)),VLOOKUP(B271,BASKETBOL!C$42:N2782,8,0)),VLOOKUP(B271,HENTBOL!C$32:N2783,8,0)),VLOOKUP(B271,HOKEY!C$35:N2127,8,0)),VLOOKUP(B271,KRİKET!C$30:N2557,8,0)),VLOOKUP(B271,'FERDİ BRANŞLAR'!B$2:M458,8,0))</f>
        <v>AMASYA ZİYAPAŞA O.O</v>
      </c>
      <c r="J271" s="253">
        <f>IFERROR(IFERROR(IFERROR(IFERROR(IFERROR(IFERROR(IFERROR(VLOOKUP(B271,FUTSAL!C$69:N12284,9,0),VLOOKUP(B271,VOLEYBOL!C$54:N2680,9,0)),VLOOKUP(B271,FUTBOL!C$31:N2768,9,0)),VLOOKUP(B271,BASKETBOL!C$42:N2782,9,0)),VLOOKUP(B271,HENTBOL!C$32:N2783,9,0)),VLOOKUP(B271,HOKEY!C$35:N2127,9,0)),VLOOKUP(B271,KRİKET!C$30:N2557,9,0)),VLOOKUP(B271,'FERDİ BRANŞLAR'!B$2:M458,9,0))</f>
        <v>0</v>
      </c>
      <c r="K271" s="253">
        <f>IFERROR(IFERROR(IFERROR(IFERROR(IFERROR(IFERROR(IFERROR(VLOOKUP(B271,FUTSAL!C$69:N12284,10,0),VLOOKUP(B271,VOLEYBOL!C$54:N2680,10,0)),VLOOKUP(B271,FUTBOL!C$31:N2768,10,0)),VLOOKUP(B271,BASKETBOL!C$42:N2782,10,0)),VLOOKUP(B271,HENTBOL!C$32:N2783,10,0)),VLOOKUP(B271,HOKEY!C$35:N2127,10,0)),VLOOKUP(B271,KRİKET!C$30:N2557,10,0)),VLOOKUP(B271,'FERDİ BRANŞLAR'!B$2:M458,10,0))</f>
        <v>0</v>
      </c>
      <c r="L271" s="351" t="str">
        <f>IFERROR(IFERROR(IFERROR(IFERROR(IFERROR(IFERROR(IFERROR(VLOOKUP(B271,FUTSAL!C$69:N12284,11,0),VLOOKUP(B271,VOLEYBOL!C$54:N2680,11,0)),VLOOKUP(B271,FUTBOL!C$31:N2768,11,0)),VLOOKUP(B271,BASKETBOL!C$42:N2782,11,0)),VLOOKUP(B271,HENTBOL!C$32:N2783,11,0)),VLOOKUP(B271,HOKEY!C$35:N2127,11,0)),VLOOKUP(B271,KRİKET!C$30:N2557,11,0)),VLOOKUP(B271,'FERDİ BRANŞLAR'!B$2:M458,11,0))</f>
        <v>AMASYA ŞEHİT HÜSEYİN HATİPOĞLU İHO</v>
      </c>
      <c r="M271" s="79">
        <f>IFERROR(IFERROR(IFERROR(IFERROR(IFERROR(IFERROR(IFERROR(VLOOKUP(B271,FUTSAL!C$69:N12284,12,0),VLOOKUP(B271,VOLEYBOL!C$54:N2680,12,0)),VLOOKUP(B271,FUTBOL!C$31:N2768,12,0)),VLOOKUP(B271,BASKETBOL!C$42:N2782,12,0)),VLOOKUP(B271,HENTBOL!C$32:N2783,12,0)),VLOOKUP(B271,HOKEY!C$35:N2127,11,0)),VLOOKUP(B271,KRİKET!C$30:N2557,12,0)),VLOOKUP(B271,'FERDİ BRANŞLAR'!B$2:M458,12,0))</f>
        <v>0</v>
      </c>
    </row>
    <row r="272" spans="2:13" ht="12" x14ac:dyDescent="0.2">
      <c r="B272" s="104" t="s">
        <v>177</v>
      </c>
      <c r="C272" s="185">
        <f>IFERROR(IFERROR(IFERROR(IFERROR(IFERROR(IFERROR(IFERROR(VLOOKUP(B272,FUTSAL!C$69:N12017,2,0),VLOOKUP(B272,VOLEYBOL!C$54:N2413,2,0)),VLOOKUP(B272,FUTBOL!C$31:N2501,2,0)),VLOOKUP(B272,BASKETBOL!C$42:N2515,2,0)),VLOOKUP(B272,HENTBOL!C$32:N2516,2,0)),VLOOKUP(B272,HOKEY!C$35:N1860,2,0)),VLOOKUP(B272,KRİKET!C$30:N2290,2,0)),VLOOKUP(B272,'FERDİ BRANŞLAR'!B$2:M636,2,0))</f>
        <v>46058</v>
      </c>
      <c r="D272" s="186">
        <f>IFERROR(IFERROR(IFERROR(IFERROR(IFERROR(IFERROR(IFERROR(VLOOKUP(B272,FUTSAL!C$69:N12017,3,0),VLOOKUP(B272,VOLEYBOL!C$54:N2413,3,0)),VLOOKUP(B272,FUTBOL!C$31:N2501,3,0)),VLOOKUP(B272,BASKETBOL!C$42:N2515,3,0)),VLOOKUP(B272,HENTBOL!C$32:N2516,3,0)),VLOOKUP(B272,HOKEY!C$35:N1860,3,0)),VLOOKUP(B272,KRİKET!C$30:N2290,3,0)),VLOOKUP(B272,'FERDİ BRANŞLAR'!B$2:M636,3,0))</f>
        <v>0.41666666666666702</v>
      </c>
      <c r="E272" s="185" t="str">
        <f>IFERROR(IFERROR(IFERROR(IFERROR(IFERROR(IFERROR(IFERROR(VLOOKUP(B272,FUTSAL!C$69:N12017,4,0),VLOOKUP(B272,VOLEYBOL!C$54:N2413,4,0)),VLOOKUP(B272,FUTBOL!C$31:N2501,4,0)),VLOOKUP(B272,BASKETBOL!C$42:N2515,4,0)),VLOOKUP(B272,HENTBOL!C$32:N2516,4,0)),VLOOKUP(B272,HOKEY!C$35:N1860,4,0)),VLOOKUP(B272,KRİKET!C$30:N2290,4,0)),VLOOKUP(B272,'FERDİ BRANŞLAR'!B$2:M636,4,0))</f>
        <v>HAMİT KAPLAN</v>
      </c>
      <c r="F272" s="185" t="str">
        <f>IFERROR(IFERROR(IFERROR(IFERROR(IFERROR(IFERROR(IFERROR(VLOOKUP(B272,FUTSAL!C$69:N12017,5,0),VLOOKUP(B272,VOLEYBOL!C$54:N2413,5,0)),VLOOKUP(B272,FUTBOL!C$31:N2501,5,0)),VLOOKUP(B272,BASKETBOL!C$42:N2515,5,0)),VLOOKUP(B272,HENTBOL!C$32:N2516,5,0)),VLOOKUP(B272,HOKEY!C$35:N1860,5,0)),VLOOKUP(B272,KRİKET!C$30:N2290,5,0)),VLOOKUP(B272,'FERDİ BRANŞLAR'!B$2:M636,5,0))</f>
        <v xml:space="preserve">GÜREŞ </v>
      </c>
      <c r="G272" s="185" t="str">
        <f>IFERROR(IFERROR(IFERROR(IFERROR(IFERROR(IFERROR(IFERROR(VLOOKUP(B272,FUTSAL!C$69:N12462,6,0),VLOOKUP(B272,VOLEYBOL!C$54:N2858,6,0)),VLOOKUP(B272,FUTBOL!C$31:N2946,6,0)),VLOOKUP(B272,BASKETBOL!C$42:N2960,6,0)),VLOOKUP(B272,HENTBOL!C$32:N2961,6,0)),VLOOKUP(B272,HOKEY!C$35:N2305,6,0)),VLOOKUP(B272,KRİKET!C$30:N2735,6,0)),VLOOKUP(B272,'FERDİ BRANŞLAR'!B$2:M636,6,0))</f>
        <v>…</v>
      </c>
      <c r="H272" s="185" t="str">
        <f>IFERROR(IFERROR(IFERROR(IFERROR(IFERROR(IFERROR(IFERROR(VLOOKUP(B272,FUTSAL!C$69:N12462,7,0),VLOOKUP(B272,VOLEYBOL!C$54:N2858,7,0)),VLOOKUP(B272,FUTBOL!C$31:N2946,7,0)),VLOOKUP(B272,BASKETBOL!C$42:N2960,7,0)),VLOOKUP(B272,HENTBOL!C$32:N2961,7,0)),VLOOKUP(B272,HOKEY!C$35:N2305,7,0)),VLOOKUP(B272,KRİKET!C$30:N2735,7,0)),VLOOKUP(B272,'FERDİ BRANŞLAR'!B$2:M636,7,0))</f>
        <v xml:space="preserve">YILDIZ </v>
      </c>
      <c r="I272" s="187" t="str">
        <f>IFERROR(IFERROR(IFERROR(IFERROR(IFERROR(IFERROR(IFERROR(VLOOKUP(B272,FUTSAL!C$69:N12462,8,0),VLOOKUP(B272,VOLEYBOL!C$54:N2858,8,0)),VLOOKUP(B272,FUTBOL!C$31:N2946,8,0)),VLOOKUP(B272,BASKETBOL!C$42:N2960,8,0)),VLOOKUP(B272,HENTBOL!C$32:N2961,8,0)),VLOOKUP(B272,HOKEY!C$35:N2305,8,0)),VLOOKUP(B272,KRİKET!C$30:N2735,8,0)),VLOOKUP(B272,'FERDİ BRANŞLAR'!B$2:M636,8,0))</f>
        <v>……….</v>
      </c>
      <c r="J272" s="183" t="str">
        <f>IFERROR(IFERROR(IFERROR(IFERROR(IFERROR(IFERROR(IFERROR(VLOOKUP(B272,FUTSAL!C$69:N12462,9,0),VLOOKUP(B272,VOLEYBOL!C$54:N2858,9,0)),VLOOKUP(B272,FUTBOL!C$31:N2946,9,0)),VLOOKUP(B272,BASKETBOL!C$42:N2960,9,0)),VLOOKUP(B272,HENTBOL!C$32:N2961,9,0)),VLOOKUP(B272,HOKEY!C$35:N2305,9,0)),VLOOKUP(B272,KRİKET!C$30:N2735,9,0)),VLOOKUP(B272,'FERDİ BRANŞLAR'!B$2:M636,9,0))</f>
        <v>…</v>
      </c>
      <c r="K272" s="183" t="str">
        <f>IFERROR(IFERROR(IFERROR(IFERROR(IFERROR(IFERROR(IFERROR(VLOOKUP(B272,FUTSAL!C$69:N12462,10,0),VLOOKUP(B272,VOLEYBOL!C$54:N2858,10,0)),VLOOKUP(B272,FUTBOL!C$31:N2946,10,0)),VLOOKUP(B272,BASKETBOL!C$42:N2960,10,0)),VLOOKUP(B272,HENTBOL!C$32:N2961,10,0)),VLOOKUP(B272,HOKEY!C$35:N2305,10,0)),VLOOKUP(B272,KRİKET!C$30:N2735,10,0)),VLOOKUP(B272,'FERDİ BRANŞLAR'!B$2:M636,10,0))</f>
        <v>…</v>
      </c>
      <c r="L272" s="351" t="str">
        <f>IFERROR(IFERROR(IFERROR(IFERROR(IFERROR(IFERROR(IFERROR(VLOOKUP(B272,FUTSAL!C$69:N12462,11,0),VLOOKUP(B272,VOLEYBOL!C$54:N2858,11,0)),VLOOKUP(B272,FUTBOL!C$31:N2946,11,0)),VLOOKUP(B272,BASKETBOL!C$42:N2960,11,0)),VLOOKUP(B272,HENTBOL!C$32:N2961,11,0)),VLOOKUP(B272,HOKEY!C$35:N2305,11,0)),VLOOKUP(B272,KRİKET!C$30:N2735,11,0)),VLOOKUP(B272,'FERDİ BRANŞLAR'!B$2:M636,11,0))</f>
        <v>……….</v>
      </c>
      <c r="M272" s="79" t="str">
        <f>IFERROR(IFERROR(IFERROR(IFERROR(IFERROR(IFERROR(IFERROR(VLOOKUP(B272,FUTSAL!C$69:N12462,12,0),VLOOKUP(B272,VOLEYBOL!C$54:N2858,12,0)),VLOOKUP(B272,FUTBOL!C$31:N2946,12,0)),VLOOKUP(B272,BASKETBOL!C$42:N2960,12,0)),VLOOKUP(B272,HENTBOL!C$32:N2961,12,0)),VLOOKUP(B272,HOKEY!C$35:N2305,11,0)),VLOOKUP(B272,KRİKET!C$30:N2735,12,0)),VLOOKUP(B272,'FERDİ BRANŞLAR'!B$2:M636,12,0))</f>
        <v xml:space="preserve">KUPA TÖRENİ </v>
      </c>
    </row>
    <row r="273" spans="2:13" ht="12" x14ac:dyDescent="0.2">
      <c r="B273" s="188">
        <v>238</v>
      </c>
      <c r="C273" s="185">
        <f>IFERROR(IFERROR(IFERROR(IFERROR(IFERROR(IFERROR(IFERROR(VLOOKUP(B273,FUTSAL!C$69:N11708,2,0),VLOOKUP(B273,VOLEYBOL!C$54:N2104,2,0)),VLOOKUP(B273,FUTBOL!C$31:N2192,2,0)),VLOOKUP(B273,BASKETBOL!C$42:N2206,2,0)),VLOOKUP(B273,HENTBOL!C$32:N2207,2,0)),VLOOKUP(B273,HOKEY!C$35:N1551,2,0)),VLOOKUP(B273,KRİKET!C$30:N1981,2,0)),VLOOKUP(B273,'FERDİ BRANŞLAR'!B$2:M327,2,0))</f>
        <v>46058</v>
      </c>
      <c r="D273" s="186">
        <f>IFERROR(IFERROR(IFERROR(IFERROR(IFERROR(IFERROR(IFERROR(VLOOKUP(B273,FUTSAL!C$69:N11708,3,0),VLOOKUP(B273,VOLEYBOL!C$54:N2104,3,0)),VLOOKUP(B273,FUTBOL!C$31:N2192,3,0)),VLOOKUP(B273,BASKETBOL!C$42:N2206,3,0)),VLOOKUP(B273,HENTBOL!C$32:N2207,3,0)),VLOOKUP(B273,HOKEY!C$35:N1551,3,0)),VLOOKUP(B273,KRİKET!C$30:N1981,3,0)),VLOOKUP(B273,'FERDİ BRANŞLAR'!B$2:M327,3,0))</f>
        <v>0.45833333333333331</v>
      </c>
      <c r="E273" s="185" t="str">
        <f>IFERROR(IFERROR(IFERROR(IFERROR(IFERROR(IFERROR(IFERROR(VLOOKUP(B273,FUTSAL!C$69:N11708,4,0),VLOOKUP(B273,VOLEYBOL!C$54:N2104,4,0)),VLOOKUP(B273,FUTBOL!C$31:N2192,4,0)),VLOOKUP(B273,BASKETBOL!C$42:N2206,4,0)),VLOOKUP(B273,HENTBOL!C$32:N2207,4,0)),VLOOKUP(B273,HOKEY!C$35:N1551,4,0)),VLOOKUP(B273,KRİKET!C$30:N1981,4,0)),VLOOKUP(B273,'FERDİ BRANŞLAR'!B$2:M327,4,0))</f>
        <v>AMASYA BEL 2NOLU SENTETİK SAHA</v>
      </c>
      <c r="F273" s="185" t="str">
        <f>IFERROR(IFERROR(IFERROR(IFERROR(IFERROR(IFERROR(IFERROR(VLOOKUP(B273,FUTSAL!C$69:N11708,5,0),VLOOKUP(B273,VOLEYBOL!C$54:N2104,5,0)),VLOOKUP(B273,FUTBOL!C$31:N2192,5,0)),VLOOKUP(B273,BASKETBOL!C$42:N2206,5,0)),VLOOKUP(B273,HENTBOL!C$32:N2207,5,0)),VLOOKUP(B273,HOKEY!C$35:N1551,5,0)),VLOOKUP(B273,KRİKET!C$30:N1981,5,0)),VLOOKUP(B273,'FERDİ BRANŞLAR'!B$2:M327,5,0))</f>
        <v>FUTBOL</v>
      </c>
      <c r="G273" s="185" t="str">
        <f>IFERROR(IFERROR(IFERROR(IFERROR(IFERROR(IFERROR(IFERROR(VLOOKUP(B273,FUTSAL!C$69:N12153,6,0),VLOOKUP(B273,VOLEYBOL!C$54:N2549,6,0)),VLOOKUP(B273,FUTBOL!C$31:N2637,6,0)),VLOOKUP(B273,BASKETBOL!C$42:N2651,6,0)),VLOOKUP(B273,HENTBOL!C$32:N2652,6,0)),VLOOKUP(B273,HOKEY!C$35:N1996,6,0)),VLOOKUP(B273,KRİKET!C$30:N2426,6,0)),VLOOKUP(B273,'FERDİ BRANŞLAR'!B$2:M327,6,0))</f>
        <v>A GRB</v>
      </c>
      <c r="H273" s="185" t="str">
        <f>IFERROR(IFERROR(IFERROR(IFERROR(IFERROR(IFERROR(IFERROR(VLOOKUP(B273,FUTSAL!C$69:N12153,7,0),VLOOKUP(B273,VOLEYBOL!C$54:N2549,7,0)),VLOOKUP(B273,FUTBOL!C$31:N2637,7,0)),VLOOKUP(B273,BASKETBOL!C$42:N2651,7,0)),VLOOKUP(B273,HENTBOL!C$32:N2652,7,0)),VLOOKUP(B273,HOKEY!C$35:N1996,7,0)),VLOOKUP(B273,KRİKET!C$30:N2426,7,0)),VLOOKUP(B273,'FERDİ BRANŞLAR'!B$2:M327,7,0))</f>
        <v>YILDIZ KIZ</v>
      </c>
      <c r="I273" s="187" t="str">
        <f>IFERROR(IFERROR(IFERROR(IFERROR(IFERROR(IFERROR(IFERROR(VLOOKUP(B273,FUTSAL!C$69:N12153,8,0),VLOOKUP(B273,VOLEYBOL!C$54:N2549,8,0)),VLOOKUP(B273,FUTBOL!C$31:N2637,8,0)),VLOOKUP(B273,BASKETBOL!C$42:N2651,8,0)),VLOOKUP(B273,HENTBOL!C$32:N2652,8,0)),VLOOKUP(B273,HOKEY!C$35:N1996,8,0)),VLOOKUP(B273,KRİKET!C$30:N2426,8,0)),VLOOKUP(B273,'FERDİ BRANŞLAR'!B$2:M327,8,0))</f>
        <v>AMASYA ŞEHİT HÜSEYİN HATİPOĞLU İHO</v>
      </c>
      <c r="J273" s="253">
        <f>IFERROR(IFERROR(IFERROR(IFERROR(IFERROR(IFERROR(IFERROR(VLOOKUP(B273,FUTSAL!C$69:N12153,9,0),VLOOKUP(B273,VOLEYBOL!C$54:N2549,9,0)),VLOOKUP(B273,FUTBOL!C$31:N2637,9,0)),VLOOKUP(B273,BASKETBOL!C$42:N2651,9,0)),VLOOKUP(B273,HENTBOL!C$32:N2652,9,0)),VLOOKUP(B273,HOKEY!C$35:N1996,9,0)),VLOOKUP(B273,KRİKET!C$30:N2426,9,0)),VLOOKUP(B273,'FERDİ BRANŞLAR'!B$2:M327,9,0))</f>
        <v>0</v>
      </c>
      <c r="K273" s="253">
        <f>IFERROR(IFERROR(IFERROR(IFERROR(IFERROR(IFERROR(IFERROR(VLOOKUP(B273,FUTSAL!C$69:N12153,10,0),VLOOKUP(B273,VOLEYBOL!C$54:N2549,10,0)),VLOOKUP(B273,FUTBOL!C$31:N2637,10,0)),VLOOKUP(B273,BASKETBOL!C$42:N2651,10,0)),VLOOKUP(B273,HENTBOL!C$32:N2652,10,0)),VLOOKUP(B273,HOKEY!C$35:N1996,10,0)),VLOOKUP(B273,KRİKET!C$30:N2426,10,0)),VLOOKUP(B273,'FERDİ BRANŞLAR'!B$2:M327,10,0))</f>
        <v>0</v>
      </c>
      <c r="L273" s="326" t="str">
        <f>IFERROR(IFERROR(IFERROR(IFERROR(IFERROR(IFERROR(IFERROR(VLOOKUP(B273,FUTSAL!C$69:N12153,11,0),VLOOKUP(B273,VOLEYBOL!C$54:N2549,11,0)),VLOOKUP(B273,FUTBOL!C$31:N2637,11,0)),VLOOKUP(B273,BASKETBOL!C$42:N2651,11,0)),VLOOKUP(B273,HENTBOL!C$32:N2652,11,0)),VLOOKUP(B273,HOKEY!C$35:N1996,11,0)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2651,12,0)),VLOOKUP(B273,HENTBOL!C$32:N2652,12,0)),VLOOKUP(B273,HOKEY!C$35:N1996,11,0)),VLOOKUP(B273,KRİKET!C$30:N2426,12,0)),VLOOKUP(B273,'FERDİ BRANŞLAR'!B$2:M327,12,0))</f>
        <v>……….</v>
      </c>
    </row>
    <row r="274" spans="2:13" ht="12" x14ac:dyDescent="0.2">
      <c r="B274" s="188">
        <v>456</v>
      </c>
      <c r="C274" s="185">
        <f>IFERROR(IFERROR(IFERROR(IFERROR(IFERROR(IFERROR(IFERROR(VLOOKUP(B274,FUTSAL!C$69:N11842,2,0),VLOOKUP(B274,VOLEYBOL!C$54:N2238,2,0)),VLOOKUP(B274,FUTBOL!C$31:N2326,2,0)),VLOOKUP(B274,BASKETBOL!C$42:N2340,2,0)),VLOOKUP(B274,HENTBOL!C$32:N2341,2,0)),VLOOKUP(B274,HOKEY!C$35:N1685,2,0)),VLOOKUP(B274,KRİKET!C$30:N2115,2,0)),VLOOKUP(B274,'FERDİ BRANŞLAR'!B$2:M461,2,0))</f>
        <v>46058</v>
      </c>
      <c r="D274" s="186">
        <f>IFERROR(IFERROR(IFERROR(IFERROR(IFERROR(IFERROR(IFERROR(VLOOKUP(B274,FUTSAL!C$69:N11842,3,0),VLOOKUP(B274,VOLEYBOL!C$54:N2238,3,0)),VLOOKUP(B274,FUTBOL!C$31:N2326,3,0)),VLOOKUP(B274,BASKETBOL!C$42:N2340,3,0)),VLOOKUP(B274,HENTBOL!C$32:N2341,3,0)),VLOOKUP(B274,HOKEY!C$35:N1685,3,0)),VLOOKUP(B274,KRİKET!C$30:N2115,3,0)),VLOOKUP(B274,'FERDİ BRANŞLAR'!B$2:M461,3,0))</f>
        <v>0.45833333333333331</v>
      </c>
      <c r="E274" s="185" t="str">
        <f>IFERROR(IFERROR(IFERROR(IFERROR(IFERROR(IFERROR(IFERROR(VLOOKUP(B274,FUTSAL!C$69:N11842,4,0),VLOOKUP(B274,VOLEYBOL!C$54:N2238,4,0)),VLOOKUP(B274,FUTBOL!C$31:N2326,4,0)),VLOOKUP(B274,BASKETBOL!C$42:N2340,4,0)),VLOOKUP(B274,HENTBOL!C$32:N2341,4,0)),VLOOKUP(B274,HOKEY!C$35:N1685,4,0)),VLOOKUP(B274,KRİKET!C$30:N2115,4,0)),VLOOKUP(B274,'FERDİ BRANŞLAR'!B$2:M461,4,0))</f>
        <v>AMASYA S.S</v>
      </c>
      <c r="F274" s="185" t="str">
        <f>IFERROR(IFERROR(IFERROR(IFERROR(IFERROR(IFERROR(IFERROR(VLOOKUP(B274,FUTSAL!C$69:N11842,5,0),VLOOKUP(B274,VOLEYBOL!C$54:N2238,5,0)),VLOOKUP(B274,FUTBOL!C$31:N2326,5,0)),VLOOKUP(B274,BASKETBOL!C$42:N2340,5,0)),VLOOKUP(B274,HENTBOL!C$32:N2341,5,0)),VLOOKUP(B274,HOKEY!C$35:N1685,5,0)),VLOOKUP(B274,KRİKET!C$30:N2115,5,0)),VLOOKUP(B274,'FERDİ BRANŞLAR'!B$2:M461,5,0))</f>
        <v>HENTBOL</v>
      </c>
      <c r="G274" s="185" t="str">
        <f>IFERROR(IFERROR(IFERROR(IFERROR(IFERROR(IFERROR(IFERROR(VLOOKUP(B274,FUTSAL!C$69:N12287,6,0),VLOOKUP(B274,VOLEYBOL!C$54:N2683,6,0)),VLOOKUP(B274,FUTBOL!C$31:N2771,6,0)),VLOOKUP(B274,BASKETBOL!C$42:N2785,6,0)),VLOOKUP(B274,HENTBOL!C$32:N2786,6,0)),VLOOKUP(B274,HOKEY!C$35:N2130,6,0)),VLOOKUP(B274,KRİKET!C$30:N2560,6,0)),VLOOKUP(B274,'FERDİ BRANŞLAR'!B$2:M461,6,0))</f>
        <v>A GRB</v>
      </c>
      <c r="H274" s="185" t="str">
        <f>IFERROR(IFERROR(IFERROR(IFERROR(IFERROR(IFERROR(IFERROR(VLOOKUP(B274,FUTSAL!C$69:N12287,7,0),VLOOKUP(B274,VOLEYBOL!C$54:N2683,7,0)),VLOOKUP(B274,FUTBOL!C$31:N2771,7,0)),VLOOKUP(B274,BASKETBOL!C$42:N2785,7,0)),VLOOKUP(B274,HENTBOL!C$32:N2786,7,0)),VLOOKUP(B274,HOKEY!C$35:N2130,7,0)),VLOOKUP(B274,KRİKET!C$30:N2560,7,0)),VLOOKUP(B274,'FERDİ BRANŞLAR'!B$2:M461,7,0))</f>
        <v>KÇK KIZ</v>
      </c>
      <c r="I274" s="187" t="str">
        <f>IFERROR(IFERROR(IFERROR(IFERROR(IFERROR(IFERROR(IFERROR(VLOOKUP(B274,FUTSAL!C$69:N12287,8,0),VLOOKUP(B274,VOLEYBOL!C$54:N2683,8,0)),VLOOKUP(B274,FUTBOL!C$31:N2771,8,0)),VLOOKUP(B274,BASKETBOL!C$42:N2785,8,0)),VLOOKUP(B274,HENTBOL!C$32:N2786,8,0)),VLOOKUP(B274,HOKEY!C$35:N2130,8,0)),VLOOKUP(B274,KRİKET!C$30:N2560,8,0)),VLOOKUP(B274,'FERDİ BRANŞLAR'!B$2:M461,8,0))</f>
        <v>AMASYA PLEVNE O.O(Çekildi)01.12.2025</v>
      </c>
      <c r="J274" s="253">
        <f>IFERROR(IFERROR(IFERROR(IFERROR(IFERROR(IFERROR(IFERROR(VLOOKUP(B274,FUTSAL!C$69:N12287,9,0),VLOOKUP(B274,VOLEYBOL!C$54:N2683,9,0)),VLOOKUP(B274,FUTBOL!C$31:N2771,9,0)),VLOOKUP(B274,BASKETBOL!C$42:N2785,9,0)),VLOOKUP(B274,HENTBOL!C$32:N2786,9,0)),VLOOKUP(B274,HOKEY!C$35:N2130,9,0)),VLOOKUP(B274,KRİKET!C$30:N2560,9,0)),VLOOKUP(B274,'FERDİ BRANŞLAR'!B$2:M461,9,0))</f>
        <v>0</v>
      </c>
      <c r="K274" s="253">
        <f>IFERROR(IFERROR(IFERROR(IFERROR(IFERROR(IFERROR(IFERROR(VLOOKUP(B274,FUTSAL!C$69:N12287,10,0),VLOOKUP(B274,VOLEYBOL!C$54:N2683,10,0)),VLOOKUP(B274,FUTBOL!C$31:N2771,10,0)),VLOOKUP(B274,BASKETBOL!C$42:N2785,10,0)),VLOOKUP(B274,HENTBOL!C$32:N2786,10,0)),VLOOKUP(B274,HOKEY!C$35:N2130,10,0)),VLOOKUP(B274,KRİKET!C$30:N2560,10,0)),VLOOKUP(B274,'FERDİ BRANŞLAR'!B$2:M461,10,0))</f>
        <v>0</v>
      </c>
      <c r="L274" s="326" t="str">
        <f>IFERROR(IFERROR(IFERROR(IFERROR(IFERROR(IFERROR(IFERROR(VLOOKUP(B274,FUTSAL!C$69:N12287,11,0),VLOOKUP(B274,VOLEYBOL!C$54:N2683,11,0)),VLOOKUP(B274,FUTBOL!C$31:N2771,11,0)),VLOOKUP(B274,BASKETBOL!C$42:N2785,11,0)),VLOOKUP(B274,HENTBOL!C$32:N2786,11,0)),VLOOKUP(B274,HOKEY!C$35:N2130,11,0)),VLOOKUP(B274,KRİKET!C$30:N2560,11,0)),VLOOKUP(B274,'FERDİ BRANŞLAR'!B$2:M461,11,0))</f>
        <v>TAŞOVA EMİNE BURSALI İHO</v>
      </c>
      <c r="M274" s="79" t="str">
        <f>IFERROR(IFERROR(IFERROR(IFERROR(IFERROR(IFERROR(IFERROR(VLOOKUP(B274,FUTSAL!C$69:N12287,12,0),VLOOKUP(B274,VOLEYBOL!C$54:N2683,12,0)),VLOOKUP(B274,FUTBOL!C$31:N2771,12,0)),VLOOKUP(B274,BASKETBOL!C$42:N2785,12,0)),VLOOKUP(B274,HENTBOL!C$32:N2786,12,0)),VLOOKUP(B274,HOKEY!C$35:N2130,11,0)),VLOOKUP(B274,KRİKET!C$30:N2560,12,0)),VLOOKUP(B274,'FERDİ BRANŞLAR'!B$2:M461,12,0))</f>
        <v>Amasya Plevne O.O Çekildi 01.12.2025</v>
      </c>
    </row>
    <row r="275" spans="2:13" ht="12" x14ac:dyDescent="0.2">
      <c r="B275" s="188">
        <v>239</v>
      </c>
      <c r="C275" s="185">
        <f>IFERROR(IFERROR(IFERROR(IFERROR(IFERROR(IFERROR(IFERROR(VLOOKUP(B275,FUTSAL!C$69:N11709,2,0),VLOOKUP(B275,VOLEYBOL!C$54:N2105,2,0)),VLOOKUP(B275,FUTBOL!C$31:N2193,2,0)),VLOOKUP(B275,BASKETBOL!C$42:N2207,2,0)),VLOOKUP(B275,HENTBOL!C$32:N2208,2,0)),VLOOKUP(B275,HOKEY!C$35:N1552,2,0)),VLOOKUP(B275,KRİKET!C$30:N1982,2,0)),VLOOKUP(B275,'FERDİ BRANŞLAR'!B$2:M328,2,0))</f>
        <v>46058</v>
      </c>
      <c r="D275" s="186">
        <f>IFERROR(IFERROR(IFERROR(IFERROR(IFERROR(IFERROR(IFERROR(VLOOKUP(B275,FUTSAL!C$69:N11709,3,0),VLOOKUP(B275,VOLEYBOL!C$54:N2105,3,0)),VLOOKUP(B275,FUTBOL!C$31:N2193,3,0)),VLOOKUP(B275,BASKETBOL!C$42:N2207,3,0)),VLOOKUP(B275,HENTBOL!C$32:N2208,3,0)),VLOOKUP(B275,HOKEY!C$35:N1552,3,0)),VLOOKUP(B275,KRİKET!C$30:N1982,3,0)),VLOOKUP(B275,'FERDİ BRANŞLAR'!B$2:M328,3,0))</f>
        <v>0.5</v>
      </c>
      <c r="E275" s="185" t="str">
        <f>IFERROR(IFERROR(IFERROR(IFERROR(IFERROR(IFERROR(IFERROR(VLOOKUP(B275,FUTSAL!C$69:N11709,4,0),VLOOKUP(B275,VOLEYBOL!C$54:N2105,4,0)),VLOOKUP(B275,FUTBOL!C$31:N2193,4,0)),VLOOKUP(B275,BASKETBOL!C$42:N2207,4,0)),VLOOKUP(B275,HENTBOL!C$32:N2208,4,0)),VLOOKUP(B275,HOKEY!C$35:N1552,4,0)),VLOOKUP(B275,KRİKET!C$30:N1982,4,0)),VLOOKUP(B275,'FERDİ BRANŞLAR'!B$2:M328,4,0))</f>
        <v>AMASYA BEL 2NOLU SENTETİK SAHA</v>
      </c>
      <c r="F275" s="185" t="str">
        <f>IFERROR(IFERROR(IFERROR(IFERROR(IFERROR(IFERROR(IFERROR(VLOOKUP(B275,FUTSAL!C$69:N11709,5,0),VLOOKUP(B275,VOLEYBOL!C$54:N2105,5,0)),VLOOKUP(B275,FUTBOL!C$31:N2193,5,0)),VLOOKUP(B275,BASKETBOL!C$42:N2207,5,0)),VLOOKUP(B275,HENTBOL!C$32:N2208,5,0)),VLOOKUP(B275,HOKEY!C$35:N1552,5,0)),VLOOKUP(B275,KRİKET!C$30:N1982,5,0)),VLOOKUP(B275,'FERDİ BRANŞLAR'!B$2:M328,5,0))</f>
        <v>FUTBOL</v>
      </c>
      <c r="G275" s="185" t="str">
        <f>IFERROR(IFERROR(IFERROR(IFERROR(IFERROR(IFERROR(IFERROR(VLOOKUP(B275,FUTSAL!C$69:N12154,6,0),VLOOKUP(B275,VOLEYBOL!C$54:N2550,6,0)),VLOOKUP(B275,FUTBOL!C$31:N2638,6,0)),VLOOKUP(B275,BASKETBOL!C$42:N2652,6,0)),VLOOKUP(B275,HENTBOL!C$32:N2653,6,0)),VLOOKUP(B275,HOKEY!C$35:N1997,6,0)),VLOOKUP(B275,KRİKET!C$30:N2427,6,0)),VLOOKUP(B275,'FERDİ BRANŞLAR'!B$2:M328,6,0))</f>
        <v>A GRB</v>
      </c>
      <c r="H275" s="185" t="str">
        <f>IFERROR(IFERROR(IFERROR(IFERROR(IFERROR(IFERROR(IFERROR(VLOOKUP(B275,FUTSAL!C$69:N12154,7,0),VLOOKUP(B275,VOLEYBOL!C$54:N2550,7,0)),VLOOKUP(B275,FUTBOL!C$31:N2638,7,0)),VLOOKUP(B275,BASKETBOL!C$42:N2652,7,0)),VLOOKUP(B275,HENTBOL!C$32:N2653,7,0)),VLOOKUP(B275,HOKEY!C$35:N1997,7,0)),VLOOKUP(B275,KRİKET!C$30:N2427,7,0)),VLOOKUP(B275,'FERDİ BRANŞLAR'!B$2:M328,7,0))</f>
        <v>YILDIZ KIZ</v>
      </c>
      <c r="I275" s="187" t="str">
        <f>IFERROR(IFERROR(IFERROR(IFERROR(IFERROR(IFERROR(IFERROR(VLOOKUP(B275,FUTSAL!C$69:N12154,8,0),VLOOKUP(B275,VOLEYBOL!C$54:N2550,8,0)),VLOOKUP(B275,FUTBOL!C$31:N2638,8,0)),VLOOKUP(B275,BASKETBOL!C$42:N2652,8,0)),VLOOKUP(B275,HENTBOL!C$32:N2653,8,0)),VLOOKUP(B275,HOKEY!C$35:N1997,8,0)),VLOOKUP(B275,KRİKET!C$30:N2427,8,0)),VLOOKUP(B275,'FERDİ BRANŞLAR'!B$2:M328,8,0))</f>
        <v>SULUOVA ŞEKER O.O</v>
      </c>
      <c r="J275" s="253">
        <f>IFERROR(IFERROR(IFERROR(IFERROR(IFERROR(IFERROR(IFERROR(VLOOKUP(B275,FUTSAL!C$69:N12154,9,0),VLOOKUP(B275,VOLEYBOL!C$54:N2550,9,0)),VLOOKUP(B275,FUTBOL!C$31:N2638,9,0)),VLOOKUP(B275,BASKETBOL!C$42:N2652,9,0)),VLOOKUP(B275,HENTBOL!C$32:N2653,9,0)),VLOOKUP(B275,HOKEY!C$35:N1997,9,0)),VLOOKUP(B275,KRİKET!C$30:N2427,9,0)),VLOOKUP(B275,'FERDİ BRANŞLAR'!B$2:M328,9,0))</f>
        <v>0</v>
      </c>
      <c r="K275" s="253">
        <f>IFERROR(IFERROR(IFERROR(IFERROR(IFERROR(IFERROR(IFERROR(VLOOKUP(B275,FUTSAL!C$69:N12154,10,0),VLOOKUP(B275,VOLEYBOL!C$54:N2550,10,0)),VLOOKUP(B275,FUTBOL!C$31:N2638,10,0)),VLOOKUP(B275,BASKETBOL!C$42:N2652,10,0)),VLOOKUP(B275,HENTBOL!C$32:N2653,10,0)),VLOOKUP(B275,HOKEY!C$35:N1997,10,0)),VLOOKUP(B275,KRİKET!C$30:N2427,10,0)),VLOOKUP(B275,'FERDİ BRANŞLAR'!B$2:M328,10,0))</f>
        <v>0</v>
      </c>
      <c r="L275" s="59" t="str">
        <f>IFERROR(IFERROR(IFERROR(IFERROR(IFERROR(IFERROR(IFERROR(VLOOKUP(B275,FUTSAL!C$69:N12154,11,0),VLOOKUP(B275,VOLEYBOL!C$54:N2550,11,0)),VLOOKUP(B275,FUTBOL!C$31:N2638,11,0)),VLOOKUP(B275,BASKETBOL!C$42:N2652,11,0)),VLOOKUP(B275,HENTBOL!C$32:N2653,11,0)),VLOOKUP(B275,HOKEY!C$35:N1997,11,0)),VLOOKUP(B275,KRİKET!C$30:N2427,11,0)),VLOOKUP(B275,'FERDİ BRANŞLAR'!B$2:M328,11,0))</f>
        <v>AMASYA PLEVNE O.O (Çekildi)</v>
      </c>
      <c r="M275" s="79" t="str">
        <f>IFERROR(IFERROR(IFERROR(IFERROR(IFERROR(IFERROR(IFERROR(VLOOKUP(B275,FUTSAL!C$69:N12154,12,0),VLOOKUP(B275,VOLEYBOL!C$54:N2550,12,0)),VLOOKUP(B275,FUTBOL!C$31:N2638,12,0)),VLOOKUP(B275,BASKETBOL!C$42:N2652,12,0)),VLOOKUP(B275,HENTBOL!C$32:N2653,12,0)),VLOOKUP(B275,HOKEY!C$35:N1997,11,0)),VLOOKUP(B275,KRİKET!C$30:N2427,12,0)),VLOOKUP(B275,'FERDİ BRANŞLAR'!B$2:M328,12,0))</f>
        <v>Amasya Plevne O.O Çekildi 01.12.2025</v>
      </c>
    </row>
    <row r="276" spans="2:13" ht="12" x14ac:dyDescent="0.2">
      <c r="B276" s="188">
        <v>443</v>
      </c>
      <c r="C276" s="185">
        <f>IFERROR(IFERROR(IFERROR(IFERROR(IFERROR(IFERROR(IFERROR(VLOOKUP(B276,FUTSAL!C$69:N11833,2,0),VLOOKUP(B276,VOLEYBOL!C$54:N2229,2,0)),VLOOKUP(B276,FUTBOL!C$31:N2317,2,0)),VLOOKUP(B276,BASKETBOL!C$42:N2331,2,0)),VLOOKUP(B276,HENTBOL!C$32:N2332,2,0)),VLOOKUP(B276,HOKEY!C$35:N1676,2,0)),VLOOKUP(B276,KRİKET!C$30:N2106,2,0)),VLOOKUP(B276,'FERDİ BRANŞLAR'!B$2:M452,2,0))</f>
        <v>46058</v>
      </c>
      <c r="D276" s="186">
        <f>IFERROR(IFERROR(IFERROR(IFERROR(IFERROR(IFERROR(IFERROR(VLOOKUP(B276,FUTSAL!C$69:N11833,3,0),VLOOKUP(B276,VOLEYBOL!C$54:N2229,3,0)),VLOOKUP(B276,FUTBOL!C$31:N2317,3,0)),VLOOKUP(B276,BASKETBOL!C$42:N2331,3,0)),VLOOKUP(B276,HENTBOL!C$32:N2332,3,0)),VLOOKUP(B276,HOKEY!C$35:N1676,3,0)),VLOOKUP(B276,KRİKET!C$30:N2106,3,0)),VLOOKUP(B276,'FERDİ BRANŞLAR'!B$2:M452,3,0))</f>
        <v>0.5</v>
      </c>
      <c r="E276" s="185" t="str">
        <f>IFERROR(IFERROR(IFERROR(IFERROR(IFERROR(IFERROR(IFERROR(VLOOKUP(B276,FUTSAL!C$69:N11833,4,0),VLOOKUP(B276,VOLEYBOL!C$54:N2229,4,0)),VLOOKUP(B276,FUTBOL!C$31:N2317,4,0)),VLOOKUP(B276,BASKETBOL!C$42:N2331,4,0)),VLOOKUP(B276,HENTBOL!C$32:N2332,4,0)),VLOOKUP(B276,HOKEY!C$35:N1676,4,0)),VLOOKUP(B276,KRİKET!C$30:N2106,4,0)),VLOOKUP(B276,'FERDİ BRANŞLAR'!B$2:M452,4,0))</f>
        <v>AMASYA S.S</v>
      </c>
      <c r="F276" s="185" t="str">
        <f>IFERROR(IFERROR(IFERROR(IFERROR(IFERROR(IFERROR(IFERROR(VLOOKUP(B276,FUTSAL!C$69:N11833,5,0),VLOOKUP(B276,VOLEYBOL!C$54:N2229,5,0)),VLOOKUP(B276,FUTBOL!C$31:N2317,5,0)),VLOOKUP(B276,BASKETBOL!C$42:N2331,5,0)),VLOOKUP(B276,HENTBOL!C$32:N2332,5,0)),VLOOKUP(B276,HOKEY!C$35:N1676,5,0)),VLOOKUP(B276,KRİKET!C$30:N2106,5,0)),VLOOKUP(B276,'FERDİ BRANŞLAR'!B$2:M452,5,0))</f>
        <v>HENTBOL</v>
      </c>
      <c r="G276" s="185" t="str">
        <f>IFERROR(IFERROR(IFERROR(IFERROR(IFERROR(IFERROR(IFERROR(VLOOKUP(B276,FUTSAL!C$69:N12278,6,0),VLOOKUP(B276,VOLEYBOL!C$54:N2674,6,0)),VLOOKUP(B276,FUTBOL!C$31:N2762,6,0)),VLOOKUP(B276,BASKETBOL!C$42:N2776,6,0)),VLOOKUP(B276,HENTBOL!C$32:N2777,6,0)),VLOOKUP(B276,HOKEY!C$35:N2121,6,0)),VLOOKUP(B276,KRİKET!C$30:N2551,6,0)),VLOOKUP(B276,'FERDİ BRANŞLAR'!B$2:M452,6,0))</f>
        <v>..</v>
      </c>
      <c r="H276" s="185" t="str">
        <f>IFERROR(IFERROR(IFERROR(IFERROR(IFERROR(IFERROR(IFERROR(VLOOKUP(B276,FUTSAL!C$69:N12278,7,0),VLOOKUP(B276,VOLEYBOL!C$54:N2674,7,0)),VLOOKUP(B276,FUTBOL!C$31:N2762,7,0)),VLOOKUP(B276,BASKETBOL!C$42:N2776,7,0)),VLOOKUP(B276,HENTBOL!C$32:N2777,7,0)),VLOOKUP(B276,HOKEY!C$35:N2121,7,0)),VLOOKUP(B276,KRİKET!C$30:N2551,7,0)),VLOOKUP(B276,'FERDİ BRANŞLAR'!B$2:M452,7,0))</f>
        <v>KÇK ERK</v>
      </c>
      <c r="I276" s="187" t="str">
        <f>IFERROR(IFERROR(IFERROR(IFERROR(IFERROR(IFERROR(IFERROR(VLOOKUP(B276,FUTSAL!C$69:N12278,8,0),VLOOKUP(B276,VOLEYBOL!C$54:N2674,8,0)),VLOOKUP(B276,FUTBOL!C$31:N2762,8,0)),VLOOKUP(B276,BASKETBOL!C$42:N2776,8,0)),VLOOKUP(B276,HENTBOL!C$32:N2777,8,0)),VLOOKUP(B276,HOKEY!C$35:N2121,8,0)),VLOOKUP(B276,KRİKET!C$30:N2551,8,0)),VLOOKUP(B276,'FERDİ BRANŞLAR'!B$2:M452,8,0))</f>
        <v>AMASYA ZİYAPAŞA O.O</v>
      </c>
      <c r="J276" s="253">
        <f>IFERROR(IFERROR(IFERROR(IFERROR(IFERROR(IFERROR(IFERROR(VLOOKUP(B276,FUTSAL!C$69:N12278,9,0),VLOOKUP(B276,VOLEYBOL!C$54:N2674,9,0)),VLOOKUP(B276,FUTBOL!C$31:N2762,9,0)),VLOOKUP(B276,BASKETBOL!C$42:N2776,9,0)),VLOOKUP(B276,HENTBOL!C$32:N2777,9,0)),VLOOKUP(B276,HOKEY!C$35:N2121,9,0)),VLOOKUP(B276,KRİKET!C$30:N2551,9,0)),VLOOKUP(B276,'FERDİ BRANŞLAR'!B$2:M452,9,0))</f>
        <v>0</v>
      </c>
      <c r="K276" s="253">
        <f>IFERROR(IFERROR(IFERROR(IFERROR(IFERROR(IFERROR(IFERROR(VLOOKUP(B276,FUTSAL!C$69:N12278,10,0),VLOOKUP(B276,VOLEYBOL!C$54:N2674,10,0)),VLOOKUP(B276,FUTBOL!C$31:N2762,10,0)),VLOOKUP(B276,BASKETBOL!C$42:N2776,10,0)),VLOOKUP(B276,HENTBOL!C$32:N2777,10,0)),VLOOKUP(B276,HOKEY!C$35:N2121,10,0)),VLOOKUP(B276,KRİKET!C$30:N2551,10,0)),VLOOKUP(B276,'FERDİ BRANŞLAR'!B$2:M452,10,0))</f>
        <v>0</v>
      </c>
      <c r="L276" s="59" t="str">
        <f>IFERROR(IFERROR(IFERROR(IFERROR(IFERROR(IFERROR(IFERROR(VLOOKUP(B276,FUTSAL!C$69:N12278,11,0),VLOOKUP(B276,VOLEYBOL!C$54:N2674,11,0)),VLOOKUP(B276,FUTBOL!C$31:N2762,11,0)),VLOOKUP(B276,BASKETBOL!C$42:N2776,11,0)),VLOOKUP(B276,HENTBOL!C$32:N2777,11,0)),VLOOKUP(B276,HOKEY!C$35:N2121,11,0)),VLOOKUP(B276,KRİKET!C$30:N2551,11,0)),VLOOKUP(B276,'FERDİ BRANŞLAR'!B$2:M452,11,0))</f>
        <v>TAŞOVA ATATÜRK O.O</v>
      </c>
      <c r="M276" s="79">
        <f>IFERROR(IFERROR(IFERROR(IFERROR(IFERROR(IFERROR(IFERROR(VLOOKUP(B276,FUTSAL!C$69:N12278,12,0),VLOOKUP(B276,VOLEYBOL!C$54:N2674,12,0)),VLOOKUP(B276,FUTBOL!C$31:N2762,12,0)),VLOOKUP(B276,BASKETBOL!C$42:N2776,12,0)),VLOOKUP(B276,HENTBOL!C$32:N2777,12,0)),VLOOKUP(B276,HOKEY!C$35:N2121,11,0)),VLOOKUP(B276,KRİKET!C$30:N2551,12,0)),VLOOKUP(B276,'FERDİ BRANŞLAR'!B$2:M452,12,0))</f>
        <v>0</v>
      </c>
    </row>
    <row r="277" spans="2:13" ht="12" x14ac:dyDescent="0.2">
      <c r="B277" s="188">
        <v>444</v>
      </c>
      <c r="C277" s="185">
        <f>IFERROR(IFERROR(IFERROR(IFERROR(IFERROR(IFERROR(IFERROR(VLOOKUP(B277,FUTSAL!C$69:N11836,2,0),VLOOKUP(B277,VOLEYBOL!C$54:N2232,2,0)),VLOOKUP(B277,FUTBOL!C$31:N2320,2,0)),VLOOKUP(B277,BASKETBOL!C$42:N2334,2,0)),VLOOKUP(B277,HENTBOL!C$32:N2335,2,0)),VLOOKUP(B277,HOKEY!C$35:N1679,2,0)),VLOOKUP(B277,KRİKET!C$30:N2109,2,0)),VLOOKUP(B277,'FERDİ BRANŞLAR'!B$2:M455,2,0))</f>
        <v>46058</v>
      </c>
      <c r="D277" s="186">
        <f>IFERROR(IFERROR(IFERROR(IFERROR(IFERROR(IFERROR(IFERROR(VLOOKUP(B277,FUTSAL!C$69:N11836,3,0),VLOOKUP(B277,VOLEYBOL!C$54:N2232,3,0)),VLOOKUP(B277,FUTBOL!C$31:N2320,3,0)),VLOOKUP(B277,BASKETBOL!C$42:N2334,3,0)),VLOOKUP(B277,HENTBOL!C$32:N2335,3,0)),VLOOKUP(B277,HOKEY!C$35:N1679,3,0)),VLOOKUP(B277,KRİKET!C$30:N2109,3,0)),VLOOKUP(B277,'FERDİ BRANŞLAR'!B$2:M455,3,0))</f>
        <v>0.54166666666666663</v>
      </c>
      <c r="E277" s="185" t="str">
        <f>IFERROR(IFERROR(IFERROR(IFERROR(IFERROR(IFERROR(IFERROR(VLOOKUP(B277,FUTSAL!C$69:N11836,4,0),VLOOKUP(B277,VOLEYBOL!C$54:N2232,4,0)),VLOOKUP(B277,FUTBOL!C$31:N2320,4,0)),VLOOKUP(B277,BASKETBOL!C$42:N2334,4,0)),VLOOKUP(B277,HENTBOL!C$32:N2335,4,0)),VLOOKUP(B277,HOKEY!C$35:N1679,4,0)),VLOOKUP(B277,KRİKET!C$30:N2109,4,0)),VLOOKUP(B277,'FERDİ BRANŞLAR'!B$2:M455,4,0))</f>
        <v>AMASYA S.S</v>
      </c>
      <c r="F277" s="185" t="str">
        <f>IFERROR(IFERROR(IFERROR(IFERROR(IFERROR(IFERROR(IFERROR(VLOOKUP(B277,FUTSAL!C$69:N11836,5,0),VLOOKUP(B277,VOLEYBOL!C$54:N2232,5,0)),VLOOKUP(B277,FUTBOL!C$31:N2320,5,0)),VLOOKUP(B277,BASKETBOL!C$42:N2334,5,0)),VLOOKUP(B277,HENTBOL!C$32:N2335,5,0)),VLOOKUP(B277,HOKEY!C$35:N1679,5,0)),VLOOKUP(B277,KRİKET!C$30:N2109,5,0)),VLOOKUP(B277,'FERDİ BRANŞLAR'!B$2:M455,5,0))</f>
        <v>HENTBOL</v>
      </c>
      <c r="G277" s="185" t="str">
        <f>IFERROR(IFERROR(IFERROR(IFERROR(IFERROR(IFERROR(IFERROR(VLOOKUP(B277,FUTSAL!C$69:N12281,6,0),VLOOKUP(B277,VOLEYBOL!C$54:N2677,6,0)),VLOOKUP(B277,FUTBOL!C$31:N2765,6,0)),VLOOKUP(B277,BASKETBOL!C$42:N2779,6,0)),VLOOKUP(B277,HENTBOL!C$32:N2780,6,0)),VLOOKUP(B277,HOKEY!C$35:N2124,6,0)),VLOOKUP(B277,KRİKET!C$30:N2554,6,0)),VLOOKUP(B277,'FERDİ BRANŞLAR'!B$2:M455,6,0))</f>
        <v>..</v>
      </c>
      <c r="H277" s="185" t="str">
        <f>IFERROR(IFERROR(IFERROR(IFERROR(IFERROR(IFERROR(IFERROR(VLOOKUP(B277,FUTSAL!C$69:N12281,7,0),VLOOKUP(B277,VOLEYBOL!C$54:N2677,7,0)),VLOOKUP(B277,FUTBOL!C$31:N2765,7,0)),VLOOKUP(B277,BASKETBOL!C$42:N2779,7,0)),VLOOKUP(B277,HENTBOL!C$32:N2780,7,0)),VLOOKUP(B277,HOKEY!C$35:N2124,7,0)),VLOOKUP(B277,KRİKET!C$30:N2554,7,0)),VLOOKUP(B277,'FERDİ BRANŞLAR'!B$2:M455,7,0))</f>
        <v>KÇK ERK</v>
      </c>
      <c r="I277" s="187" t="str">
        <f>IFERROR(IFERROR(IFERROR(IFERROR(IFERROR(IFERROR(IFERROR(VLOOKUP(B277,FUTSAL!C$69:N12281,8,0),VLOOKUP(B277,VOLEYBOL!C$54:N2677,8,0)),VLOOKUP(B277,FUTBOL!C$31:N2765,8,0)),VLOOKUP(B277,BASKETBOL!C$42:N2779,8,0)),VLOOKUP(B277,HENTBOL!C$32:N2780,8,0)),VLOOKUP(B277,HOKEY!C$35:N2124,8,0)),VLOOKUP(B277,KRİKET!C$30:N2554,8,0)),VLOOKUP(B277,'FERDİ BRANŞLAR'!B$2:M455,8,0))</f>
        <v>TAŞOVA EMİNE BURSALI İHO</v>
      </c>
      <c r="J277" s="253">
        <f>IFERROR(IFERROR(IFERROR(IFERROR(IFERROR(IFERROR(IFERROR(VLOOKUP(B277,FUTSAL!C$69:N12281,9,0),VLOOKUP(B277,VOLEYBOL!C$54:N2677,9,0)),VLOOKUP(B277,FUTBOL!C$31:N2765,9,0)),VLOOKUP(B277,BASKETBOL!C$42:N2779,9,0)),VLOOKUP(B277,HENTBOL!C$32:N2780,9,0)),VLOOKUP(B277,HOKEY!C$35:N2124,9,0)),VLOOKUP(B277,KRİKET!C$30:N2554,9,0)),VLOOKUP(B277,'FERDİ BRANŞLAR'!B$2:M455,9,0))</f>
        <v>0</v>
      </c>
      <c r="K277" s="253">
        <f>IFERROR(IFERROR(IFERROR(IFERROR(IFERROR(IFERROR(IFERROR(VLOOKUP(B277,FUTSAL!C$69:N12281,10,0),VLOOKUP(B277,VOLEYBOL!C$54:N2677,10,0)),VLOOKUP(B277,FUTBOL!C$31:N2765,10,0)),VLOOKUP(B277,BASKETBOL!C$42:N2779,10,0)),VLOOKUP(B277,HENTBOL!C$32:N2780,10,0)),VLOOKUP(B277,HOKEY!C$35:N2124,10,0)),VLOOKUP(B277,KRİKET!C$30:N2554,10,0)),VLOOKUP(B277,'FERDİ BRANŞLAR'!B$2:M455,10,0))</f>
        <v>0</v>
      </c>
      <c r="L277" s="59" t="str">
        <f>IFERROR(IFERROR(IFERROR(IFERROR(IFERROR(IFERROR(IFERROR(VLOOKUP(B277,FUTSAL!C$69:N12281,11,0),VLOOKUP(B277,VOLEYBOL!C$54:N2677,11,0)),VLOOKUP(B277,FUTBOL!C$31:N2765,11,0)),VLOOKUP(B277,BASKETBOL!C$42:N2779,11,0)),VLOOKUP(B277,HENTBOL!C$32:N2780,11,0)),VLOOKUP(B277,HOKEY!C$35:N2124,11,0)),VLOOKUP(B277,KRİKET!C$30:N2554,11,0)),VLOOKUP(B277,'FERDİ BRANŞLAR'!B$2:M455,11,0))</f>
        <v>TAŞOVA CUMHURİYET O.O</v>
      </c>
      <c r="M277" s="79">
        <f>IFERROR(IFERROR(IFERROR(IFERROR(IFERROR(IFERROR(IFERROR(VLOOKUP(B277,FUTSAL!C$69:N12281,12,0),VLOOKUP(B277,VOLEYBOL!C$54:N2677,12,0)),VLOOKUP(B277,FUTBOL!C$31:N2765,12,0)),VLOOKUP(B277,BASKETBOL!C$42:N2779,12,0)),VLOOKUP(B277,HENTBOL!C$32:N2780,12,0)),VLOOKUP(B277,HOKEY!C$35:N2124,11,0)),VLOOKUP(B277,KRİKET!C$30:N2554,12,0)),VLOOKUP(B277,'FERDİ BRANŞLAR'!B$2:M455,12,0))</f>
        <v>0</v>
      </c>
    </row>
    <row r="278" spans="2:13" ht="12" x14ac:dyDescent="0.2">
      <c r="B278" s="188">
        <v>230</v>
      </c>
      <c r="C278" s="185">
        <f>IFERROR(IFERROR(IFERROR(IFERROR(IFERROR(IFERROR(IFERROR(VLOOKUP(B278,FUTSAL!C$69:N11691,2,0),VLOOKUP(B278,VOLEYBOL!C$54:N2087,2,0)),VLOOKUP(B278,FUTBOL!C$31:N2175,2,0)),VLOOKUP(B278,BASKETBOL!C$42:N2189,2,0)),VLOOKUP(B278,HENTBOL!C$32:N2190,2,0)),VLOOKUP(B278,HOKEY!C$35:N1534,2,0)),VLOOKUP(B278,KRİKET!C$30:N1964,2,0)),VLOOKUP(B278,'FERDİ BRANŞLAR'!B$2:M310,2,0))</f>
        <v>46059</v>
      </c>
      <c r="D278" s="186">
        <f>IFERROR(IFERROR(IFERROR(IFERROR(IFERROR(IFERROR(IFERROR(VLOOKUP(B278,FUTSAL!C$69:N11691,3,0),VLOOKUP(B278,VOLEYBOL!C$54:N2087,3,0)),VLOOKUP(B278,FUTBOL!C$31:N2175,3,0)),VLOOKUP(B278,BASKETBOL!C$42:N2189,3,0)),VLOOKUP(B278,HENTBOL!C$32:N2190,3,0)),VLOOKUP(B278,HOKEY!C$35:N1534,3,0)),VLOOKUP(B278,KRİKET!C$30:N1964,3,0)),VLOOKUP(B278,'FERDİ BRANŞLAR'!B$2:M310,3,0))</f>
        <v>0.41666666666666669</v>
      </c>
      <c r="E278" s="185" t="str">
        <f>IFERROR(IFERROR(IFERROR(IFERROR(IFERROR(IFERROR(IFERROR(VLOOKUP(B278,FUTSAL!C$69:N11691,4,0),VLOOKUP(B278,VOLEYBOL!C$54:N2087,4,0)),VLOOKUP(B278,FUTBOL!C$31:N2175,4,0)),VLOOKUP(B278,BASKETBOL!C$42:N2189,4,0)),VLOOKUP(B278,HENTBOL!C$32:N2190,4,0)),VLOOKUP(B278,HOKEY!C$35:N1534,4,0)),VLOOKUP(B278,KRİKET!C$30:N1964,4,0)),VLOOKUP(B278,'FERDİ BRANŞLAR'!B$2:M310,4,0))</f>
        <v>MERZİFON SENTETİK SAHA</v>
      </c>
      <c r="F278" s="185" t="str">
        <f>IFERROR(IFERROR(IFERROR(IFERROR(IFERROR(IFERROR(IFERROR(VLOOKUP(B278,FUTSAL!C$69:N11691,5,0),VLOOKUP(B278,VOLEYBOL!C$54:N2087,5,0)),VLOOKUP(B278,FUTBOL!C$31:N2175,5,0)),VLOOKUP(B278,BASKETBOL!C$42:N2189,5,0)),VLOOKUP(B278,HENTBOL!C$32:N2190,5,0)),VLOOKUP(B278,HOKEY!C$35:N1534,5,0)),VLOOKUP(B278,KRİKET!C$30:N1964,5,0)),VLOOKUP(B278,'FERDİ BRANŞLAR'!B$2:M310,5,0))</f>
        <v>FUTBOL</v>
      </c>
      <c r="G278" s="185" t="str">
        <f>IFERROR(IFERROR(IFERROR(IFERROR(IFERROR(IFERROR(IFERROR(VLOOKUP(B278,FUTSAL!C$69:N12136,6,0),VLOOKUP(B278,VOLEYBOL!C$54:N2532,6,0)),VLOOKUP(B278,FUTBOL!C$31:N2620,6,0)),VLOOKUP(B278,BASKETBOL!C$42:N2634,6,0)),VLOOKUP(B278,HENTBOL!C$32:N2635,6,0)),VLOOKUP(B278,HOKEY!C$35:N1979,6,0)),VLOOKUP(B278,KRİKET!C$30:N2409,6,0)),VLOOKUP(B278,'FERDİ BRANŞLAR'!B$2:M310,6,0))</f>
        <v>B GRB</v>
      </c>
      <c r="H278" s="185" t="str">
        <f>IFERROR(IFERROR(IFERROR(IFERROR(IFERROR(IFERROR(IFERROR(VLOOKUP(B278,FUTSAL!C$69:N12136,7,0),VLOOKUP(B278,VOLEYBOL!C$54:N2532,7,0)),VLOOKUP(B278,FUTBOL!C$31:N2620,7,0)),VLOOKUP(B278,BASKETBOL!C$42:N2634,7,0)),VLOOKUP(B278,HENTBOL!C$32:N2635,7,0)),VLOOKUP(B278,HOKEY!C$35:N1979,7,0)),VLOOKUP(B278,KRİKET!C$30:N2409,7,0)),VLOOKUP(B278,'FERDİ BRANŞLAR'!B$2:M310,7,0))</f>
        <v>YILDIZ ERK</v>
      </c>
      <c r="I278" s="187" t="str">
        <f>IFERROR(IFERROR(IFERROR(IFERROR(IFERROR(IFERROR(IFERROR(VLOOKUP(B278,FUTSAL!C$69:N12136,8,0),VLOOKUP(B278,VOLEYBOL!C$54:N2532,8,0)),VLOOKUP(B278,FUTBOL!C$31:N2620,8,0)),VLOOKUP(B278,BASKETBOL!C$42:N2634,8,0)),VLOOKUP(B278,HENTBOL!C$32:N2635,8,0)),VLOOKUP(B278,HOKEY!C$35:N1979,8,0)),VLOOKUP(B278,KRİKET!C$30:N2409,8,0)),VLOOKUP(B278,'FERDİ BRANŞLAR'!B$2:M310,8,0))</f>
        <v>MERZİFON GAZİ O.O</v>
      </c>
      <c r="J278" s="253">
        <f>IFERROR(IFERROR(IFERROR(IFERROR(IFERROR(IFERROR(IFERROR(VLOOKUP(B278,FUTSAL!C$69:N12136,9,0),VLOOKUP(B278,VOLEYBOL!C$54:N2532,9,0)),VLOOKUP(B278,FUTBOL!C$31:N2620,9,0)),VLOOKUP(B278,BASKETBOL!C$42:N2634,9,0)),VLOOKUP(B278,HENTBOL!C$32:N2635,9,0)),VLOOKUP(B278,HOKEY!C$35:N1979,9,0)),VLOOKUP(B278,KRİKET!C$30:N2409,9,0)),VLOOKUP(B278,'FERDİ BRANŞLAR'!B$2:M310,9,0))</f>
        <v>0</v>
      </c>
      <c r="K278" s="253">
        <f>IFERROR(IFERROR(IFERROR(IFERROR(IFERROR(IFERROR(IFERROR(VLOOKUP(B278,FUTSAL!C$69:N12136,10,0),VLOOKUP(B278,VOLEYBOL!C$54:N2532,10,0)),VLOOKUP(B278,FUTBOL!C$31:N2620,10,0)),VLOOKUP(B278,BASKETBOL!C$42:N2634,10,0)),VLOOKUP(B278,HENTBOL!C$32:N2635,10,0)),VLOOKUP(B278,HOKEY!C$35:N1979,10,0)),VLOOKUP(B278,KRİKET!C$30:N2409,10,0)),VLOOKUP(B278,'FERDİ BRANŞLAR'!B$2:M310,10,0))</f>
        <v>0</v>
      </c>
      <c r="L278" s="379" t="str">
        <f>IFERROR(IFERROR(IFERROR(IFERROR(IFERROR(IFERROR(IFERROR(VLOOKUP(B278,FUTSAL!C$69:N12136,11,0),VLOOKUP(B278,VOLEYBOL!C$54:N2532,11,0)),VLOOKUP(B278,FUTBOL!C$31:N2620,11,0)),VLOOKUP(B278,BASKETBOL!C$42:N2634,11,0)),VLOOKUP(B278,HENTBOL!C$32:N2635,11,0)),VLOOKUP(B278,HOKEY!C$35:N1979,11,0)),VLOOKUP(B278,KRİKET!C$30:N2409,11,0)),VLOOKUP(B278,'FERDİ BRANŞLAR'!B$2:M310,11,0))</f>
        <v>MERZİFON VALİ HÜSEYİN POROY O.O</v>
      </c>
      <c r="M278" s="79">
        <f>IFERROR(IFERROR(IFERROR(IFERROR(IFERROR(IFERROR(IFERROR(VLOOKUP(B278,FUTSAL!C$69:N12136,12,0),VLOOKUP(B278,VOLEYBOL!C$54:N2532,12,0)),VLOOKUP(B278,FUTBOL!C$31:N2620,12,0)),VLOOKUP(B278,BASKETBOL!C$42:N2634,12,0)),VLOOKUP(B278,HENTBOL!C$32:N2635,12,0)),VLOOKUP(B278,HOKEY!C$35:N1979,11,0)),VLOOKUP(B278,KRİKET!C$30:N2409,12,0)),VLOOKUP(B278,'FERDİ BRANŞLAR'!B$2:M310,12,0))</f>
        <v>0</v>
      </c>
    </row>
    <row r="279" spans="2:13" ht="12" x14ac:dyDescent="0.2">
      <c r="B279" s="104" t="s">
        <v>178</v>
      </c>
      <c r="C279" s="185">
        <f>IFERROR(IFERROR(IFERROR(IFERROR(IFERROR(IFERROR(IFERROR(VLOOKUP(B279,FUTSAL!C$69:N12018,2,0),VLOOKUP(B279,VOLEYBOL!C$54:N2414,2,0)),VLOOKUP(B279,FUTBOL!C$31:N2502,2,0)),VLOOKUP(B279,BASKETBOL!C$42:N2516,2,0)),VLOOKUP(B279,HENTBOL!C$32:N2517,2,0)),VLOOKUP(B279,HOKEY!C$35:N1861,2,0)),VLOOKUP(B279,KRİKET!C$30:N2291,2,0)),VLOOKUP(B279,'FERDİ BRANŞLAR'!B$2:M637,2,0))</f>
        <v>46059</v>
      </c>
      <c r="D279" s="186">
        <f>IFERROR(IFERROR(IFERROR(IFERROR(IFERROR(IFERROR(IFERROR(VLOOKUP(B279,FUTSAL!C$69:N12018,3,0),VLOOKUP(B279,VOLEYBOL!C$54:N2414,3,0)),VLOOKUP(B279,FUTBOL!C$31:N2502,3,0)),VLOOKUP(B279,BASKETBOL!C$42:N2516,3,0)),VLOOKUP(B279,HENTBOL!C$32:N2517,3,0)),VLOOKUP(B279,HOKEY!C$35:N1861,3,0)),VLOOKUP(B279,KRİKET!C$30:N2291,3,0)),VLOOKUP(B279,'FERDİ BRANŞLAR'!B$2:M637,3,0))</f>
        <v>0.41666666666666702</v>
      </c>
      <c r="E279" s="185" t="str">
        <f>IFERROR(IFERROR(IFERROR(IFERROR(IFERROR(IFERROR(IFERROR(VLOOKUP(B279,FUTSAL!C$69:N12018,4,0),VLOOKUP(B279,VOLEYBOL!C$54:N2414,4,0)),VLOOKUP(B279,FUTBOL!C$31:N2502,4,0)),VLOOKUP(B279,BASKETBOL!C$42:N2516,4,0)),VLOOKUP(B279,HENTBOL!C$32:N2517,4,0)),VLOOKUP(B279,HOKEY!C$35:N1861,4,0)),VLOOKUP(B279,KRİKET!C$30:N2291,4,0)),VLOOKUP(B279,'FERDİ BRANŞLAR'!B$2:M637,4,0))</f>
        <v>HAMİT KAPLAN</v>
      </c>
      <c r="F279" s="185" t="str">
        <f>IFERROR(IFERROR(IFERROR(IFERROR(IFERROR(IFERROR(IFERROR(VLOOKUP(B279,FUTSAL!C$69:N12018,5,0),VLOOKUP(B279,VOLEYBOL!C$54:N2414,5,0)),VLOOKUP(B279,FUTBOL!C$31:N2502,5,0)),VLOOKUP(B279,BASKETBOL!C$42:N2516,5,0)),VLOOKUP(B279,HENTBOL!C$32:N2517,5,0)),VLOOKUP(B279,HOKEY!C$35:N1861,5,0)),VLOOKUP(B279,KRİKET!C$30:N2291,5,0)),VLOOKUP(B279,'FERDİ BRANŞLAR'!B$2:M637,5,0))</f>
        <v xml:space="preserve">GÜREŞ </v>
      </c>
      <c r="G279" s="185" t="str">
        <f>IFERROR(IFERROR(IFERROR(IFERROR(IFERROR(IFERROR(IFERROR(VLOOKUP(B279,FUTSAL!C$69:N12463,6,0),VLOOKUP(B279,VOLEYBOL!C$54:N2859,6,0)),VLOOKUP(B279,FUTBOL!C$31:N2947,6,0)),VLOOKUP(B279,BASKETBOL!C$42:N2961,6,0)),VLOOKUP(B279,HENTBOL!C$32:N2962,6,0)),VLOOKUP(B279,HOKEY!C$35:N2306,6,0)),VLOOKUP(B279,KRİKET!C$30:N2736,6,0)),VLOOKUP(B279,'FERDİ BRANŞLAR'!B$2:M637,6,0))</f>
        <v>…</v>
      </c>
      <c r="H279" s="185" t="str">
        <f>IFERROR(IFERROR(IFERROR(IFERROR(IFERROR(IFERROR(IFERROR(VLOOKUP(B279,FUTSAL!C$69:N12463,7,0),VLOOKUP(B279,VOLEYBOL!C$54:N2859,7,0)),VLOOKUP(B279,FUTBOL!C$31:N2947,7,0)),VLOOKUP(B279,BASKETBOL!C$42:N2961,7,0)),VLOOKUP(B279,HENTBOL!C$32:N2962,7,0)),VLOOKUP(B279,HOKEY!C$35:N2306,7,0)),VLOOKUP(B279,KRİKET!C$30:N2736,7,0)),VLOOKUP(B279,'FERDİ BRANŞLAR'!B$2:M637,7,0))</f>
        <v>KÜÇÜK</v>
      </c>
      <c r="I279" s="187" t="str">
        <f>IFERROR(IFERROR(IFERROR(IFERROR(IFERROR(IFERROR(IFERROR(VLOOKUP(B279,FUTSAL!C$69:N12463,8,0),VLOOKUP(B279,VOLEYBOL!C$54:N2859,8,0)),VLOOKUP(B279,FUTBOL!C$31:N2947,8,0)),VLOOKUP(B279,BASKETBOL!C$42:N2961,8,0)),VLOOKUP(B279,HENTBOL!C$32:N2962,8,0)),VLOOKUP(B279,HOKEY!C$35:N2306,8,0)),VLOOKUP(B279,KRİKET!C$30:N2736,8,0)),VLOOKUP(B279,'FERDİ BRANŞLAR'!B$2:M637,8,0))</f>
        <v>……….</v>
      </c>
      <c r="J279" s="183" t="str">
        <f>IFERROR(IFERROR(IFERROR(IFERROR(IFERROR(IFERROR(IFERROR(VLOOKUP(B279,FUTSAL!C$69:N12463,9,0),VLOOKUP(B279,VOLEYBOL!C$54:N2859,9,0)),VLOOKUP(B279,FUTBOL!C$31:N2947,9,0)),VLOOKUP(B279,BASKETBOL!C$42:N2961,9,0)),VLOOKUP(B279,HENTBOL!C$32:N2962,9,0)),VLOOKUP(B279,HOKEY!C$35:N2306,9,0)),VLOOKUP(B279,KRİKET!C$30:N2736,9,0)),VLOOKUP(B279,'FERDİ BRANŞLAR'!B$2:M637,9,0))</f>
        <v>…</v>
      </c>
      <c r="K279" s="183" t="str">
        <f>IFERROR(IFERROR(IFERROR(IFERROR(IFERROR(IFERROR(IFERROR(VLOOKUP(B279,FUTSAL!C$69:N12463,10,0),VLOOKUP(B279,VOLEYBOL!C$54:N2859,10,0)),VLOOKUP(B279,FUTBOL!C$31:N2947,10,0)),VLOOKUP(B279,BASKETBOL!C$42:N2961,10,0)),VLOOKUP(B279,HENTBOL!C$32:N2962,10,0)),VLOOKUP(B279,HOKEY!C$35:N2306,10,0)),VLOOKUP(B279,KRİKET!C$30:N2736,10,0)),VLOOKUP(B279,'FERDİ BRANŞLAR'!B$2:M637,10,0))</f>
        <v>…</v>
      </c>
      <c r="L279" s="363" t="str">
        <f>IFERROR(IFERROR(IFERROR(IFERROR(IFERROR(IFERROR(IFERROR(VLOOKUP(B279,FUTSAL!C$69:N12463,11,0),VLOOKUP(B279,VOLEYBOL!C$54:N2859,11,0)),VLOOKUP(B279,FUTBOL!C$31:N2947,11,0)),VLOOKUP(B279,BASKETBOL!C$42:N2961,11,0)),VLOOKUP(B279,HENTBOL!C$32:N2962,11,0)),VLOOKUP(B279,HOKEY!C$35:N2306,11,0)),VLOOKUP(B279,KRİKET!C$30:N2736,11,0)),VLOOKUP(B279,'FERDİ BRANŞLAR'!B$2:M637,11,0))</f>
        <v>……….</v>
      </c>
      <c r="M279" s="79" t="str">
        <f>IFERROR(IFERROR(IFERROR(IFERROR(IFERROR(IFERROR(IFERROR(VLOOKUP(B279,FUTSAL!C$69:N12463,12,0),VLOOKUP(B279,VOLEYBOL!C$54:N2859,12,0)),VLOOKUP(B279,FUTBOL!C$31:N2947,12,0)),VLOOKUP(B279,BASKETBOL!C$42:N2961,12,0)),VLOOKUP(B279,HENTBOL!C$32:N2962,12,0)),VLOOKUP(B279,HOKEY!C$35:N2306,11,0)),VLOOKUP(B279,KRİKET!C$30:N2736,12,0)),VLOOKUP(B279,'FERDİ BRANŞLAR'!B$2:M637,12,0))</f>
        <v xml:space="preserve">KUPA TÖRENİ </v>
      </c>
    </row>
    <row r="280" spans="2:13" ht="12" x14ac:dyDescent="0.2">
      <c r="B280" s="188">
        <v>225</v>
      </c>
      <c r="C280" s="185">
        <f>IFERROR(IFERROR(IFERROR(IFERROR(IFERROR(IFERROR(IFERROR(VLOOKUP(B280,FUTSAL!C$69:N11642,2,0),VLOOKUP(B280,VOLEYBOL!C$54:N2038,2,0)),VLOOKUP(B280,FUTBOL!C$31:N2126,2,0)),VLOOKUP(B280,BASKETBOL!C$42:N2140,2,0)),VLOOKUP(B280,HENTBOL!C$32:N2141,2,0)),VLOOKUP(B280,HOKEY!C$35:N1485,2,0)),VLOOKUP(B280,KRİKET!C$30:N1915,2,0)),VLOOKUP(B280,'FERDİ BRANŞLAR'!B$2:M261,2,0))</f>
        <v>46059</v>
      </c>
      <c r="D280" s="186">
        <f>IFERROR(IFERROR(IFERROR(IFERROR(IFERROR(IFERROR(IFERROR(VLOOKUP(B280,FUTSAL!C$69:N11642,3,0),VLOOKUP(B280,VOLEYBOL!C$54:N2038,3,0)),VLOOKUP(B280,FUTBOL!C$31:N2126,3,0)),VLOOKUP(B280,BASKETBOL!C$42:N2140,3,0)),VLOOKUP(B280,HENTBOL!C$32:N2141,3,0)),VLOOKUP(B280,HOKEY!C$35:N1485,3,0)),VLOOKUP(B280,KRİKET!C$30:N1915,3,0)),VLOOKUP(B280,'FERDİ BRANŞLAR'!B$2:M261,3,0))</f>
        <v>0.45833333333333331</v>
      </c>
      <c r="E280" s="185" t="str">
        <f>IFERROR(IFERROR(IFERROR(IFERROR(IFERROR(IFERROR(IFERROR(VLOOKUP(B280,FUTSAL!C$69:N11642,4,0),VLOOKUP(B280,VOLEYBOL!C$54:N2038,4,0)),VLOOKUP(B280,FUTBOL!C$31:N2126,4,0)),VLOOKUP(B280,BASKETBOL!C$42:N2140,4,0)),VLOOKUP(B280,HENTBOL!C$32:N2141,4,0)),VLOOKUP(B280,HOKEY!C$35:N1485,4,0)),VLOOKUP(B280,KRİKET!C$30:N1915,4,0)),VLOOKUP(B280,'FERDİ BRANŞLAR'!B$2:M261,4,0))</f>
        <v>AMASYA BEL 2NOLU SENTETİK SAHA</v>
      </c>
      <c r="F280" s="185" t="str">
        <f>IFERROR(IFERROR(IFERROR(IFERROR(IFERROR(IFERROR(IFERROR(VLOOKUP(B280,FUTSAL!C$69:N11642,5,0),VLOOKUP(B280,VOLEYBOL!C$54:N2038,5,0)),VLOOKUP(B280,FUTBOL!C$31:N2126,5,0)),VLOOKUP(B280,BASKETBOL!C$42:N2140,5,0)),VLOOKUP(B280,HENTBOL!C$32:N2141,5,0)),VLOOKUP(B280,HOKEY!C$35:N1485,5,0)),VLOOKUP(B280,KRİKET!C$30:N1915,5,0)),VLOOKUP(B280,'FERDİ BRANŞLAR'!B$2:M261,5,0))</f>
        <v>FUTBOL</v>
      </c>
      <c r="G280" s="185" t="str">
        <f>IFERROR(IFERROR(IFERROR(IFERROR(IFERROR(IFERROR(IFERROR(VLOOKUP(B280,FUTSAL!C$69:N12087,6,0),VLOOKUP(B280,VOLEYBOL!C$54:N2483,6,0)),VLOOKUP(B280,FUTBOL!C$31:N2571,6,0)),VLOOKUP(B280,BASKETBOL!C$42:N2585,6,0)),VLOOKUP(B280,HENTBOL!C$32:N2586,6,0)),VLOOKUP(B280,HOKEY!C$35:N1930,6,0)),VLOOKUP(B280,KRİKET!C$30:N2360,6,0)),VLOOKUP(B280,'FERDİ BRANŞLAR'!B$2:M261,6,0))</f>
        <v>A GRB</v>
      </c>
      <c r="H280" s="185" t="str">
        <f>IFERROR(IFERROR(IFERROR(IFERROR(IFERROR(IFERROR(IFERROR(VLOOKUP(B280,FUTSAL!C$69:N12087,7,0),VLOOKUP(B280,VOLEYBOL!C$54:N2483,7,0)),VLOOKUP(B280,FUTBOL!C$31:N2571,7,0)),VLOOKUP(B280,BASKETBOL!C$42:N2585,7,0)),VLOOKUP(B280,HENTBOL!C$32:N2586,7,0)),VLOOKUP(B280,HOKEY!C$35:N1930,7,0)),VLOOKUP(B280,KRİKET!C$30:N2360,7,0)),VLOOKUP(B280,'FERDİ BRANŞLAR'!B$2:M261,7,0))</f>
        <v>YILDIZ ERK</v>
      </c>
      <c r="I280" s="187" t="str">
        <f>IFERROR(IFERROR(IFERROR(IFERROR(IFERROR(IFERROR(IFERROR(VLOOKUP(B280,FUTSAL!C$69:N12087,8,0),VLOOKUP(B280,VOLEYBOL!C$54:N2483,8,0)),VLOOKUP(B280,FUTBOL!C$31:N2571,8,0)),VLOOKUP(B280,BASKETBOL!C$42:N2585,8,0)),VLOOKUP(B280,HENTBOL!C$32:N2586,8,0)),VLOOKUP(B280,HOKEY!C$35:N1930,8,0)),VLOOKUP(B280,KRİKET!C$30:N2360,8,0)),VLOOKUP(B280,'FERDİ BRANŞLAR'!B$2:M261,8,0))</f>
        <v>AMASYA PLEVNE O.O</v>
      </c>
      <c r="J280" s="253">
        <f>IFERROR(IFERROR(IFERROR(IFERROR(IFERROR(IFERROR(IFERROR(VLOOKUP(B280,FUTSAL!C$69:N12087,9,0),VLOOKUP(B280,VOLEYBOL!C$54:N2483,9,0)),VLOOKUP(B280,FUTBOL!C$31:N2571,9,0)),VLOOKUP(B280,BASKETBOL!C$42:N2585,9,0)),VLOOKUP(B280,HENTBOL!C$32:N2586,9,0)),VLOOKUP(B280,HOKEY!C$35:N1930,9,0)),VLOOKUP(B280,KRİKET!C$30:N2360,9,0)),VLOOKUP(B280,'FERDİ BRANŞLAR'!B$2:M261,9,0))</f>
        <v>0</v>
      </c>
      <c r="K280" s="253">
        <f>IFERROR(IFERROR(IFERROR(IFERROR(IFERROR(IFERROR(IFERROR(VLOOKUP(B280,FUTSAL!C$69:N12087,10,0),VLOOKUP(B280,VOLEYBOL!C$54:N2483,10,0)),VLOOKUP(B280,FUTBOL!C$31:N2571,10,0)),VLOOKUP(B280,BASKETBOL!C$42:N2585,10,0)),VLOOKUP(B280,HENTBOL!C$32:N2586,10,0)),VLOOKUP(B280,HOKEY!C$35:N1930,10,0)),VLOOKUP(B280,KRİKET!C$30:N2360,10,0)),VLOOKUP(B280,'FERDİ BRANŞLAR'!B$2:M261,10,0))</f>
        <v>0</v>
      </c>
      <c r="L280" s="379" t="str">
        <f>IFERROR(IFERROR(IFERROR(IFERROR(IFERROR(IFERROR(IFERROR(VLOOKUP(B280,FUTSAL!C$69:N12087,11,0),VLOOKUP(B280,VOLEYBOL!C$54:N2483,11,0)),VLOOKUP(B280,FUTBOL!C$31:N2571,11,0)),VLOOKUP(B280,BASKETBOL!C$42:N2585,11,0)),VLOOKUP(B280,HENTBOL!C$32:N2586,11,0)),VLOOKUP(B280,HOKEY!C$35:N1930,11,0)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2585,12,0)),VLOOKUP(B280,HENTBOL!C$32:N2586,12,0)),VLOOKUP(B280,HOKEY!C$35:N1930,11,0)),VLOOKUP(B280,KRİKET!C$30:N2360,12,0)),VLOOKUP(B280,'FERDİ BRANŞLAR'!B$2:M261,12,0))</f>
        <v>0</v>
      </c>
    </row>
    <row r="281" spans="2:13" ht="12" x14ac:dyDescent="0.2">
      <c r="B281" s="188">
        <v>231</v>
      </c>
      <c r="C281" s="185">
        <f>IFERROR(IFERROR(IFERROR(IFERROR(IFERROR(IFERROR(IFERROR(VLOOKUP(B281,FUTSAL!C$69:N11707,2,0),VLOOKUP(B281,VOLEYBOL!C$54:N2103,2,0)),VLOOKUP(B281,FUTBOL!C$31:N2191,2,0)),VLOOKUP(B281,BASKETBOL!C$42:N2205,2,0)),VLOOKUP(B281,HENTBOL!C$32:N2206,2,0)),VLOOKUP(B281,HOKEY!C$35:N1550,2,0)),VLOOKUP(B281,KRİKET!C$30:N1980,2,0)),VLOOKUP(B281,'FERDİ BRANŞLAR'!B$2:M326,2,0))</f>
        <v>46059</v>
      </c>
      <c r="D281" s="186">
        <f>IFERROR(IFERROR(IFERROR(IFERROR(IFERROR(IFERROR(IFERROR(VLOOKUP(B281,FUTSAL!C$69:N11707,3,0),VLOOKUP(B281,VOLEYBOL!C$54:N2103,3,0)),VLOOKUP(B281,FUTBOL!C$31:N2191,3,0)),VLOOKUP(B281,BASKETBOL!C$42:N2205,3,0)),VLOOKUP(B281,HENTBOL!C$32:N2206,3,0)),VLOOKUP(B281,HOKEY!C$35:N1550,3,0)),VLOOKUP(B281,KRİKET!C$30:N1980,3,0)),VLOOKUP(B281,'FERDİ BRANŞLAR'!B$2:M326,3,0))</f>
        <v>0.47916666666666669</v>
      </c>
      <c r="E281" s="185" t="str">
        <f>IFERROR(IFERROR(IFERROR(IFERROR(IFERROR(IFERROR(IFERROR(VLOOKUP(B281,FUTSAL!C$69:N11707,4,0),VLOOKUP(B281,VOLEYBOL!C$54:N2103,4,0)),VLOOKUP(B281,FUTBOL!C$31:N2191,4,0)),VLOOKUP(B281,BASKETBOL!C$42:N2205,4,0)),VLOOKUP(B281,HENTBOL!C$32:N2206,4,0)),VLOOKUP(B281,HOKEY!C$35:N1550,4,0)),VLOOKUP(B281,KRİKET!C$30:N1980,4,0)),VLOOKUP(B281,'FERDİ BRANŞLAR'!B$2:M326,4,0))</f>
        <v>MERZİFON SENTETİK SAHA</v>
      </c>
      <c r="F281" s="185" t="str">
        <f>IFERROR(IFERROR(IFERROR(IFERROR(IFERROR(IFERROR(IFERROR(VLOOKUP(B281,FUTSAL!C$69:N11707,5,0),VLOOKUP(B281,VOLEYBOL!C$54:N2103,5,0)),VLOOKUP(B281,FUTBOL!C$31:N2191,5,0)),VLOOKUP(B281,BASKETBOL!C$42:N2205,5,0)),VLOOKUP(B281,HENTBOL!C$32:N2206,5,0)),VLOOKUP(B281,HOKEY!C$35:N1550,5,0)),VLOOKUP(B281,KRİKET!C$30:N1980,5,0)),VLOOKUP(B281,'FERDİ BRANŞLAR'!B$2:M326,5,0))</f>
        <v>FUTBOL</v>
      </c>
      <c r="G281" s="185" t="str">
        <f>IFERROR(IFERROR(IFERROR(IFERROR(IFERROR(IFERROR(IFERROR(VLOOKUP(B281,FUTSAL!C$69:N12152,6,0),VLOOKUP(B281,VOLEYBOL!C$54:N2548,6,0)),VLOOKUP(B281,FUTBOL!C$31:N2636,6,0)),VLOOKUP(B281,BASKETBOL!C$42:N2650,6,0)),VLOOKUP(B281,HENTBOL!C$32:N2651,6,0)),VLOOKUP(B281,HOKEY!C$35:N1995,6,0)),VLOOKUP(B281,KRİKET!C$30:N2425,6,0)),VLOOKUP(B281,'FERDİ BRANŞLAR'!B$2:M326,6,0))</f>
        <v>B GRB</v>
      </c>
      <c r="H281" s="185" t="str">
        <f>IFERROR(IFERROR(IFERROR(IFERROR(IFERROR(IFERROR(IFERROR(VLOOKUP(B281,FUTSAL!C$69:N12152,7,0),VLOOKUP(B281,VOLEYBOL!C$54:N2548,7,0)),VLOOKUP(B281,FUTBOL!C$31:N2636,7,0)),VLOOKUP(B281,BASKETBOL!C$42:N2650,7,0)),VLOOKUP(B281,HENTBOL!C$32:N2651,7,0)),VLOOKUP(B281,HOKEY!C$35:N1995,7,0)),VLOOKUP(B281,KRİKET!C$30:N2425,7,0)),VLOOKUP(B281,'FERDİ BRANŞLAR'!B$2:M326,7,0))</f>
        <v>YILDIZ ERK</v>
      </c>
      <c r="I281" s="187" t="str">
        <f>IFERROR(IFERROR(IFERROR(IFERROR(IFERROR(IFERROR(IFERROR(VLOOKUP(B281,FUTSAL!C$69:N12152,8,0),VLOOKUP(B281,VOLEYBOL!C$54:N2548,8,0)),VLOOKUP(B281,FUTBOL!C$31:N2636,8,0)),VLOOKUP(B281,BASKETBOL!C$42:N2650,8,0)),VLOOKUP(B281,HENTBOL!C$32:N2651,8,0)),VLOOKUP(B281,HOKEY!C$35:N1995,8,0)),VLOOKUP(B281,KRİKET!C$30:N2425,8,0)),VLOOKUP(B281,'FERDİ BRANŞLAR'!B$2:M326,8,0))</f>
        <v>MERZİFON ÖZEL KUTLUBEY O.O</v>
      </c>
      <c r="J281" s="253">
        <f>IFERROR(IFERROR(IFERROR(IFERROR(IFERROR(IFERROR(IFERROR(VLOOKUP(B281,FUTSAL!C$69:N12152,9,0),VLOOKUP(B281,VOLEYBOL!C$54:N2548,9,0)),VLOOKUP(B281,FUTBOL!C$31:N2636,9,0)),VLOOKUP(B281,BASKETBOL!C$42:N2650,9,0)),VLOOKUP(B281,HENTBOL!C$32:N2651,9,0)),VLOOKUP(B281,HOKEY!C$35:N1995,9,0)),VLOOKUP(B281,KRİKET!C$30:N2425,9,0)),VLOOKUP(B281,'FERDİ BRANŞLAR'!B$2:M326,9,0))</f>
        <v>0</v>
      </c>
      <c r="K281" s="253">
        <f>IFERROR(IFERROR(IFERROR(IFERROR(IFERROR(IFERROR(IFERROR(VLOOKUP(B281,FUTSAL!C$69:N12152,10,0),VLOOKUP(B281,VOLEYBOL!C$54:N2548,10,0)),VLOOKUP(B281,FUTBOL!C$31:N2636,10,0)),VLOOKUP(B281,BASKETBOL!C$42:N2650,10,0)),VLOOKUP(B281,HENTBOL!C$32:N2651,10,0)),VLOOKUP(B281,HOKEY!C$35:N1995,10,0)),VLOOKUP(B281,KRİKET!C$30:N2425,10,0)),VLOOKUP(B281,'FERDİ BRANŞLAR'!B$2:M326,10,0))</f>
        <v>0</v>
      </c>
      <c r="L281" s="363" t="str">
        <f>IFERROR(IFERROR(IFERROR(IFERROR(IFERROR(IFERROR(IFERROR(VLOOKUP(B281,FUTSAL!C$69:N12152,11,0),VLOOKUP(B281,VOLEYBOL!C$54:N2548,11,0)),VLOOKUP(B281,FUTBOL!C$31:N2636,11,0)),VLOOKUP(B281,BASKETBOL!C$42:N2650,11,0)),VLOOKUP(B281,HENTBOL!C$32:N2651,11,0)),VLOOKUP(B281,HOKEY!C$35:N1995,11,0)),VLOOKUP(B281,KRİKET!C$30:N2425,11,0)),VLOOKUP(B281,'FERDİ BRANŞLAR'!B$2:M326,11,0))</f>
        <v>SULUOVA ŞEHİT OSMAN KARAKUŞ ORTAOKULU</v>
      </c>
      <c r="M281" s="79">
        <f>IFERROR(IFERROR(IFERROR(IFERROR(IFERROR(IFERROR(IFERROR(VLOOKUP(B281,FUTSAL!C$69:N12152,12,0),VLOOKUP(B281,VOLEYBOL!C$54:N2548,12,0)),VLOOKUP(B281,FUTBOL!C$31:N2636,12,0)),VLOOKUP(B281,BASKETBOL!C$42:N2650,12,0)),VLOOKUP(B281,HENTBOL!C$32:N2651,12,0)),VLOOKUP(B281,HOKEY!C$35:N1995,11,0)),VLOOKUP(B281,KRİKET!C$30:N2425,12,0)),VLOOKUP(B281,'FERDİ BRANŞLAR'!B$2:M326,12,0))</f>
        <v>0</v>
      </c>
    </row>
    <row r="282" spans="2:13" ht="12" x14ac:dyDescent="0.2">
      <c r="B282" s="188">
        <v>83</v>
      </c>
      <c r="C282" s="185">
        <f>IFERROR(IFERROR(IFERROR(IFERROR(IFERROR(IFERROR(IFERROR(VLOOKUP(B282,FUTSAL!C$69:N11738,2,0),VLOOKUP(B282,VOLEYBOL!C$54:N2134,2,0)),VLOOKUP(B282,FUTBOL!C$31:N2222,2,0)),VLOOKUP(B282,BASKETBOL!C$42:N2236,2,0)),VLOOKUP(B282,HENTBOL!C$32:N2237,2,0)),VLOOKUP(B282,HOKEY!C$35:N1581,2,0)),VLOOKUP(B282,KRİKET!C$30:N2011,2,0)),VLOOKUP(B282,'FERDİ BRANŞLAR'!B$2:M357,2,0))</f>
        <v>46062</v>
      </c>
      <c r="D282" s="186">
        <f>IFERROR(IFERROR(IFERROR(IFERROR(IFERROR(IFERROR(IFERROR(VLOOKUP(B282,FUTSAL!C$69:N11738,3,0),VLOOKUP(B282,VOLEYBOL!C$54:N2134,3,0)),VLOOKUP(B282,FUTBOL!C$31:N2222,3,0)),VLOOKUP(B282,BASKETBOL!C$42:N2236,3,0)),VLOOKUP(B282,HENTBOL!C$32:N2237,3,0)),VLOOKUP(B282,HOKEY!C$35:N1581,3,0)),VLOOKUP(B282,KRİKET!C$30:N2011,3,0)),VLOOKUP(B282,'FERDİ BRANŞLAR'!B$2:M357,3,0))</f>
        <v>0.375</v>
      </c>
      <c r="E282" s="185" t="str">
        <f>IFERROR(IFERROR(IFERROR(IFERROR(IFERROR(IFERROR(IFERROR(VLOOKUP(B282,FUTSAL!C$69:N11738,4,0),VLOOKUP(B282,VOLEYBOL!C$54:N2134,4,0)),VLOOKUP(B282,FUTBOL!C$31:N2222,4,0)),VLOOKUP(B282,BASKETBOL!C$42:N2236,4,0)),VLOOKUP(B282,HENTBOL!C$32:N2237,4,0)),VLOOKUP(B282,HOKEY!C$35:N1581,4,0)),VLOOKUP(B282,KRİKET!C$30:N2011,4,0)),VLOOKUP(B282,'FERDİ BRANŞLAR'!B$2:M357,4,0))</f>
        <v>AMASYA SS</v>
      </c>
      <c r="F282" s="185" t="str">
        <f>IFERROR(IFERROR(IFERROR(IFERROR(IFERROR(IFERROR(IFERROR(VLOOKUP(B282,FUTSAL!C$69:N11738,5,0),VLOOKUP(B282,VOLEYBOL!C$54:N2134,5,0)),VLOOKUP(B282,FUTBOL!C$31:N2222,5,0)),VLOOKUP(B282,BASKETBOL!C$42:N2236,5,0)),VLOOKUP(B282,HENTBOL!C$32:N2237,5,0)),VLOOKUP(B282,HOKEY!C$35:N1581,5,0)),VLOOKUP(B282,KRİKET!C$30:N2011,5,0)),VLOOKUP(B282,'FERDİ BRANŞLAR'!B$2:M357,5,0))</f>
        <v>FUTSAL</v>
      </c>
      <c r="G282" s="185" t="str">
        <f>IFERROR(IFERROR(IFERROR(IFERROR(IFERROR(IFERROR(IFERROR(VLOOKUP(B282,FUTSAL!C$69:N12183,6,0),VLOOKUP(B282,VOLEYBOL!C$54:N2579,6,0)),VLOOKUP(B282,FUTBOL!C$31:N2667,6,0)),VLOOKUP(B282,BASKETBOL!C$42:N2681,6,0)),VLOOKUP(B282,HENTBOL!C$32:N2682,6,0)),VLOOKUP(B282,HOKEY!C$35:N2026,6,0)),VLOOKUP(B282,KRİKET!C$30:N2456,6,0)),VLOOKUP(B282,'FERDİ BRANŞLAR'!B$2:M357,6,0))</f>
        <v>A GRB</v>
      </c>
      <c r="H282" s="185" t="str">
        <f>IFERROR(IFERROR(IFERROR(IFERROR(IFERROR(IFERROR(IFERROR(VLOOKUP(B282,FUTSAL!C$69:N12183,7,0),VLOOKUP(B282,VOLEYBOL!C$54:N2579,7,0)),VLOOKUP(B282,FUTBOL!C$31:N2667,7,0)),VLOOKUP(B282,BASKETBOL!C$42:N2681,7,0)),VLOOKUP(B282,HENTBOL!C$32:N2682,7,0)),VLOOKUP(B282,HOKEY!C$35:N2026,7,0)),VLOOKUP(B282,KRİKET!C$30:N2456,7,0)),VLOOKUP(B282,'FERDİ BRANŞLAR'!B$2:M357,7,0))</f>
        <v xml:space="preserve">YILDIZ ERKEK </v>
      </c>
      <c r="I282" s="187" t="str">
        <f>IFERROR(IFERROR(IFERROR(IFERROR(IFERROR(IFERROR(IFERROR(VLOOKUP(B282,FUTSAL!C$69:N12183,8,0),VLOOKUP(B282,VOLEYBOL!C$54:N2579,8,0)),VLOOKUP(B282,FUTBOL!C$31:N2667,8,0)),VLOOKUP(B282,BASKETBOL!C$42:N2681,8,0)),VLOOKUP(B282,HENTBOL!C$32:N2682,8,0)),VLOOKUP(B282,HOKEY!C$35:N2026,8,0)),VLOOKUP(B282,KRİKET!C$30:N2456,8,0)),VLOOKUP(B282,'FERDİ BRANŞLAR'!B$2:M357,8,0))</f>
        <v>AMASYA MEHMETÇİK O.O</v>
      </c>
      <c r="J282" s="253">
        <f>IFERROR(IFERROR(IFERROR(IFERROR(IFERROR(IFERROR(IFERROR(VLOOKUP(B282,FUTSAL!C$69:N12183,9,0),VLOOKUP(B282,VOLEYBOL!C$54:N2579,9,0)),VLOOKUP(B282,FUTBOL!C$31:N2667,9,0)),VLOOKUP(B282,BASKETBOL!C$42:N2681,9,0)),VLOOKUP(B282,HENTBOL!C$32:N2682,9,0)),VLOOKUP(B282,HOKEY!C$35:N2026,9,0)),VLOOKUP(B282,KRİKET!C$30:N2456,9,0)),VLOOKUP(B282,'FERDİ BRANŞLAR'!B$2:M357,9,0))</f>
        <v>0</v>
      </c>
      <c r="K282" s="253">
        <f>IFERROR(IFERROR(IFERROR(IFERROR(IFERROR(IFERROR(IFERROR(VLOOKUP(B282,FUTSAL!C$69:N12183,10,0),VLOOKUP(B282,VOLEYBOL!C$54:N2579,10,0)),VLOOKUP(B282,FUTBOL!C$31:N2667,10,0)),VLOOKUP(B282,BASKETBOL!C$42:N2681,10,0)),VLOOKUP(B282,HENTBOL!C$32:N2682,10,0)),VLOOKUP(B282,HOKEY!C$35:N2026,10,0)),VLOOKUP(B282,KRİKET!C$30:N2456,10,0)),VLOOKUP(B282,'FERDİ BRANŞLAR'!B$2:M357,10,0))</f>
        <v>0</v>
      </c>
      <c r="L282" s="356" t="str">
        <f>IFERROR(IFERROR(IFERROR(IFERROR(IFERROR(IFERROR(IFERROR(VLOOKUP(B282,FUTSAL!C$69:N12183,11,0),VLOOKUP(B282,VOLEYBOL!C$54:N2579,11,0)),VLOOKUP(B282,FUTBOL!C$31:N2667,11,0)),VLOOKUP(B282,BASKETBOL!C$42:N2681,11,0)),VLOOKUP(B282,HENTBOL!C$32:N2682,11,0)),VLOOKUP(B282,HOKEY!C$35:N2026,11,0)),VLOOKUP(B282,KRİKET!C$30:N2456,11,0)),VLOOKUP(B282,'FERDİ BRANŞLAR'!B$2:M357,11,0))</f>
        <v>AMASYA MÜFTÜ MEHMET TEVFİK O.O</v>
      </c>
      <c r="M282" s="79">
        <f>IFERROR(IFERROR(IFERROR(IFERROR(IFERROR(IFERROR(IFERROR(VLOOKUP(B282,FUTSAL!C$69:N12183,12,0),VLOOKUP(B282,VOLEYBOL!C$54:N2579,12,0)),VLOOKUP(B282,FUTBOL!C$31:N2667,12,0)),VLOOKUP(B282,BASKETBOL!C$42:N2681,12,0)),VLOOKUP(B282,HENTBOL!C$32:N2682,12,0)),VLOOKUP(B282,HOKEY!C$35:N2026,11,0)),VLOOKUP(B282,KRİKET!C$30:N2456,12,0)),VLOOKUP(B282,'FERDİ BRANŞLAR'!B$2:M357,12,0))</f>
        <v>0</v>
      </c>
    </row>
    <row r="283" spans="2:13" ht="12" x14ac:dyDescent="0.2">
      <c r="B283" s="188">
        <v>101</v>
      </c>
      <c r="C283" s="185">
        <f>IFERROR(IFERROR(IFERROR(IFERROR(IFERROR(IFERROR(IFERROR(VLOOKUP(B283,FUTSAL!C$69:N11774,2,0),VLOOKUP(B283,VOLEYBOL!C$54:N2170,2,0)),VLOOKUP(B283,FUTBOL!C$31:N2258,2,0)),VLOOKUP(B283,BASKETBOL!C$42:N2272,2,0)),VLOOKUP(B283,HENTBOL!C$32:N2273,2,0)),VLOOKUP(B283,HOKEY!C$35:N1617,2,0)),VLOOKUP(B283,KRİKET!C$30:N2047,2,0)),VLOOKUP(B283,'FERDİ BRANŞLAR'!B$2:M393,2,0))</f>
        <v>46062</v>
      </c>
      <c r="D283" s="186">
        <f>IFERROR(IFERROR(IFERROR(IFERROR(IFERROR(IFERROR(IFERROR(VLOOKUP(B283,FUTSAL!C$69:N11774,3,0),VLOOKUP(B283,VOLEYBOL!C$54:N2170,3,0)),VLOOKUP(B283,FUTBOL!C$31:N2258,3,0)),VLOOKUP(B283,BASKETBOL!C$42:N2272,3,0)),VLOOKUP(B283,HENTBOL!C$32:N2273,3,0)),VLOOKUP(B283,HOKEY!C$35:N1617,3,0)),VLOOKUP(B283,KRİKET!C$30:N2047,3,0)),VLOOKUP(B283,'FERDİ BRANŞLAR'!B$2:M393,3,0))</f>
        <v>0.375</v>
      </c>
      <c r="E283" s="185" t="str">
        <f>IFERROR(IFERROR(IFERROR(IFERROR(IFERROR(IFERROR(IFERROR(VLOOKUP(B283,FUTSAL!C$69:N11774,4,0),VLOOKUP(B283,VOLEYBOL!C$54:N2170,4,0)),VLOOKUP(B283,FUTBOL!C$31:N2258,4,0)),VLOOKUP(B283,BASKETBOL!C$42:N2272,4,0)),VLOOKUP(B283,HENTBOL!C$32:N2273,4,0)),VLOOKUP(B283,HOKEY!C$35:N1617,4,0)),VLOOKUP(B283,KRİKET!C$30:N2047,4,0)),VLOOKUP(B283,'FERDİ BRANŞLAR'!B$2:M393,4,0))</f>
        <v>MERZİFON SS</v>
      </c>
      <c r="F283" s="185" t="str">
        <f>IFERROR(IFERROR(IFERROR(IFERROR(IFERROR(IFERROR(IFERROR(VLOOKUP(B283,FUTSAL!C$69:N11774,5,0),VLOOKUP(B283,VOLEYBOL!C$54:N2170,5,0)),VLOOKUP(B283,FUTBOL!C$31:N2258,5,0)),VLOOKUP(B283,BASKETBOL!C$42:N2272,5,0)),VLOOKUP(B283,HENTBOL!C$32:N2273,5,0)),VLOOKUP(B283,HOKEY!C$35:N1617,5,0)),VLOOKUP(B283,KRİKET!C$30:N2047,5,0)),VLOOKUP(B283,'FERDİ BRANŞLAR'!B$2:M393,5,0))</f>
        <v>FUTSAL</v>
      </c>
      <c r="G283" s="185" t="str">
        <f>IFERROR(IFERROR(IFERROR(IFERROR(IFERROR(IFERROR(IFERROR(VLOOKUP(B283,FUTSAL!C$69:N12219,6,0),VLOOKUP(B283,VOLEYBOL!C$54:N2615,6,0)),VLOOKUP(B283,FUTBOL!C$31:N2703,6,0)),VLOOKUP(B283,BASKETBOL!C$42:N2717,6,0)),VLOOKUP(B283,HENTBOL!C$32:N2718,6,0)),VLOOKUP(B283,HOKEY!C$35:N2062,6,0)),VLOOKUP(B283,KRİKET!C$30:N2492,6,0)),VLOOKUP(B283,'FERDİ BRANŞLAR'!B$2:M393,6,0))</f>
        <v>G GRB</v>
      </c>
      <c r="H283" s="185" t="str">
        <f>IFERROR(IFERROR(IFERROR(IFERROR(IFERROR(IFERROR(IFERROR(VLOOKUP(B283,FUTSAL!C$69:N12219,7,0),VLOOKUP(B283,VOLEYBOL!C$54:N2615,7,0)),VLOOKUP(B283,FUTBOL!C$31:N2703,7,0)),VLOOKUP(B283,BASKETBOL!C$42:N2717,7,0)),VLOOKUP(B283,HENTBOL!C$32:N2718,7,0)),VLOOKUP(B283,HOKEY!C$35:N2062,7,0)),VLOOKUP(B283,KRİKET!C$30:N2492,7,0)),VLOOKUP(B283,'FERDİ BRANŞLAR'!B$2:M393,7,0))</f>
        <v xml:space="preserve">YILDIZ ERKEK </v>
      </c>
      <c r="I283" s="187" t="str">
        <f>IFERROR(IFERROR(IFERROR(IFERROR(IFERROR(IFERROR(IFERROR(VLOOKUP(B283,FUTSAL!C$69:N12219,8,0),VLOOKUP(B283,VOLEYBOL!C$54:N2615,8,0)),VLOOKUP(B283,FUTBOL!C$31:N2703,8,0)),VLOOKUP(B283,BASKETBOL!C$42:N2717,8,0)),VLOOKUP(B283,HENTBOL!C$32:N2718,8,0)),VLOOKUP(B283,HOKEY!C$35:N2062,8,0)),VLOOKUP(B283,KRİKET!C$30:N2492,8,0)),VLOOKUP(B283,'FERDİ BRANŞLAR'!B$2:M393,8,0))</f>
        <v>MERZİFON NAMIK KEMAL O.O</v>
      </c>
      <c r="J283" s="253">
        <f>IFERROR(IFERROR(IFERROR(IFERROR(IFERROR(IFERROR(IFERROR(VLOOKUP(B283,FUTSAL!C$69:N12219,9,0),VLOOKUP(B283,VOLEYBOL!C$54:N2615,9,0)),VLOOKUP(B283,FUTBOL!C$31:N2703,9,0)),VLOOKUP(B283,BASKETBOL!C$42:N2717,9,0)),VLOOKUP(B283,HENTBOL!C$32:N2718,9,0)),VLOOKUP(B283,HOKEY!C$35:N2062,9,0)),VLOOKUP(B283,KRİKET!C$30:N2492,9,0)),VLOOKUP(B283,'FERDİ BRANŞLAR'!B$2:M393,9,0))</f>
        <v>0</v>
      </c>
      <c r="K283" s="253">
        <f>IFERROR(IFERROR(IFERROR(IFERROR(IFERROR(IFERROR(IFERROR(VLOOKUP(B283,FUTSAL!C$69:N12219,10,0),VLOOKUP(B283,VOLEYBOL!C$54:N2615,10,0)),VLOOKUP(B283,FUTBOL!C$31:N2703,10,0)),VLOOKUP(B283,BASKETBOL!C$42:N2717,10,0)),VLOOKUP(B283,HENTBOL!C$32:N2718,10,0)),VLOOKUP(B283,HOKEY!C$35:N2062,10,0)),VLOOKUP(B283,KRİKET!C$30:N2492,10,0)),VLOOKUP(B283,'FERDİ BRANŞLAR'!B$2:M393,10,0))</f>
        <v>0</v>
      </c>
      <c r="L283" s="346" t="str">
        <f>IFERROR(IFERROR(IFERROR(IFERROR(IFERROR(IFERROR(IFERROR(VLOOKUP(B283,FUTSAL!C$69:N12219,11,0),VLOOKUP(B283,VOLEYBOL!C$54:N2615,11,0)),VLOOKUP(B283,FUTBOL!C$31:N2703,11,0)),VLOOKUP(B283,BASKETBOL!C$42:N2717,11,0)),VLOOKUP(B283,HENTBOL!C$32:N2718,11,0)),VLOOKUP(B283,HOKEY!C$35:N2062,11,0)),VLOOKUP(B283,KRİKET!C$30:N2492,11,0)),VLOOKUP(B283,'FERDİ BRANŞLAR'!B$2:M393,11,0))</f>
        <v>MERZİFON GAZİ O.O</v>
      </c>
      <c r="M283" s="79">
        <f>IFERROR(IFERROR(IFERROR(IFERROR(IFERROR(IFERROR(IFERROR(VLOOKUP(B283,FUTSAL!C$69:N12219,12,0),VLOOKUP(B283,VOLEYBOL!C$54:N2615,12,0)),VLOOKUP(B283,FUTBOL!C$31:N2703,12,0)),VLOOKUP(B283,BASKETBOL!C$42:N2717,12,0)),VLOOKUP(B283,HENTBOL!C$32:N2718,12,0)),VLOOKUP(B283,HOKEY!C$35:N2062,11,0)),VLOOKUP(B283,KRİKET!C$30:N2492,12,0)),VLOOKUP(B283,'FERDİ BRANŞLAR'!B$2:M393,12,0))</f>
        <v>0</v>
      </c>
    </row>
    <row r="284" spans="2:13" ht="12" x14ac:dyDescent="0.2">
      <c r="B284" s="188">
        <v>86</v>
      </c>
      <c r="C284" s="185">
        <f>IFERROR(IFERROR(IFERROR(IFERROR(IFERROR(IFERROR(IFERROR(VLOOKUP(B284,FUTSAL!C$69:N11695,2,0),VLOOKUP(B284,VOLEYBOL!C$54:N2091,2,0)),VLOOKUP(B284,FUTBOL!C$31:N2179,2,0)),VLOOKUP(B284,BASKETBOL!C$42:N2193,2,0)),VLOOKUP(B284,HENTBOL!C$32:N2194,2,0)),VLOOKUP(B284,HOKEY!C$35:N1538,2,0)),VLOOKUP(B284,KRİKET!C$30:N1968,2,0)),VLOOKUP(B284,'FERDİ BRANŞLAR'!B$2:M314,2,0))</f>
        <v>46062</v>
      </c>
      <c r="D284" s="186">
        <f>IFERROR(IFERROR(IFERROR(IFERROR(IFERROR(IFERROR(IFERROR(VLOOKUP(B284,FUTSAL!C$69:N11695,3,0),VLOOKUP(B284,VOLEYBOL!C$54:N2091,3,0)),VLOOKUP(B284,FUTBOL!C$31:N2179,3,0)),VLOOKUP(B284,BASKETBOL!C$42:N2193,3,0)),VLOOKUP(B284,HENTBOL!C$32:N2194,3,0)),VLOOKUP(B284,HOKEY!C$35:N1538,3,0)),VLOOKUP(B284,KRİKET!C$30:N1968,3,0)),VLOOKUP(B284,'FERDİ BRANŞLAR'!B$2:M314,3,0))</f>
        <v>0.41666666666666669</v>
      </c>
      <c r="E284" s="185" t="str">
        <f>IFERROR(IFERROR(IFERROR(IFERROR(IFERROR(IFERROR(IFERROR(VLOOKUP(B284,FUTSAL!C$69:N11695,4,0),VLOOKUP(B284,VOLEYBOL!C$54:N2091,4,0)),VLOOKUP(B284,FUTBOL!C$31:N2179,4,0)),VLOOKUP(B284,BASKETBOL!C$42:N2193,4,0)),VLOOKUP(B284,HENTBOL!C$32:N2194,4,0)),VLOOKUP(B284,HOKEY!C$35:N1538,4,0)),VLOOKUP(B284,KRİKET!C$30:N1968,4,0)),VLOOKUP(B284,'FERDİ BRANŞLAR'!B$2:M314,4,0))</f>
        <v>AMASYA SS</v>
      </c>
      <c r="F284" s="185" t="str">
        <f>IFERROR(IFERROR(IFERROR(IFERROR(IFERROR(IFERROR(IFERROR(VLOOKUP(B284,FUTSAL!C$69:N11695,5,0),VLOOKUP(B284,VOLEYBOL!C$54:N2091,5,0)),VLOOKUP(B284,FUTBOL!C$31:N2179,5,0)),VLOOKUP(B284,BASKETBOL!C$42:N2193,5,0)),VLOOKUP(B284,HENTBOL!C$32:N2194,5,0)),VLOOKUP(B284,HOKEY!C$35:N1538,5,0)),VLOOKUP(B284,KRİKET!C$30:N1968,5,0)),VLOOKUP(B284,'FERDİ BRANŞLAR'!B$2:M314,5,0))</f>
        <v>FUTSAL</v>
      </c>
      <c r="G284" s="185" t="str">
        <f>IFERROR(IFERROR(IFERROR(IFERROR(IFERROR(IFERROR(IFERROR(VLOOKUP(B284,FUTSAL!C$69:N12140,6,0),VLOOKUP(B284,VOLEYBOL!C$54:N2536,6,0)),VLOOKUP(B284,FUTBOL!C$31:N2624,6,0)),VLOOKUP(B284,BASKETBOL!C$42:N2638,6,0)),VLOOKUP(B284,HENTBOL!C$32:N2639,6,0)),VLOOKUP(B284,HOKEY!C$35:N1983,6,0)),VLOOKUP(B284,KRİKET!C$30:N2413,6,0)),VLOOKUP(B284,'FERDİ BRANŞLAR'!B$2:M314,6,0))</f>
        <v>B GRB</v>
      </c>
      <c r="H284" s="185" t="str">
        <f>IFERROR(IFERROR(IFERROR(IFERROR(IFERROR(IFERROR(IFERROR(VLOOKUP(B284,FUTSAL!C$69:N12140,7,0),VLOOKUP(B284,VOLEYBOL!C$54:N2536,7,0)),VLOOKUP(B284,FUTBOL!C$31:N2624,7,0)),VLOOKUP(B284,BASKETBOL!C$42:N2638,7,0)),VLOOKUP(B284,HENTBOL!C$32:N2639,7,0)),VLOOKUP(B284,HOKEY!C$35:N1983,7,0)),VLOOKUP(B284,KRİKET!C$30:N2413,7,0)),VLOOKUP(B284,'FERDİ BRANŞLAR'!B$2:M314,7,0))</f>
        <v xml:space="preserve">YILDIZ ERKEK </v>
      </c>
      <c r="I284" s="187" t="str">
        <f>IFERROR(IFERROR(IFERROR(IFERROR(IFERROR(IFERROR(IFERROR(VLOOKUP(B284,FUTSAL!C$69:N12140,8,0),VLOOKUP(B284,VOLEYBOL!C$54:N2536,8,0)),VLOOKUP(B284,FUTBOL!C$31:N2624,8,0)),VLOOKUP(B284,BASKETBOL!C$42:N2638,8,0)),VLOOKUP(B284,HENTBOL!C$32:N2639,8,0)),VLOOKUP(B284,HOKEY!C$35:N1983,8,0)),VLOOKUP(B284,KRİKET!C$30:N2413,8,0)),VLOOKUP(B284,'FERDİ BRANŞLAR'!B$2:M314,8,0))</f>
        <v>AMASYA ZİYARET O.O</v>
      </c>
      <c r="J284" s="253">
        <f>IFERROR(IFERROR(IFERROR(IFERROR(IFERROR(IFERROR(IFERROR(VLOOKUP(B284,FUTSAL!C$69:N12140,9,0),VLOOKUP(B284,VOLEYBOL!C$54:N2536,9,0)),VLOOKUP(B284,FUTBOL!C$31:N2624,9,0)),VLOOKUP(B284,BASKETBOL!C$42:N2638,9,0)),VLOOKUP(B284,HENTBOL!C$32:N2639,9,0)),VLOOKUP(B284,HOKEY!C$35:N1983,9,0)),VLOOKUP(B284,KRİKET!C$30:N2413,9,0)),VLOOKUP(B284,'FERDİ BRANŞLAR'!B$2:M314,9,0))</f>
        <v>0</v>
      </c>
      <c r="K284" s="253">
        <f>IFERROR(IFERROR(IFERROR(IFERROR(IFERROR(IFERROR(IFERROR(VLOOKUP(B284,FUTSAL!C$69:N12140,10,0),VLOOKUP(B284,VOLEYBOL!C$54:N2536,10,0)),VLOOKUP(B284,FUTBOL!C$31:N2624,10,0)),VLOOKUP(B284,BASKETBOL!C$42:N2638,10,0)),VLOOKUP(B284,HENTBOL!C$32:N2639,10,0)),VLOOKUP(B284,HOKEY!C$35:N1983,10,0)),VLOOKUP(B284,KRİKET!C$30:N2413,10,0)),VLOOKUP(B284,'FERDİ BRANŞLAR'!B$2:M314,10,0))</f>
        <v>0</v>
      </c>
      <c r="L284" s="334" t="str">
        <f>IFERROR(IFERROR(IFERROR(IFERROR(IFERROR(IFERROR(IFERROR(VLOOKUP(B284,FUTSAL!C$69:N12140,11,0),VLOOKUP(B284,VOLEYBOL!C$54:N2536,11,0)),VLOOKUP(B284,FUTBOL!C$31:N2624,11,0)),VLOOKUP(B284,BASKETBOL!C$42:N2638,11,0)),VLOOKUP(B284,HENTBOL!C$32:N2639,11,0)),VLOOKUP(B284,HOKEY!C$35:N1983,11,0)),VLOOKUP(B284,KRİKET!C$30:N2413,11,0)),VLOOKUP(B284,'FERDİ BRANŞLAR'!B$2:M314,11,0))</f>
        <v>AMASYA ABDURRAHMAN KAMİL O.O</v>
      </c>
      <c r="M284" s="79">
        <f>IFERROR(IFERROR(IFERROR(IFERROR(IFERROR(IFERROR(IFERROR(VLOOKUP(B284,FUTSAL!C$69:N12140,12,0),VLOOKUP(B284,VOLEYBOL!C$54:N2536,12,0)),VLOOKUP(B284,FUTBOL!C$31:N2624,12,0)),VLOOKUP(B284,BASKETBOL!C$42:N2638,12,0)),VLOOKUP(B284,HENTBOL!C$32:N2639,12,0)),VLOOKUP(B284,HOKEY!C$35:N1983,11,0)),VLOOKUP(B284,KRİKET!C$30:N2413,12,0)),VLOOKUP(B284,'FERDİ BRANŞLAR'!B$2:M314,12,0))</f>
        <v>0</v>
      </c>
    </row>
    <row r="285" spans="2:13" ht="12" x14ac:dyDescent="0.2">
      <c r="B285" s="188">
        <v>121</v>
      </c>
      <c r="C285" s="284">
        <f>IFERROR(IFERROR(IFERROR(IFERROR(IFERROR(IFERROR(IFERROR(VLOOKUP(B285,FUTSAL!C$69:N11487,2,0),VLOOKUP(B285,VOLEYBOL!C$54:N1883,2,0)),VLOOKUP(B285,FUTBOL!C$31:N1971,2,0)),VLOOKUP(B285,BASKETBOL!C$42:N1985,2,0)),VLOOKUP(B285,HENTBOL!C$32:N1986,2,0)),VLOOKUP(B285,HOKEY!C$35:N1330,2,0)),VLOOKUP(B285,KRİKET!C$30:N1760,2,0)),VLOOKUP(B285,'FERDİ BRANŞLAR'!B$2:M106,2,0))</f>
        <v>46062</v>
      </c>
      <c r="D285" s="285">
        <f>IFERROR(IFERROR(IFERROR(IFERROR(IFERROR(IFERROR(IFERROR(VLOOKUP(B285,FUTSAL!C$69:N11487,3,0),VLOOKUP(B285,VOLEYBOL!C$54:N1883,3,0)),VLOOKUP(B285,FUTBOL!C$31:N1971,3,0)),VLOOKUP(B285,BASKETBOL!C$42:N1985,3,0)),VLOOKUP(B285,HENTBOL!C$32:N1986,3,0)),VLOOKUP(B285,HOKEY!C$35:N1330,3,0)),VLOOKUP(B285,KRİKET!C$30:N1760,3,0)),VLOOKUP(B285,'FERDİ BRANŞLAR'!B$2:M106,3,0))</f>
        <v>0.41666666666666669</v>
      </c>
      <c r="E285" s="284" t="str">
        <f>IFERROR(IFERROR(IFERROR(IFERROR(IFERROR(IFERROR(IFERROR(VLOOKUP(B285,FUTSAL!C$69:N11487,4,0),VLOOKUP(B285,VOLEYBOL!C$54:N1883,4,0)),VLOOKUP(B285,FUTBOL!C$31:N1971,4,0)),VLOOKUP(B285,BASKETBOL!C$42:N1985,4,0)),VLOOKUP(B285,HENTBOL!C$32:N1986,4,0)),VLOOKUP(B285,HOKEY!C$35:N1330,4,0)),VLOOKUP(B285,KRİKET!C$30:N1760,4,0)),VLOOKUP(B285,'FERDİ BRANŞLAR'!B$2:M106,4,0))</f>
        <v>MERZİFON SS</v>
      </c>
      <c r="F285" s="284" t="str">
        <f>IFERROR(IFERROR(IFERROR(IFERROR(IFERROR(IFERROR(IFERROR(VLOOKUP(B285,FUTSAL!C$69:N11487,5,0),VLOOKUP(B285,VOLEYBOL!C$54:N1883,5,0)),VLOOKUP(B285,FUTBOL!C$31:N1971,5,0)),VLOOKUP(B285,BASKETBOL!C$42:N1985,5,0)),VLOOKUP(B285,HENTBOL!C$32:N1986,5,0)),VLOOKUP(B285,HOKEY!C$35:N1330,5,0)),VLOOKUP(B285,KRİKET!C$30:N1760,5,0)),VLOOKUP(B285,'FERDİ BRANŞLAR'!B$2:M106,5,0))</f>
        <v>FUTSAL</v>
      </c>
      <c r="G285" s="284" t="str">
        <f>IFERROR(IFERROR(IFERROR(IFERROR(IFERROR(IFERROR(IFERROR(VLOOKUP(B285,FUTSAL!C$69:N11932,6,0),VLOOKUP(B285,VOLEYBOL!C$54:N2328,6,0)),VLOOKUP(B285,FUTBOL!C$31:N2416,6,0)),VLOOKUP(B285,BASKETBOL!C$42:N2430,6,0)),VLOOKUP(B285,HENTBOL!C$32:N2431,6,0)),VLOOKUP(B285,HOKEY!C$35:N1775,6,0)),VLOOKUP(B285,KRİKET!C$30:N2205,6,0)),VLOOKUP(B285,'FERDİ BRANŞLAR'!B$2:M106,6,0))</f>
        <v>B GRB</v>
      </c>
      <c r="H285" s="284" t="str">
        <f>IFERROR(IFERROR(IFERROR(IFERROR(IFERROR(IFERROR(IFERROR(VLOOKUP(B285,FUTSAL!C$69:N11932,7,0),VLOOKUP(B285,VOLEYBOL!C$54:N2328,7,0)),VLOOKUP(B285,FUTBOL!C$31:N2416,7,0)),VLOOKUP(B285,BASKETBOL!C$42:N2430,7,0)),VLOOKUP(B285,HENTBOL!C$32:N2431,7,0)),VLOOKUP(B285,HOKEY!C$35:N1775,7,0)),VLOOKUP(B285,KRİKET!C$30:N2205,7,0)),VLOOKUP(B285,'FERDİ BRANŞLAR'!B$2:M106,7,0))</f>
        <v>YILDIZ KIZ</v>
      </c>
      <c r="I285" s="286" t="str">
        <f>IFERROR(IFERROR(IFERROR(IFERROR(IFERROR(IFERROR(IFERROR(VLOOKUP(B285,FUTSAL!C$69:N11932,8,0),VLOOKUP(B285,VOLEYBOL!C$54:N2328,8,0)),VLOOKUP(B285,FUTBOL!C$31:N2416,8,0)),VLOOKUP(B285,BASKETBOL!C$42:N2430,8,0)),VLOOKUP(B285,HENTBOL!C$32:N2431,8,0)),VLOOKUP(B285,HOKEY!C$35:N1775,8,0)),VLOOKUP(B285,KRİKET!C$30:N2205,8,0)),VLOOKUP(B285,'FERDİ BRANŞLAR'!B$2:M106,8,0))</f>
        <v>MERZİFON NAMIK KEMAL O.O</v>
      </c>
      <c r="J285" s="287">
        <f>IFERROR(IFERROR(IFERROR(IFERROR(IFERROR(IFERROR(IFERROR(VLOOKUP(B285,FUTSAL!C$69:N11932,9,0),VLOOKUP(B285,VOLEYBOL!C$54:N2328,9,0)),VLOOKUP(B285,FUTBOL!C$31:N2416,9,0)),VLOOKUP(B285,BASKETBOL!C$42:N2430,9,0)),VLOOKUP(B285,HENTBOL!C$32:N2431,9,0)),VLOOKUP(B285,HOKEY!C$35:N1775,9,0)),VLOOKUP(B285,KRİKET!C$30:N2205,9,0)),VLOOKUP(B285,'FERDİ BRANŞLAR'!B$2:M106,9,0))</f>
        <v>0</v>
      </c>
      <c r="K285" s="287">
        <f>IFERROR(IFERROR(IFERROR(IFERROR(IFERROR(IFERROR(IFERROR(VLOOKUP(B285,FUTSAL!C$69:N11932,10,0),VLOOKUP(B285,VOLEYBOL!C$54:N2328,10,0)),VLOOKUP(B285,FUTBOL!C$31:N2416,10,0)),VLOOKUP(B285,BASKETBOL!C$42:N2430,10,0)),VLOOKUP(B285,HENTBOL!C$32:N2431,10,0)),VLOOKUP(B285,HOKEY!C$35:N1775,10,0)),VLOOKUP(B285,KRİKET!C$30:N2205,10,0)),VLOOKUP(B285,'FERDİ BRANŞLAR'!B$2:M106,10,0))</f>
        <v>0</v>
      </c>
      <c r="L285" s="278" t="str">
        <f>IFERROR(IFERROR(IFERROR(IFERROR(IFERROR(IFERROR(IFERROR(VLOOKUP(B285,FUTSAL!C$69:N11932,11,0),VLOOKUP(B285,VOLEYBOL!C$54:N2328,11,0)),VLOOKUP(B285,FUTBOL!C$31:N2416,11,0)),VLOOKUP(B285,BASKETBOL!C$42:N2430,11,0)),VLOOKUP(B285,HENTBOL!C$32:N2431,11,0)),VLOOKUP(B285,HOKEY!C$35:N1775,11,0)),VLOOKUP(B285,KRİKET!C$30:N2205,11,0)),VLOOKUP(B285,'FERDİ BRANŞLAR'!B$2:M106,11,0))</f>
        <v>MERZİFON ÖZEL SINAV KOLEJİ O.O (ÇEKİLDİ)</v>
      </c>
      <c r="M285" s="288" t="str">
        <f>IFERROR(IFERROR(IFERROR(IFERROR(IFERROR(IFERROR(IFERROR(VLOOKUP(B285,FUTSAL!C$69:N11932,12,0),VLOOKUP(B285,VOLEYBOL!C$54:N2328,12,0)),VLOOKUP(B285,FUTBOL!C$31:N2416,12,0)),VLOOKUP(B285,BASKETBOL!C$42:N2430,12,0)),VLOOKUP(B285,HENTBOL!C$32:N2431,12,0)),VLOOKUP(B285,HOKEY!C$35:N1775,11,0)),VLOOKUP(B285,KRİKET!C$30:N2205,12,0)),VLOOKUP(B285,'FERDİ BRANŞLAR'!B$2:M106,12,0))</f>
        <v>MERZİFON ÖZEL SINAV KOLEJİ ÇEKİLDİ</v>
      </c>
    </row>
    <row r="286" spans="2:13" ht="12" x14ac:dyDescent="0.2">
      <c r="B286" s="188">
        <v>422</v>
      </c>
      <c r="C286" s="185">
        <f>IFERROR(IFERROR(IFERROR(IFERROR(IFERROR(IFERROR(IFERROR(VLOOKUP(B286,FUTSAL!C$69:N11950,2,0),VLOOKUP(B286,VOLEYBOL!C$54:N2346,2,0)),VLOOKUP(B286,FUTBOL!C$31:N2434,2,0)),VLOOKUP(B286,BASKETBOL!C$42:N2448,2,0)),VLOOKUP(B286,HENTBOL!C$32:N2449,2,0)),VLOOKUP(B286,HOKEY!C$35:N1793,2,0)),VLOOKUP(B286,KRİKET!C$30:N2223,2,0)),VLOOKUP(B286,'FERDİ BRANŞLAR'!B$2:M569,2,0))</f>
        <v>46062</v>
      </c>
      <c r="D286" s="186">
        <f>IFERROR(IFERROR(IFERROR(IFERROR(IFERROR(IFERROR(IFERROR(VLOOKUP(B286,FUTSAL!C$69:N11950,3,0),VLOOKUP(B286,VOLEYBOL!C$54:N2346,3,0)),VLOOKUP(B286,FUTBOL!C$31:N2434,3,0)),VLOOKUP(B286,BASKETBOL!C$42:N2448,3,0)),VLOOKUP(B286,HENTBOL!C$32:N2449,3,0)),VLOOKUP(B286,HOKEY!C$35:N1793,3,0)),VLOOKUP(B286,KRİKET!C$30:N2223,3,0)),VLOOKUP(B286,'FERDİ BRANŞLAR'!B$2:M569,3,0))</f>
        <v>0.41666666666666669</v>
      </c>
      <c r="E286" s="185" t="str">
        <f>IFERROR(IFERROR(IFERROR(IFERROR(IFERROR(IFERROR(IFERROR(VLOOKUP(B286,FUTSAL!C$69:N11950,4,0),VLOOKUP(B286,VOLEYBOL!C$54:N2346,4,0)),VLOOKUP(B286,FUTBOL!C$31:N2434,4,0)),VLOOKUP(B286,BASKETBOL!C$42:N2448,4,0)),VLOOKUP(B286,HENTBOL!C$32:N2449,4,0)),VLOOKUP(B286,HOKEY!C$35:N1793,4,0)),VLOOKUP(B286,KRİKET!C$30:N2223,4,0)),VLOOKUP(B286,'FERDİ BRANŞLAR'!B$2:M569,4,0))</f>
        <v>22 HAZİRAN S.S</v>
      </c>
      <c r="F286" s="185" t="str">
        <f>IFERROR(IFERROR(IFERROR(IFERROR(IFERROR(IFERROR(IFERROR(VLOOKUP(B286,FUTSAL!C$69:N11950,5,0),VLOOKUP(B286,VOLEYBOL!C$54:N2346,5,0)),VLOOKUP(B286,FUTBOL!C$31:N2434,5,0)),VLOOKUP(B286,BASKETBOL!C$42:N2448,5,0)),VLOOKUP(B286,HENTBOL!C$32:N2449,5,0)),VLOOKUP(B286,HOKEY!C$35:N1793,5,0)),VLOOKUP(B286,KRİKET!C$30:N2223,5,0)),VLOOKUP(B286,'FERDİ BRANŞLAR'!B$2:M569,5,0))</f>
        <v>BASKETBOL</v>
      </c>
      <c r="G286" s="185" t="str">
        <f>IFERROR(IFERROR(IFERROR(IFERROR(IFERROR(IFERROR(IFERROR(VLOOKUP(B286,FUTSAL!C$69:N12395,6,0),VLOOKUP(B286,VOLEYBOL!C$54:N2791,6,0)),VLOOKUP(B286,FUTBOL!C$31:N2879,6,0)),VLOOKUP(B286,BASKETBOL!C$42:N2893,6,0)),VLOOKUP(B286,HENTBOL!C$32:N2894,6,0)),VLOOKUP(B286,HOKEY!C$35:N2238,6,0)),VLOOKUP(B286,KRİKET!C$30:N2668,6,0)),VLOOKUP(B286,'FERDİ BRANŞLAR'!B$2:M569,6,0))</f>
        <v>A GRB</v>
      </c>
      <c r="H286" s="185" t="str">
        <f>IFERROR(IFERROR(IFERROR(IFERROR(IFERROR(IFERROR(IFERROR(VLOOKUP(B286,FUTSAL!C$69:N12395,7,0),VLOOKUP(B286,VOLEYBOL!C$54:N2791,7,0)),VLOOKUP(B286,FUTBOL!C$31:N2879,7,0)),VLOOKUP(B286,BASKETBOL!C$42:N2893,7,0)),VLOOKUP(B286,HENTBOL!C$32:N2894,7,0)),VLOOKUP(B286,HOKEY!C$35:N2238,7,0)),VLOOKUP(B286,KRİKET!C$30:N2668,7,0)),VLOOKUP(B286,'FERDİ BRANŞLAR'!B$2:M569,7,0))</f>
        <v>KÇK ERK</v>
      </c>
      <c r="I286" s="187" t="str">
        <f>IFERROR(IFERROR(IFERROR(IFERROR(IFERROR(IFERROR(IFERROR(VLOOKUP(B286,FUTSAL!C$69:N12395,8,0),VLOOKUP(B286,VOLEYBOL!C$54:N2791,8,0)),VLOOKUP(B286,FUTBOL!C$31:N2879,8,0)),VLOOKUP(B286,BASKETBOL!C$42:N2893,8,0)),VLOOKUP(B286,HENTBOL!C$32:N2894,8,0)),VLOOKUP(B286,HOKEY!C$35:N2238,8,0)),VLOOKUP(B286,KRİKET!C$30:N2668,8,0)),VLOOKUP(B286,'FERDİ BRANŞLAR'!B$2:M569,8,0))</f>
        <v>AMASYA ZİYAPAŞA O.O</v>
      </c>
      <c r="J286" s="253">
        <f>IFERROR(IFERROR(IFERROR(IFERROR(IFERROR(IFERROR(IFERROR(VLOOKUP(B286,FUTSAL!C$69:N12395,9,0),VLOOKUP(B286,VOLEYBOL!C$54:N2791,9,0)),VLOOKUP(B286,FUTBOL!C$31:N2879,9,0)),VLOOKUP(B286,BASKETBOL!C$42:N2893,9,0)),VLOOKUP(B286,HENTBOL!C$32:N2894,9,0)),VLOOKUP(B286,HOKEY!C$35:N2238,9,0)),VLOOKUP(B286,KRİKET!C$30:N2668,9,0)),VLOOKUP(B286,'FERDİ BRANŞLAR'!B$2:M569,9,0))</f>
        <v>0</v>
      </c>
      <c r="K286" s="253">
        <f>IFERROR(IFERROR(IFERROR(IFERROR(IFERROR(IFERROR(IFERROR(VLOOKUP(B286,FUTSAL!C$69:N12395,10,0),VLOOKUP(B286,VOLEYBOL!C$54:N2791,10,0)),VLOOKUP(B286,FUTBOL!C$31:N2879,10,0)),VLOOKUP(B286,BASKETBOL!C$42:N2893,10,0)),VLOOKUP(B286,HENTBOL!C$32:N2894,10,0)),VLOOKUP(B286,HOKEY!C$35:N2238,10,0)),VLOOKUP(B286,KRİKET!C$30:N2668,10,0)),VLOOKUP(B286,'FERDİ BRANŞLAR'!B$2:M569,10,0))</f>
        <v>0</v>
      </c>
      <c r="L286" s="334" t="str">
        <f>IFERROR(IFERROR(IFERROR(IFERROR(IFERROR(IFERROR(IFERROR(VLOOKUP(B286,FUTSAL!C$69:N12395,11,0),VLOOKUP(B286,VOLEYBOL!C$54:N2791,11,0)),VLOOKUP(B286,FUTBOL!C$31:N2879,11,0)),VLOOKUP(B286,BASKETBOL!C$42:N2893,11,0)),VLOOKUP(B286,HENTBOL!C$32:N2894,11,0)),VLOOKUP(B286,HOKEY!C$35:N2238,11,0)),VLOOKUP(B286,KRİKET!C$30:N2668,11,0)),VLOOKUP(B286,'FERDİ BRANŞLAR'!B$2:M569,11,0))</f>
        <v>AMASYA ÖZEL BAŞARIR O.O</v>
      </c>
      <c r="M286" s="79">
        <f>IFERROR(IFERROR(IFERROR(IFERROR(IFERROR(IFERROR(IFERROR(VLOOKUP(B286,FUTSAL!C$69:N12395,12,0),VLOOKUP(B286,VOLEYBOL!C$54:N2791,12,0)),VLOOKUP(B286,FUTBOL!C$31:N2879,12,0)),VLOOKUP(B286,BASKETBOL!C$42:N2893,12,0)),VLOOKUP(B286,HENTBOL!C$32:N2894,12,0)),VLOOKUP(B286,HOKEY!C$35:N2238,11,0)),VLOOKUP(B286,KRİKET!C$30:N2668,12,0)),VLOOKUP(B286,'FERDİ BRANŞLAR'!B$2:M569,12,0))</f>
        <v>0</v>
      </c>
    </row>
    <row r="287" spans="2:13" ht="12" x14ac:dyDescent="0.2">
      <c r="B287" s="104" t="s">
        <v>140</v>
      </c>
      <c r="C287" s="185">
        <f>IFERROR(IFERROR(IFERROR(IFERROR(IFERROR(IFERROR(IFERROR(VLOOKUP(B287,FUTSAL!C$69:N11980,2,0),VLOOKUP(B287,VOLEYBOL!C$54:N2376,2,0)),VLOOKUP(B287,FUTBOL!C$31:N2464,2,0)),VLOOKUP(B287,BASKETBOL!C$42:N2478,2,0)),VLOOKUP(B287,HENTBOL!C$32:N2479,2,0)),VLOOKUP(B287,HOKEY!C$35:N1823,2,0)),VLOOKUP(B287,KRİKET!C$30:N2253,2,0)),VLOOKUP(B287,'FERDİ BRANŞLAR'!B$2:M599,2,0))</f>
        <v>46062</v>
      </c>
      <c r="D287" s="186">
        <f>IFERROR(IFERROR(IFERROR(IFERROR(IFERROR(IFERROR(IFERROR(VLOOKUP(B287,FUTSAL!C$69:N11980,3,0),VLOOKUP(B287,VOLEYBOL!C$54:N2376,3,0)),VLOOKUP(B287,FUTBOL!C$31:N2464,3,0)),VLOOKUP(B287,BASKETBOL!C$42:N2478,3,0)),VLOOKUP(B287,HENTBOL!C$32:N2479,3,0)),VLOOKUP(B287,HOKEY!C$35:N1823,3,0)),VLOOKUP(B287,KRİKET!C$30:N2253,3,0)),VLOOKUP(B287,'FERDİ BRANŞLAR'!B$2:M599,3,0))</f>
        <v>0.41666666666666669</v>
      </c>
      <c r="E287" s="185" t="str">
        <f>IFERROR(IFERROR(IFERROR(IFERROR(IFERROR(IFERROR(IFERROR(VLOOKUP(B287,FUTSAL!C$69:N11980,4,0),VLOOKUP(B287,VOLEYBOL!C$54:N2376,4,0)),VLOOKUP(B287,FUTBOL!C$31:N2464,4,0)),VLOOKUP(B287,BASKETBOL!C$42:N2478,4,0)),VLOOKUP(B287,HENTBOL!C$32:N2479,4,0)),VLOOKUP(B287,HOKEY!C$35:N1823,4,0)),VLOOKUP(B287,KRİKET!C$30:N2253,4,0)),VLOOKUP(B287,'FERDİ BRANŞLAR'!B$2:M599,4,0))</f>
        <v>AMASYA S.S</v>
      </c>
      <c r="F287" s="185" t="str">
        <f>IFERROR(IFERROR(IFERROR(IFERROR(IFERROR(IFERROR(IFERROR(VLOOKUP(B287,FUTSAL!C$69:N11980,5,0),VLOOKUP(B287,VOLEYBOL!C$54:N2376,5,0)),VLOOKUP(B287,FUTBOL!C$31:N2464,5,0)),VLOOKUP(B287,BASKETBOL!C$42:N2478,5,0)),VLOOKUP(B287,HENTBOL!C$32:N2479,5,0)),VLOOKUP(B287,HOKEY!C$35:N1823,5,0)),VLOOKUP(B287,KRİKET!C$30:N2253,5,0)),VLOOKUP(B287,'FERDİ BRANŞLAR'!B$2:M599,5,0))</f>
        <v>MASA TENİSİ</v>
      </c>
      <c r="G287" s="185" t="str">
        <f>IFERROR(IFERROR(IFERROR(IFERROR(IFERROR(IFERROR(IFERROR(VLOOKUP(B287,FUTSAL!C$69:N12425,6,0),VLOOKUP(B287,VOLEYBOL!C$54:N2821,6,0)),VLOOKUP(B287,FUTBOL!C$31:N2909,6,0)),VLOOKUP(B287,BASKETBOL!C$42:N2923,6,0)),VLOOKUP(B287,HENTBOL!C$32:N2924,6,0)),VLOOKUP(B287,HOKEY!C$35:N2268,6,0)),VLOOKUP(B287,KRİKET!C$30:N2698,6,0)),VLOOKUP(B287,'FERDİ BRANŞLAR'!B$2:M599,6,0))</f>
        <v>…</v>
      </c>
      <c r="H287" s="185" t="str">
        <f>IFERROR(IFERROR(IFERROR(IFERROR(IFERROR(IFERROR(IFERROR(VLOOKUP(B287,FUTSAL!C$69:N12425,7,0),VLOOKUP(B287,VOLEYBOL!C$54:N2821,7,0)),VLOOKUP(B287,FUTBOL!C$31:N2909,7,0)),VLOOKUP(B287,BASKETBOL!C$42:N2923,7,0)),VLOOKUP(B287,HENTBOL!C$32:N2924,7,0)),VLOOKUP(B287,HOKEY!C$35:N2268,7,0)),VLOOKUP(B287,KRİKET!C$30:N2698,7,0)),VLOOKUP(B287,'FERDİ BRANŞLAR'!B$2:M599,7,0))</f>
        <v>YILDIZ</v>
      </c>
      <c r="I287" s="187" t="str">
        <f>IFERROR(IFERROR(IFERROR(IFERROR(IFERROR(IFERROR(IFERROR(VLOOKUP(B287,FUTSAL!C$69:N12425,8,0),VLOOKUP(B287,VOLEYBOL!C$54:N2821,8,0)),VLOOKUP(B287,FUTBOL!C$31:N2909,8,0)),VLOOKUP(B287,BASKETBOL!C$42:N2923,8,0)),VLOOKUP(B287,HENTBOL!C$32:N2924,8,0)),VLOOKUP(B287,HOKEY!C$35:N2268,8,0)),VLOOKUP(B287,KRİKET!C$30:N2698,8,0)),VLOOKUP(B287,'FERDİ BRANŞLAR'!B$2:M599,8,0))</f>
        <v>……….</v>
      </c>
      <c r="J287" s="183" t="str">
        <f>IFERROR(IFERROR(IFERROR(IFERROR(IFERROR(IFERROR(IFERROR(VLOOKUP(B287,FUTSAL!C$69:N12425,9,0),VLOOKUP(B287,VOLEYBOL!C$54:N2821,9,0)),VLOOKUP(B287,FUTBOL!C$31:N2909,9,0)),VLOOKUP(B287,BASKETBOL!C$42:N2923,9,0)),VLOOKUP(B287,HENTBOL!C$32:N2924,9,0)),VLOOKUP(B287,HOKEY!C$35:N2268,9,0)),VLOOKUP(B287,KRİKET!C$30:N2698,9,0)),VLOOKUP(B287,'FERDİ BRANŞLAR'!B$2:M599,9,0))</f>
        <v>…</v>
      </c>
      <c r="K287" s="183" t="str">
        <f>IFERROR(IFERROR(IFERROR(IFERROR(IFERROR(IFERROR(IFERROR(VLOOKUP(B287,FUTSAL!C$69:N12425,10,0),VLOOKUP(B287,VOLEYBOL!C$54:N2821,10,0)),VLOOKUP(B287,FUTBOL!C$31:N2909,10,0)),VLOOKUP(B287,BASKETBOL!C$42:N2923,10,0)),VLOOKUP(B287,HENTBOL!C$32:N2924,10,0)),VLOOKUP(B287,HOKEY!C$35:N2268,10,0)),VLOOKUP(B287,KRİKET!C$30:N2698,10,0)),VLOOKUP(B287,'FERDİ BRANŞLAR'!B$2:M599,10,0))</f>
        <v>…</v>
      </c>
      <c r="L287" s="335" t="str">
        <f>IFERROR(IFERROR(IFERROR(IFERROR(IFERROR(IFERROR(IFERROR(VLOOKUP(B287,FUTSAL!C$69:N12425,11,0),VLOOKUP(B287,VOLEYBOL!C$54:N2821,11,0)),VLOOKUP(B287,FUTBOL!C$31:N2909,11,0)),VLOOKUP(B287,BASKETBOL!C$42:N2923,11,0)),VLOOKUP(B287,HENTBOL!C$32:N2924,11,0)),VLOOKUP(B287,HOKEY!C$35:N2268,11,0)),VLOOKUP(B287,KRİKET!C$30:N2698,11,0)),VLOOKUP(B287,'FERDİ BRANŞLAR'!B$2:M599,11,0))</f>
        <v>……….</v>
      </c>
      <c r="M287" s="79" t="str">
        <f>IFERROR(IFERROR(IFERROR(IFERROR(IFERROR(IFERROR(IFERROR(VLOOKUP(B287,FUTSAL!C$69:N12425,12,0),VLOOKUP(B287,VOLEYBOL!C$54:N2821,12,0)),VLOOKUP(B287,FUTBOL!C$31:N2909,12,0)),VLOOKUP(B287,BASKETBOL!C$42:N2923,12,0)),VLOOKUP(B287,HENTBOL!C$32:N2924,12,0)),VLOOKUP(B287,HOKEY!C$35:N2268,11,0)),VLOOKUP(B287,KRİKET!C$30:N2698,12,0)),VLOOKUP(B287,'FERDİ BRANŞLAR'!B$2:M599,12,0))</f>
        <v xml:space="preserve">KUPA TÖRENİ </v>
      </c>
    </row>
    <row r="288" spans="2:13" ht="12" x14ac:dyDescent="0.2">
      <c r="B288" s="188">
        <v>122</v>
      </c>
      <c r="C288" s="185">
        <f>IFERROR(IFERROR(IFERROR(IFERROR(IFERROR(IFERROR(IFERROR(VLOOKUP(B288,FUTSAL!C$69:N11489,2,0),VLOOKUP(B288,VOLEYBOL!C$54:N1885,2,0)),VLOOKUP(B288,FUTBOL!C$31:N1973,2,0)),VLOOKUP(B288,BASKETBOL!C$42:N1987,2,0)),VLOOKUP(B288,HENTBOL!C$32:N1988,2,0)),VLOOKUP(B288,HOKEY!C$35:N1332,2,0)),VLOOKUP(B288,KRİKET!C$30:N1762,2,0)),VLOOKUP(B288,'FERDİ BRANŞLAR'!B$2:M108,2,0))</f>
        <v>46062</v>
      </c>
      <c r="D288" s="186">
        <f>IFERROR(IFERROR(IFERROR(IFERROR(IFERROR(IFERROR(IFERROR(VLOOKUP(B288,FUTSAL!C$69:N11489,3,0),VLOOKUP(B288,VOLEYBOL!C$54:N1885,3,0)),VLOOKUP(B288,FUTBOL!C$31:N1973,3,0)),VLOOKUP(B288,BASKETBOL!C$42:N1987,3,0)),VLOOKUP(B288,HENTBOL!C$32:N1988,3,0)),VLOOKUP(B288,HOKEY!C$35:N1332,3,0)),VLOOKUP(B288,KRİKET!C$30:N1762,3,0)),VLOOKUP(B288,'FERDİ BRANŞLAR'!B$2:M108,3,0))</f>
        <v>0.45833333333333298</v>
      </c>
      <c r="E288" s="185" t="str">
        <f>IFERROR(IFERROR(IFERROR(IFERROR(IFERROR(IFERROR(IFERROR(VLOOKUP(B288,FUTSAL!C$69:N11489,4,0),VLOOKUP(B288,VOLEYBOL!C$54:N1885,4,0)),VLOOKUP(B288,FUTBOL!C$31:N1973,4,0)),VLOOKUP(B288,BASKETBOL!C$42:N1987,4,0)),VLOOKUP(B288,HENTBOL!C$32:N1988,4,0)),VLOOKUP(B288,HOKEY!C$35:N1332,4,0)),VLOOKUP(B288,KRİKET!C$30:N1762,4,0)),VLOOKUP(B288,'FERDİ BRANŞLAR'!B$2:M108,4,0))</f>
        <v>MERZİFON SS</v>
      </c>
      <c r="F288" s="185" t="str">
        <f>IFERROR(IFERROR(IFERROR(IFERROR(IFERROR(IFERROR(IFERROR(VLOOKUP(B288,FUTSAL!C$69:N11489,5,0),VLOOKUP(B288,VOLEYBOL!C$54:N1885,5,0)),VLOOKUP(B288,FUTBOL!C$31:N1973,5,0)),VLOOKUP(B288,BASKETBOL!C$42:N1987,5,0)),VLOOKUP(B288,HENTBOL!C$32:N1988,5,0)),VLOOKUP(B288,HOKEY!C$35:N1332,5,0)),VLOOKUP(B288,KRİKET!C$30:N1762,5,0)),VLOOKUP(B288,'FERDİ BRANŞLAR'!B$2:M108,5,0))</f>
        <v>FUTSAL</v>
      </c>
      <c r="G288" s="185" t="str">
        <f>IFERROR(IFERROR(IFERROR(IFERROR(IFERROR(IFERROR(IFERROR(VLOOKUP(B288,FUTSAL!C$69:N11934,6,0),VLOOKUP(B288,VOLEYBOL!C$54:N2330,6,0)),VLOOKUP(B288,FUTBOL!C$31:N2418,6,0)),VLOOKUP(B288,BASKETBOL!C$42:N2432,6,0)),VLOOKUP(B288,HENTBOL!C$32:N2433,6,0)),VLOOKUP(B288,HOKEY!C$35:N1777,6,0)),VLOOKUP(B288,KRİKET!C$30:N2207,6,0)),VLOOKUP(B288,'FERDİ BRANŞLAR'!B$2:M108,6,0))</f>
        <v>B GRB</v>
      </c>
      <c r="H288" s="185" t="str">
        <f>IFERROR(IFERROR(IFERROR(IFERROR(IFERROR(IFERROR(IFERROR(VLOOKUP(B288,FUTSAL!C$69:N11934,7,0),VLOOKUP(B288,VOLEYBOL!C$54:N2330,7,0)),VLOOKUP(B288,FUTBOL!C$31:N2418,7,0)),VLOOKUP(B288,BASKETBOL!C$42:N2432,7,0)),VLOOKUP(B288,HENTBOL!C$32:N2433,7,0)),VLOOKUP(B288,HOKEY!C$35:N1777,7,0)),VLOOKUP(B288,KRİKET!C$30:N2207,7,0)),VLOOKUP(B288,'FERDİ BRANŞLAR'!B$2:M108,7,0))</f>
        <v>YILDIZ KIZ</v>
      </c>
      <c r="I288" s="187" t="str">
        <f>IFERROR(IFERROR(IFERROR(IFERROR(IFERROR(IFERROR(IFERROR(VLOOKUP(B288,FUTSAL!C$69:N11934,8,0),VLOOKUP(B288,VOLEYBOL!C$54:N2330,8,0)),VLOOKUP(B288,FUTBOL!C$31:N2418,8,0)),VLOOKUP(B288,BASKETBOL!C$42:N2432,8,0)),VLOOKUP(B288,HENTBOL!C$32:N2433,8,0)),VLOOKUP(B288,HOKEY!C$35:N1777,8,0)),VLOOKUP(B288,KRİKET!C$30:N2207,8,0)),VLOOKUP(B288,'FERDİ BRANŞLAR'!B$2:M108,8,0))</f>
        <v>MERZİFON VALİ HÜSEYİN POROY O.O</v>
      </c>
      <c r="J288" s="253">
        <f>IFERROR(IFERROR(IFERROR(IFERROR(IFERROR(IFERROR(IFERROR(VLOOKUP(B288,FUTSAL!C$69:N11934,9,0),VLOOKUP(B288,VOLEYBOL!C$54:N2330,9,0)),VLOOKUP(B288,FUTBOL!C$31:N2418,9,0)),VLOOKUP(B288,BASKETBOL!C$42:N2432,9,0)),VLOOKUP(B288,HENTBOL!C$32:N2433,9,0)),VLOOKUP(B288,HOKEY!C$35:N1777,9,0)),VLOOKUP(B288,KRİKET!C$30:N2207,9,0)),VLOOKUP(B288,'FERDİ BRANŞLAR'!B$2:M108,9,0))</f>
        <v>0</v>
      </c>
      <c r="K288" s="253">
        <f>IFERROR(IFERROR(IFERROR(IFERROR(IFERROR(IFERROR(IFERROR(VLOOKUP(B288,FUTSAL!C$69:N11934,10,0),VLOOKUP(B288,VOLEYBOL!C$54:N2330,10,0)),VLOOKUP(B288,FUTBOL!C$31:N2418,10,0)),VLOOKUP(B288,BASKETBOL!C$42:N2432,10,0)),VLOOKUP(B288,HENTBOL!C$32:N2433,10,0)),VLOOKUP(B288,HOKEY!C$35:N1777,10,0)),VLOOKUP(B288,KRİKET!C$30:N2207,10,0)),VLOOKUP(B288,'FERDİ BRANŞLAR'!B$2:M108,10,0))</f>
        <v>0</v>
      </c>
      <c r="L288" s="351" t="str">
        <f>IFERROR(IFERROR(IFERROR(IFERROR(IFERROR(IFERROR(IFERROR(VLOOKUP(B288,FUTSAL!C$69:N11934,11,0),VLOOKUP(B288,VOLEYBOL!C$54:N2330,11,0)),VLOOKUP(B288,FUTBOL!C$31:N2418,11,0)),VLOOKUP(B288,BASKETBOL!C$42:N2432,11,0)),VLOOKUP(B288,HENTBOL!C$32:N2433,11,0)),VLOOKUP(B288,HOKEY!C$35:N1777,11,0)),VLOOKUP(B288,KRİKET!C$30:N2207,11,0)),VLOOKUP(B288,'FERDİ BRANŞLAR'!B$2:M108,11,0))</f>
        <v>MERZİFON GAZİ O.O</v>
      </c>
      <c r="M288" s="79">
        <f>IFERROR(IFERROR(IFERROR(IFERROR(IFERROR(IFERROR(IFERROR(VLOOKUP(B288,FUTSAL!C$69:N11934,12,0),VLOOKUP(B288,VOLEYBOL!C$54:N2330,12,0)),VLOOKUP(B288,FUTBOL!C$31:N2418,12,0)),VLOOKUP(B288,BASKETBOL!C$42:N2432,12,0)),VLOOKUP(B288,HENTBOL!C$32:N2433,12,0)),VLOOKUP(B288,HOKEY!C$35:N1777,11,0)),VLOOKUP(B288,KRİKET!C$30:N2207,12,0)),VLOOKUP(B288,'FERDİ BRANŞLAR'!B$2:M108,12,0))</f>
        <v>0</v>
      </c>
    </row>
    <row r="289" spans="2:13" ht="12" x14ac:dyDescent="0.2">
      <c r="B289" s="188">
        <v>89</v>
      </c>
      <c r="C289" s="185">
        <f>IFERROR(IFERROR(IFERROR(IFERROR(IFERROR(IFERROR(IFERROR(VLOOKUP(B289,FUTSAL!C$69:N11602,2,0),VLOOKUP(B289,VOLEYBOL!C$54:N1998,2,0)),VLOOKUP(B289,FUTBOL!C$31:N2086,2,0)),VLOOKUP(B289,BASKETBOL!C$42:N2100,2,0)),VLOOKUP(B289,HENTBOL!C$32:N2101,2,0)),VLOOKUP(B289,HOKEY!C$35:N1445,2,0)),VLOOKUP(B289,KRİKET!C$30:N1875,2,0)),VLOOKUP(B289,'FERDİ BRANŞLAR'!B$2:M221,2,0))</f>
        <v>46062</v>
      </c>
      <c r="D289" s="186">
        <f>IFERROR(IFERROR(IFERROR(IFERROR(IFERROR(IFERROR(IFERROR(VLOOKUP(B289,FUTSAL!C$69:N11602,3,0),VLOOKUP(B289,VOLEYBOL!C$54:N1998,3,0)),VLOOKUP(B289,FUTBOL!C$31:N2086,3,0)),VLOOKUP(B289,BASKETBOL!C$42:N2100,3,0)),VLOOKUP(B289,HENTBOL!C$32:N2101,3,0)),VLOOKUP(B289,HOKEY!C$35:N1445,3,0)),VLOOKUP(B289,KRİKET!C$30:N1875,3,0)),VLOOKUP(B289,'FERDİ BRANŞLAR'!B$2:M221,3,0))</f>
        <v>0.45833333333333331</v>
      </c>
      <c r="E289" s="185" t="str">
        <f>IFERROR(IFERROR(IFERROR(IFERROR(IFERROR(IFERROR(IFERROR(VLOOKUP(B289,FUTSAL!C$69:N11602,4,0),VLOOKUP(B289,VOLEYBOL!C$54:N1998,4,0)),VLOOKUP(B289,FUTBOL!C$31:N2086,4,0)),VLOOKUP(B289,BASKETBOL!C$42:N2100,4,0)),VLOOKUP(B289,HENTBOL!C$32:N2101,4,0)),VLOOKUP(B289,HOKEY!C$35:N1445,4,0)),VLOOKUP(B289,KRİKET!C$30:N1875,4,0)),VLOOKUP(B289,'FERDİ BRANŞLAR'!B$2:M221,4,0))</f>
        <v>AMASYA SS</v>
      </c>
      <c r="F289" s="185" t="str">
        <f>IFERROR(IFERROR(IFERROR(IFERROR(IFERROR(IFERROR(IFERROR(VLOOKUP(B289,FUTSAL!C$69:N11602,5,0),VLOOKUP(B289,VOLEYBOL!C$54:N1998,5,0)),VLOOKUP(B289,FUTBOL!C$31:N2086,5,0)),VLOOKUP(B289,BASKETBOL!C$42:N2100,5,0)),VLOOKUP(B289,HENTBOL!C$32:N2101,5,0)),VLOOKUP(B289,HOKEY!C$35:N1445,5,0)),VLOOKUP(B289,KRİKET!C$30:N1875,5,0)),VLOOKUP(B289,'FERDİ BRANŞLAR'!B$2:M221,5,0))</f>
        <v>FUTSAL</v>
      </c>
      <c r="G289" s="185" t="str">
        <f>IFERROR(IFERROR(IFERROR(IFERROR(IFERROR(IFERROR(IFERROR(VLOOKUP(B289,FUTSAL!C$69:N12047,6,0),VLOOKUP(B289,VOLEYBOL!C$54:N2443,6,0)),VLOOKUP(B289,FUTBOL!C$31:N2531,6,0)),VLOOKUP(B289,BASKETBOL!C$42:N2545,6,0)),VLOOKUP(B289,HENTBOL!C$32:N2546,6,0)),VLOOKUP(B289,HOKEY!C$35:N1890,6,0)),VLOOKUP(B289,KRİKET!C$30:N2320,6,0)),VLOOKUP(B289,'FERDİ BRANŞLAR'!B$2:M221,6,0))</f>
        <v>C GRB</v>
      </c>
      <c r="H289" s="185" t="str">
        <f>IFERROR(IFERROR(IFERROR(IFERROR(IFERROR(IFERROR(IFERROR(VLOOKUP(B289,FUTSAL!C$69:N12047,7,0),VLOOKUP(B289,VOLEYBOL!C$54:N2443,7,0)),VLOOKUP(B289,FUTBOL!C$31:N2531,7,0)),VLOOKUP(B289,BASKETBOL!C$42:N2545,7,0)),VLOOKUP(B289,HENTBOL!C$32:N2546,7,0)),VLOOKUP(B289,HOKEY!C$35:N1890,7,0)),VLOOKUP(B289,KRİKET!C$30:N2320,7,0)),VLOOKUP(B289,'FERDİ BRANŞLAR'!B$2:M221,7,0))</f>
        <v xml:space="preserve">YILDIZ ERKEK </v>
      </c>
      <c r="I289" s="187" t="str">
        <f>IFERROR(IFERROR(IFERROR(IFERROR(IFERROR(IFERROR(IFERROR(VLOOKUP(B289,FUTSAL!C$69:N12047,8,0),VLOOKUP(B289,VOLEYBOL!C$54:N2443,8,0)),VLOOKUP(B289,FUTBOL!C$31:N2531,8,0)),VLOOKUP(B289,BASKETBOL!C$42:N2545,8,0)),VLOOKUP(B289,HENTBOL!C$32:N2546,8,0)),VLOOKUP(B289,HOKEY!C$35:N1890,8,0)),VLOOKUP(B289,KRİKET!C$30:N2320,8,0)),VLOOKUP(B289,'FERDİ BRANŞLAR'!B$2:M221,8,0))</f>
        <v>AMASYA GAZİ O.O</v>
      </c>
      <c r="J289" s="253">
        <f>IFERROR(IFERROR(IFERROR(IFERROR(IFERROR(IFERROR(IFERROR(VLOOKUP(B289,FUTSAL!C$69:N12047,9,0),VLOOKUP(B289,VOLEYBOL!C$54:N2443,9,0)),VLOOKUP(B289,FUTBOL!C$31:N2531,9,0)),VLOOKUP(B289,BASKETBOL!C$42:N2545,9,0)),VLOOKUP(B289,HENTBOL!C$32:N2546,9,0)),VLOOKUP(B289,HOKEY!C$35:N1890,9,0)),VLOOKUP(B289,KRİKET!C$30:N2320,9,0)),VLOOKUP(B289,'FERDİ BRANŞLAR'!B$2:M221,9,0))</f>
        <v>0</v>
      </c>
      <c r="K289" s="253">
        <f>IFERROR(IFERROR(IFERROR(IFERROR(IFERROR(IFERROR(IFERROR(VLOOKUP(B289,FUTSAL!C$69:N12047,10,0),VLOOKUP(B289,VOLEYBOL!C$54:N2443,10,0)),VLOOKUP(B289,FUTBOL!C$31:N2531,10,0)),VLOOKUP(B289,BASKETBOL!C$42:N2545,10,0)),VLOOKUP(B289,HENTBOL!C$32:N2546,10,0)),VLOOKUP(B289,HOKEY!C$35:N1890,10,0)),VLOOKUP(B289,KRİKET!C$30:N2320,10,0)),VLOOKUP(B289,'FERDİ BRANŞLAR'!B$2:M221,10,0))</f>
        <v>0</v>
      </c>
      <c r="L289" s="379" t="str">
        <f>IFERROR(IFERROR(IFERROR(IFERROR(IFERROR(IFERROR(IFERROR(VLOOKUP(B289,FUTSAL!C$69:N12047,11,0),VLOOKUP(B289,VOLEYBOL!C$54:N2443,11,0)),VLOOKUP(B289,FUTBOL!C$31:N2531,11,0)),VLOOKUP(B289,BASKETBOL!C$42:N2545,11,0)),VLOOKUP(B289,HENTBOL!C$32:N2546,11,0)),VLOOKUP(B289,HOKEY!C$35:N1890,11,0)),VLOOKUP(B289,KRİKET!C$30:N2320,11,0)),VLOOKUP(B289,'FERDİ BRANŞLAR'!B$2:M221,11,0))</f>
        <v>AMASYA OVASARAY O.O</v>
      </c>
      <c r="M289" s="79">
        <f>IFERROR(IFERROR(IFERROR(IFERROR(IFERROR(IFERROR(IFERROR(VLOOKUP(B289,FUTSAL!C$69:N12047,12,0),VLOOKUP(B289,VOLEYBOL!C$54:N2443,12,0)),VLOOKUP(B289,FUTBOL!C$31:N2531,12,0)),VLOOKUP(B289,BASKETBOL!C$42:N2545,12,0)),VLOOKUP(B289,HENTBOL!C$32:N2546,12,0)),VLOOKUP(B289,HOKEY!C$35:N1890,11,0)),VLOOKUP(B289,KRİKET!C$30:N2320,12,0)),VLOOKUP(B289,'FERDİ BRANŞLAR'!B$2:M221,12,0))</f>
        <v>0</v>
      </c>
    </row>
    <row r="290" spans="2:13" ht="12" x14ac:dyDescent="0.2">
      <c r="B290" s="188">
        <v>115</v>
      </c>
      <c r="C290" s="185">
        <f>IFERROR(IFERROR(IFERROR(IFERROR(IFERROR(IFERROR(IFERROR(VLOOKUP(B290,FUTSAL!C$69:N11823,2,0),VLOOKUP(B290,VOLEYBOL!C$54:N2219,2,0)),VLOOKUP(B290,FUTBOL!C$31:N2307,2,0)),VLOOKUP(B290,BASKETBOL!C$42:N2321,2,0)),VLOOKUP(B290,HENTBOL!C$32:N2322,2,0)),VLOOKUP(B290,HOKEY!C$35:N1666,2,0)),VLOOKUP(B290,KRİKET!C$30:N2096,2,0)),VLOOKUP(B290,'FERDİ BRANŞLAR'!B$2:M442,2,0))</f>
        <v>46062</v>
      </c>
      <c r="D290" s="186">
        <f>IFERROR(IFERROR(IFERROR(IFERROR(IFERROR(IFERROR(IFERROR(VLOOKUP(B290,FUTSAL!C$69:N11823,3,0),VLOOKUP(B290,VOLEYBOL!C$54:N2219,3,0)),VLOOKUP(B290,FUTBOL!C$31:N2307,3,0)),VLOOKUP(B290,BASKETBOL!C$42:N2321,3,0)),VLOOKUP(B290,HENTBOL!C$32:N2322,3,0)),VLOOKUP(B290,HOKEY!C$35:N1666,3,0)),VLOOKUP(B290,KRİKET!C$30:N2096,3,0)),VLOOKUP(B290,'FERDİ BRANŞLAR'!B$2:M442,3,0))</f>
        <v>0.54166666666666663</v>
      </c>
      <c r="E290" s="185" t="str">
        <f>IFERROR(IFERROR(IFERROR(IFERROR(IFERROR(IFERROR(IFERROR(VLOOKUP(B290,FUTSAL!C$69:N11823,4,0),VLOOKUP(B290,VOLEYBOL!C$54:N2219,4,0)),VLOOKUP(B290,FUTBOL!C$31:N2307,4,0)),VLOOKUP(B290,BASKETBOL!C$42:N2321,4,0)),VLOOKUP(B290,HENTBOL!C$32:N2322,4,0)),VLOOKUP(B290,HOKEY!C$35:N1666,4,0)),VLOOKUP(B290,KRİKET!C$30:N2096,4,0)),VLOOKUP(B290,'FERDİ BRANŞLAR'!B$2:M442,4,0))</f>
        <v>AMASYA SS</v>
      </c>
      <c r="F290" s="185" t="str">
        <f>IFERROR(IFERROR(IFERROR(IFERROR(IFERROR(IFERROR(IFERROR(VLOOKUP(B290,FUTSAL!C$69:N11823,5,0),VLOOKUP(B290,VOLEYBOL!C$54:N2219,5,0)),VLOOKUP(B290,FUTBOL!C$31:N2307,5,0)),VLOOKUP(B290,BASKETBOL!C$42:N2321,5,0)),VLOOKUP(B290,HENTBOL!C$32:N2322,5,0)),VLOOKUP(B290,HOKEY!C$35:N1666,5,0)),VLOOKUP(B290,KRİKET!C$30:N2096,5,0)),VLOOKUP(B290,'FERDİ BRANŞLAR'!B$2:M442,5,0))</f>
        <v>FUTSAL</v>
      </c>
      <c r="G290" s="185" t="str">
        <f>IFERROR(IFERROR(IFERROR(IFERROR(IFERROR(IFERROR(IFERROR(VLOOKUP(B290,FUTSAL!C$69:N12268,6,0),VLOOKUP(B290,VOLEYBOL!C$54:N2664,6,0)),VLOOKUP(B290,FUTBOL!C$31:N2752,6,0)),VLOOKUP(B290,BASKETBOL!C$42:N2766,6,0)),VLOOKUP(B290,HENTBOL!C$32:N2767,6,0)),VLOOKUP(B290,HOKEY!C$35:N2111,6,0)),VLOOKUP(B290,KRİKET!C$30:N2541,6,0)),VLOOKUP(B290,'FERDİ BRANŞLAR'!B$2:M442,6,0))</f>
        <v>A GRB</v>
      </c>
      <c r="H290" s="185" t="str">
        <f>IFERROR(IFERROR(IFERROR(IFERROR(IFERROR(IFERROR(IFERROR(VLOOKUP(B290,FUTSAL!C$69:N12268,7,0),VLOOKUP(B290,VOLEYBOL!C$54:N2664,7,0)),VLOOKUP(B290,FUTBOL!C$31:N2752,7,0)),VLOOKUP(B290,BASKETBOL!C$42:N2766,7,0)),VLOOKUP(B290,HENTBOL!C$32:N2767,7,0)),VLOOKUP(B290,HOKEY!C$35:N2111,7,0)),VLOOKUP(B290,KRİKET!C$30:N2541,7,0)),VLOOKUP(B290,'FERDİ BRANŞLAR'!B$2:M442,7,0))</f>
        <v>YILDIZ KIZ</v>
      </c>
      <c r="I290" s="187" t="str">
        <f>IFERROR(IFERROR(IFERROR(IFERROR(IFERROR(IFERROR(IFERROR(VLOOKUP(B290,FUTSAL!C$69:N12268,8,0),VLOOKUP(B290,VOLEYBOL!C$54:N2664,8,0)),VLOOKUP(B290,FUTBOL!C$31:N2752,8,0)),VLOOKUP(B290,BASKETBOL!C$42:N2766,8,0)),VLOOKUP(B290,HENTBOL!C$32:N2767,8,0)),VLOOKUP(B290,HOKEY!C$35:N2111,8,0)),VLOOKUP(B290,KRİKET!C$30:N2541,8,0)),VLOOKUP(B290,'FERDİ BRANŞLAR'!B$2:M442,8,0))</f>
        <v>AMASYA ŞEHİTLER O.O</v>
      </c>
      <c r="J290" s="253">
        <f>IFERROR(IFERROR(IFERROR(IFERROR(IFERROR(IFERROR(IFERROR(VLOOKUP(B290,FUTSAL!C$69:N12268,9,0),VLOOKUP(B290,VOLEYBOL!C$54:N2664,9,0)),VLOOKUP(B290,FUTBOL!C$31:N2752,9,0)),VLOOKUP(B290,BASKETBOL!C$42:N2766,9,0)),VLOOKUP(B290,HENTBOL!C$32:N2767,9,0)),VLOOKUP(B290,HOKEY!C$35:N2111,9,0)),VLOOKUP(B290,KRİKET!C$30:N2541,9,0)),VLOOKUP(B290,'FERDİ BRANŞLAR'!B$2:M442,9,0))</f>
        <v>0</v>
      </c>
      <c r="K290" s="253">
        <f>IFERROR(IFERROR(IFERROR(IFERROR(IFERROR(IFERROR(IFERROR(VLOOKUP(B290,FUTSAL!C$69:N12268,10,0),VLOOKUP(B290,VOLEYBOL!C$54:N2664,10,0)),VLOOKUP(B290,FUTBOL!C$31:N2752,10,0)),VLOOKUP(B290,BASKETBOL!C$42:N2766,10,0)),VLOOKUP(B290,HENTBOL!C$32:N2767,10,0)),VLOOKUP(B290,HOKEY!C$35:N2111,10,0)),VLOOKUP(B290,KRİKET!C$30:N2541,10,0)),VLOOKUP(B290,'FERDİ BRANŞLAR'!B$2:M442,10,0))</f>
        <v>0</v>
      </c>
      <c r="L290" s="363" t="str">
        <f>IFERROR(IFERROR(IFERROR(IFERROR(IFERROR(IFERROR(IFERROR(VLOOKUP(B290,FUTSAL!C$69:N12268,11,0),VLOOKUP(B290,VOLEYBOL!C$54:N2664,11,0)),VLOOKUP(B290,FUTBOL!C$31:N2752,11,0)),VLOOKUP(B290,BASKETBOL!C$42:N2766,11,0)),VLOOKUP(B290,HENTBOL!C$32:N2767,11,0)),VLOOKUP(B290,HOKEY!C$35:N2111,11,0)),VLOOKUP(B290,KRİKET!C$30:N2541,11,0)),VLOOKUP(B290,'FERDİ BRANŞLAR'!B$2:M442,11,0))</f>
        <v>AMASYA ÖZEL KUTLUBEY KOLEJİ O.O</v>
      </c>
      <c r="M290" s="79">
        <f>IFERROR(IFERROR(IFERROR(IFERROR(IFERROR(IFERROR(IFERROR(VLOOKUP(B290,FUTSAL!C$69:N12268,12,0),VLOOKUP(B290,VOLEYBOL!C$54:N2664,12,0)),VLOOKUP(B290,FUTBOL!C$31:N2752,12,0)),VLOOKUP(B290,BASKETBOL!C$42:N2766,12,0)),VLOOKUP(B290,HENTBOL!C$32:N2767,12,0)),VLOOKUP(B290,HOKEY!C$35:N2111,11,0)),VLOOKUP(B290,KRİKET!C$30:N2541,12,0)),VLOOKUP(B290,'FERDİ BRANŞLAR'!B$2:M442,12,0))</f>
        <v>0</v>
      </c>
    </row>
    <row r="291" spans="2:13" ht="12" x14ac:dyDescent="0.2">
      <c r="B291" s="188">
        <v>116</v>
      </c>
      <c r="C291" s="185">
        <f>IFERROR(IFERROR(IFERROR(IFERROR(IFERROR(IFERROR(IFERROR(VLOOKUP(B291,FUTSAL!C$69:N11824,2,0),VLOOKUP(B291,VOLEYBOL!C$54:N2220,2,0)),VLOOKUP(B291,FUTBOL!C$31:N2308,2,0)),VLOOKUP(B291,BASKETBOL!C$42:N2322,2,0)),VLOOKUP(B291,HENTBOL!C$32:N2323,2,0)),VLOOKUP(B291,HOKEY!C$35:N1667,2,0)),VLOOKUP(B291,KRİKET!C$30:N2097,2,0)),VLOOKUP(B291,'FERDİ BRANŞLAR'!B$2:M443,2,0))</f>
        <v>46062</v>
      </c>
      <c r="D291" s="186">
        <f>IFERROR(IFERROR(IFERROR(IFERROR(IFERROR(IFERROR(IFERROR(VLOOKUP(B291,FUTSAL!C$69:N11824,3,0),VLOOKUP(B291,VOLEYBOL!C$54:N2220,3,0)),VLOOKUP(B291,FUTBOL!C$31:N2308,3,0)),VLOOKUP(B291,BASKETBOL!C$42:N2322,3,0)),VLOOKUP(B291,HENTBOL!C$32:N2323,3,0)),VLOOKUP(B291,HOKEY!C$35:N1667,3,0)),VLOOKUP(B291,KRİKET!C$30:N2097,3,0)),VLOOKUP(B291,'FERDİ BRANŞLAR'!B$2:M443,3,0))</f>
        <v>0.58333333333333337</v>
      </c>
      <c r="E291" s="185" t="str">
        <f>IFERROR(IFERROR(IFERROR(IFERROR(IFERROR(IFERROR(IFERROR(VLOOKUP(B291,FUTSAL!C$69:N11824,4,0),VLOOKUP(B291,VOLEYBOL!C$54:N2220,4,0)),VLOOKUP(B291,FUTBOL!C$31:N2308,4,0)),VLOOKUP(B291,BASKETBOL!C$42:N2322,4,0)),VLOOKUP(B291,HENTBOL!C$32:N2323,4,0)),VLOOKUP(B291,HOKEY!C$35:N1667,4,0)),VLOOKUP(B291,KRİKET!C$30:N2097,4,0)),VLOOKUP(B291,'FERDİ BRANŞLAR'!B$2:M443,4,0))</f>
        <v>AMASYA SS</v>
      </c>
      <c r="F291" s="185" t="str">
        <f>IFERROR(IFERROR(IFERROR(IFERROR(IFERROR(IFERROR(IFERROR(VLOOKUP(B291,FUTSAL!C$69:N11824,5,0),VLOOKUP(B291,VOLEYBOL!C$54:N2220,5,0)),VLOOKUP(B291,FUTBOL!C$31:N2308,5,0)),VLOOKUP(B291,BASKETBOL!C$42:N2322,5,0)),VLOOKUP(B291,HENTBOL!C$32:N2323,5,0)),VLOOKUP(B291,HOKEY!C$35:N1667,5,0)),VLOOKUP(B291,KRİKET!C$30:N2097,5,0)),VLOOKUP(B291,'FERDİ BRANŞLAR'!B$2:M443,5,0))</f>
        <v>FUTSAL</v>
      </c>
      <c r="G291" s="185" t="str">
        <f>IFERROR(IFERROR(IFERROR(IFERROR(IFERROR(IFERROR(IFERROR(VLOOKUP(B291,FUTSAL!C$69:N12269,6,0),VLOOKUP(B291,VOLEYBOL!C$54:N2665,6,0)),VLOOKUP(B291,FUTBOL!C$31:N2753,6,0)),VLOOKUP(B291,BASKETBOL!C$42:N2767,6,0)),VLOOKUP(B291,HENTBOL!C$32:N2768,6,0)),VLOOKUP(B291,HOKEY!C$35:N2112,6,0)),VLOOKUP(B291,KRİKET!C$30:N2542,6,0)),VLOOKUP(B291,'FERDİ BRANŞLAR'!B$2:M443,6,0))</f>
        <v>A GRB</v>
      </c>
      <c r="H291" s="185" t="str">
        <f>IFERROR(IFERROR(IFERROR(IFERROR(IFERROR(IFERROR(IFERROR(VLOOKUP(B291,FUTSAL!C$69:N12269,7,0),VLOOKUP(B291,VOLEYBOL!C$54:N2665,7,0)),VLOOKUP(B291,FUTBOL!C$31:N2753,7,0)),VLOOKUP(B291,BASKETBOL!C$42:N2767,7,0)),VLOOKUP(B291,HENTBOL!C$32:N2768,7,0)),VLOOKUP(B291,HOKEY!C$35:N2112,7,0)),VLOOKUP(B291,KRİKET!C$30:N2542,7,0)),VLOOKUP(B291,'FERDİ BRANŞLAR'!B$2:M443,7,0))</f>
        <v>YILDIZ KIZ</v>
      </c>
      <c r="I291" s="187" t="str">
        <f>IFERROR(IFERROR(IFERROR(IFERROR(IFERROR(IFERROR(IFERROR(VLOOKUP(B291,FUTSAL!C$69:N12269,8,0),VLOOKUP(B291,VOLEYBOL!C$54:N2665,8,0)),VLOOKUP(B291,FUTBOL!C$31:N2753,8,0)),VLOOKUP(B291,BASKETBOL!C$42:N2767,8,0)),VLOOKUP(B291,HENTBOL!C$32:N2768,8,0)),VLOOKUP(B291,HOKEY!C$35:N2112,8,0)),VLOOKUP(B291,KRİKET!C$30:N2542,8,0)),VLOOKUP(B291,'FERDİ BRANŞLAR'!B$2:M443,8,0))</f>
        <v>AMASYA GAZİ O.O</v>
      </c>
      <c r="J291" s="253">
        <f>IFERROR(IFERROR(IFERROR(IFERROR(IFERROR(IFERROR(IFERROR(VLOOKUP(B291,FUTSAL!C$69:N12269,9,0),VLOOKUP(B291,VOLEYBOL!C$54:N2665,9,0)),VLOOKUP(B291,FUTBOL!C$31:N2753,9,0)),VLOOKUP(B291,BASKETBOL!C$42:N2767,9,0)),VLOOKUP(B291,HENTBOL!C$32:N2768,9,0)),VLOOKUP(B291,HOKEY!C$35:N2112,9,0)),VLOOKUP(B291,KRİKET!C$30:N2542,9,0)),VLOOKUP(B291,'FERDİ BRANŞLAR'!B$2:M443,9,0))</f>
        <v>0</v>
      </c>
      <c r="K291" s="253">
        <f>IFERROR(IFERROR(IFERROR(IFERROR(IFERROR(IFERROR(IFERROR(VLOOKUP(B291,FUTSAL!C$69:N12269,10,0),VLOOKUP(B291,VOLEYBOL!C$54:N2665,10,0)),VLOOKUP(B291,FUTBOL!C$31:N2753,10,0)),VLOOKUP(B291,BASKETBOL!C$42:N2767,10,0)),VLOOKUP(B291,HENTBOL!C$32:N2768,10,0)),VLOOKUP(B291,HOKEY!C$35:N2112,10,0)),VLOOKUP(B291,KRİKET!C$30:N2542,10,0)),VLOOKUP(B291,'FERDİ BRANŞLAR'!B$2:M443,10,0))</f>
        <v>0</v>
      </c>
      <c r="L291" s="356" t="str">
        <f>IFERROR(IFERROR(IFERROR(IFERROR(IFERROR(IFERROR(IFERROR(VLOOKUP(B291,FUTSAL!C$69:N12269,11,0),VLOOKUP(B291,VOLEYBOL!C$54:N2665,11,0)),VLOOKUP(B291,FUTBOL!C$31:N2753,11,0)),VLOOKUP(B291,BASKETBOL!C$42:N2767,11,0)),VLOOKUP(B291,HENTBOL!C$32:N2768,11,0)),VLOOKUP(B291,HOKEY!C$35:N2112,11,0)),VLOOKUP(B291,KRİKET!C$30:N2542,11,0)),VLOOKUP(B291,'FERDİ BRANŞLAR'!B$2:M443,11,0))</f>
        <v>AMASYA OVASARAY O.O</v>
      </c>
      <c r="M291" s="79">
        <f>IFERROR(IFERROR(IFERROR(IFERROR(IFERROR(IFERROR(IFERROR(VLOOKUP(B291,FUTSAL!C$69:N12269,12,0),VLOOKUP(B291,VOLEYBOL!C$54:N2665,12,0)),VLOOKUP(B291,FUTBOL!C$31:N2753,12,0)),VLOOKUP(B291,BASKETBOL!C$42:N2767,12,0)),VLOOKUP(B291,HENTBOL!C$32:N2768,12,0)),VLOOKUP(B291,HOKEY!C$35:N2112,11,0)),VLOOKUP(B291,KRİKET!C$30:N2542,12,0)),VLOOKUP(B291,'FERDİ BRANŞLAR'!B$2:M443,12,0))</f>
        <v>0</v>
      </c>
    </row>
    <row r="292" spans="2:13" ht="12" x14ac:dyDescent="0.2">
      <c r="B292" s="188">
        <v>92</v>
      </c>
      <c r="C292" s="185">
        <f>IFERROR(IFERROR(IFERROR(IFERROR(IFERROR(IFERROR(IFERROR(VLOOKUP(B292,FUTSAL!C$69:N11634,2,0),VLOOKUP(B292,VOLEYBOL!C$54:N2030,2,0)),VLOOKUP(B292,FUTBOL!C$31:N2118,2,0)),VLOOKUP(B292,BASKETBOL!C$42:N2132,2,0)),VLOOKUP(B292,HENTBOL!C$32:N2133,2,0)),VLOOKUP(B292,HOKEY!C$35:N1477,2,0)),VLOOKUP(B292,KRİKET!C$30:N1907,2,0)),VLOOKUP(B292,'FERDİ BRANŞLAR'!B$2:M253,2,0))</f>
        <v>46063</v>
      </c>
      <c r="D292" s="186">
        <f>IFERROR(IFERROR(IFERROR(IFERROR(IFERROR(IFERROR(IFERROR(VLOOKUP(B292,FUTSAL!C$69:N11634,3,0),VLOOKUP(B292,VOLEYBOL!C$54:N2030,3,0)),VLOOKUP(B292,FUTBOL!C$31:N2118,3,0)),VLOOKUP(B292,BASKETBOL!C$42:N2132,3,0)),VLOOKUP(B292,HENTBOL!C$32:N2133,3,0)),VLOOKUP(B292,HOKEY!C$35:N1477,3,0)),VLOOKUP(B292,KRİKET!C$30:N1907,3,0)),VLOOKUP(B292,'FERDİ BRANŞLAR'!B$2:M253,3,0))</f>
        <v>0.375</v>
      </c>
      <c r="E292" s="185" t="str">
        <f>IFERROR(IFERROR(IFERROR(IFERROR(IFERROR(IFERROR(IFERROR(VLOOKUP(B292,FUTSAL!C$69:N11634,4,0),VLOOKUP(B292,VOLEYBOL!C$54:N2030,4,0)),VLOOKUP(B292,FUTBOL!C$31:N2118,4,0)),VLOOKUP(B292,BASKETBOL!C$42:N2132,4,0)),VLOOKUP(B292,HENTBOL!C$32:N2133,4,0)),VLOOKUP(B292,HOKEY!C$35:N1477,4,0)),VLOOKUP(B292,KRİKET!C$30:N1907,4,0)),VLOOKUP(B292,'FERDİ BRANŞLAR'!B$2:M253,4,0))</f>
        <v>AMASYA SS</v>
      </c>
      <c r="F292" s="185" t="str">
        <f>IFERROR(IFERROR(IFERROR(IFERROR(IFERROR(IFERROR(IFERROR(VLOOKUP(B292,FUTSAL!C$69:N11634,5,0),VLOOKUP(B292,VOLEYBOL!C$54:N2030,5,0)),VLOOKUP(B292,FUTBOL!C$31:N2118,5,0)),VLOOKUP(B292,BASKETBOL!C$42:N2132,5,0)),VLOOKUP(B292,HENTBOL!C$32:N2133,5,0)),VLOOKUP(B292,HOKEY!C$35:N1477,5,0)),VLOOKUP(B292,KRİKET!C$30:N1907,5,0)),VLOOKUP(B292,'FERDİ BRANŞLAR'!B$2:M253,5,0))</f>
        <v>FUTSAL</v>
      </c>
      <c r="G292" s="185" t="str">
        <f>IFERROR(IFERROR(IFERROR(IFERROR(IFERROR(IFERROR(IFERROR(VLOOKUP(B292,FUTSAL!C$69:N12079,6,0),VLOOKUP(B292,VOLEYBOL!C$54:N2475,6,0)),VLOOKUP(B292,FUTBOL!C$31:N2563,6,0)),VLOOKUP(B292,BASKETBOL!C$42:N2577,6,0)),VLOOKUP(B292,HENTBOL!C$32:N2578,6,0)),VLOOKUP(B292,HOKEY!C$35:N1922,6,0)),VLOOKUP(B292,KRİKET!C$30:N2352,6,0)),VLOOKUP(B292,'FERDİ BRANŞLAR'!B$2:M253,6,0))</f>
        <v>D GRB</v>
      </c>
      <c r="H292" s="185" t="str">
        <f>IFERROR(IFERROR(IFERROR(IFERROR(IFERROR(IFERROR(IFERROR(VLOOKUP(B292,FUTSAL!C$69:N12079,7,0),VLOOKUP(B292,VOLEYBOL!C$54:N2475,7,0)),VLOOKUP(B292,FUTBOL!C$31:N2563,7,0)),VLOOKUP(B292,BASKETBOL!C$42:N2577,7,0)),VLOOKUP(B292,HENTBOL!C$32:N2578,7,0)),VLOOKUP(B292,HOKEY!C$35:N1922,7,0)),VLOOKUP(B292,KRİKET!C$30:N2352,7,0)),VLOOKUP(B292,'FERDİ BRANŞLAR'!B$2:M253,7,0))</f>
        <v xml:space="preserve">YILDIZ ERKEK </v>
      </c>
      <c r="I292" s="187" t="str">
        <f>IFERROR(IFERROR(IFERROR(IFERROR(IFERROR(IFERROR(IFERROR(VLOOKUP(B292,FUTSAL!C$69:N12079,8,0),VLOOKUP(B292,VOLEYBOL!C$54:N2475,8,0)),VLOOKUP(B292,FUTBOL!C$31:N2563,8,0)),VLOOKUP(B292,BASKETBOL!C$42:N2577,8,0)),VLOOKUP(B292,HENTBOL!C$32:N2578,8,0)),VLOOKUP(B292,HOKEY!C$35:N1922,8,0)),VLOOKUP(B292,KRİKET!C$30:N2352,8,0)),VLOOKUP(B292,'FERDİ BRANŞLAR'!B$2:M253,8,0))</f>
        <v>AMASYA ÖZEL KUTLUBEY KOLEJİ O.O</v>
      </c>
      <c r="J292" s="253">
        <f>IFERROR(IFERROR(IFERROR(IFERROR(IFERROR(IFERROR(IFERROR(VLOOKUP(B292,FUTSAL!C$69:N12079,9,0),VLOOKUP(B292,VOLEYBOL!C$54:N2475,9,0)),VLOOKUP(B292,FUTBOL!C$31:N2563,9,0)),VLOOKUP(B292,BASKETBOL!C$42:N2577,9,0)),VLOOKUP(B292,HENTBOL!C$32:N2578,9,0)),VLOOKUP(B292,HOKEY!C$35:N1922,9,0)),VLOOKUP(B292,KRİKET!C$30:N2352,9,0)),VLOOKUP(B292,'FERDİ BRANŞLAR'!B$2:M253,9,0))</f>
        <v>0</v>
      </c>
      <c r="K292" s="253">
        <f>IFERROR(IFERROR(IFERROR(IFERROR(IFERROR(IFERROR(IFERROR(VLOOKUP(B292,FUTSAL!C$69:N12079,10,0),VLOOKUP(B292,VOLEYBOL!C$54:N2475,10,0)),VLOOKUP(B292,FUTBOL!C$31:N2563,10,0)),VLOOKUP(B292,BASKETBOL!C$42:N2577,10,0)),VLOOKUP(B292,HENTBOL!C$32:N2578,10,0)),VLOOKUP(B292,HOKEY!C$35:N1922,10,0)),VLOOKUP(B292,KRİKET!C$30:N2352,10,0)),VLOOKUP(B292,'FERDİ BRANŞLAR'!B$2:M253,10,0))</f>
        <v>0</v>
      </c>
      <c r="L292" s="346" t="str">
        <f>IFERROR(IFERROR(IFERROR(IFERROR(IFERROR(IFERROR(IFERROR(VLOOKUP(B292,FUTSAL!C$69:N12079,11,0),VLOOKUP(B292,VOLEYBOL!C$54:N2475,11,0)),VLOOKUP(B292,FUTBOL!C$31:N2563,11,0)),VLOOKUP(B292,BASKETBOL!C$42:N2577,11,0)),VLOOKUP(B292,HENTBOL!C$32:N2578,11,0)),VLOOKUP(B292,HOKEY!C$35:N1922,11,0)),VLOOKUP(B292,KRİKET!C$30:N2352,11,0)),VLOOKUP(B292,'FERDİ BRANŞLAR'!B$2:M253,11,0))</f>
        <v>AMASYA SERDAR ZEREN O.O</v>
      </c>
      <c r="M292" s="79">
        <f>IFERROR(IFERROR(IFERROR(IFERROR(IFERROR(IFERROR(IFERROR(VLOOKUP(B292,FUTSAL!C$69:N12079,12,0),VLOOKUP(B292,VOLEYBOL!C$54:N2475,12,0)),VLOOKUP(B292,FUTBOL!C$31:N2563,12,0)),VLOOKUP(B292,BASKETBOL!C$42:N2577,12,0)),VLOOKUP(B292,HENTBOL!C$32:N2578,12,0)),VLOOKUP(B292,HOKEY!C$35:N1922,11,0)),VLOOKUP(B292,KRİKET!C$30:N2352,12,0)),VLOOKUP(B292,'FERDİ BRANŞLAR'!B$2:M253,12,0))</f>
        <v>0</v>
      </c>
    </row>
    <row r="293" spans="2:13" ht="12" x14ac:dyDescent="0.2">
      <c r="B293" s="216">
        <v>104</v>
      </c>
      <c r="C293" s="185">
        <f>IFERROR(IFERROR(IFERROR(IFERROR(IFERROR(IFERROR(IFERROR(VLOOKUP(B293,FUTSAL!C$69:N12055,2,0),VLOOKUP(B293,VOLEYBOL!C$54:N2451,2,0)),VLOOKUP(B293,FUTBOL!C$31:N2539,2,0)),VLOOKUP(B293,BASKETBOL!C$42:N2553,2,0)),VLOOKUP(B293,HENTBOL!C$32:N2554,2,0)),VLOOKUP(B293,HOKEY!C$35:N1898,2,0)),VLOOKUP(B293,KRİKET!C$30:N2328,2,0)),VLOOKUP(B293,'FERDİ BRANŞLAR'!B$2:M674,2,0))</f>
        <v>46063</v>
      </c>
      <c r="D293" s="186">
        <f>IFERROR(IFERROR(IFERROR(IFERROR(IFERROR(IFERROR(IFERROR(VLOOKUP(B293,FUTSAL!C$69:N12055,3,0),VLOOKUP(B293,VOLEYBOL!C$54:N2451,3,0)),VLOOKUP(B293,FUTBOL!C$31:N2539,3,0)),VLOOKUP(B293,BASKETBOL!C$42:N2553,3,0)),VLOOKUP(B293,HENTBOL!C$32:N2554,3,0)),VLOOKUP(B293,HOKEY!C$35:N1898,3,0)),VLOOKUP(B293,KRİKET!C$30:N2328,3,0)),VLOOKUP(B293,'FERDİ BRANŞLAR'!B$2:M674,3,0))</f>
        <v>0.375</v>
      </c>
      <c r="E293" s="185" t="str">
        <f>IFERROR(IFERROR(IFERROR(IFERROR(IFERROR(IFERROR(IFERROR(VLOOKUP(B293,FUTSAL!C$69:N12055,4,0),VLOOKUP(B293,VOLEYBOL!C$54:N2451,4,0)),VLOOKUP(B293,FUTBOL!C$31:N2539,4,0)),VLOOKUP(B293,BASKETBOL!C$42:N2553,4,0)),VLOOKUP(B293,HENTBOL!C$32:N2554,4,0)),VLOOKUP(B293,HOKEY!C$35:N1898,4,0)),VLOOKUP(B293,KRİKET!C$30:N2328,4,0)),VLOOKUP(B293,'FERDİ BRANŞLAR'!B$2:M674,4,0))</f>
        <v>MERZİFON SS</v>
      </c>
      <c r="F293" s="185" t="str">
        <f>IFERROR(IFERROR(IFERROR(IFERROR(IFERROR(IFERROR(IFERROR(VLOOKUP(B293,FUTSAL!C$69:N12055,5,0),VLOOKUP(B293,VOLEYBOL!C$54:N2451,5,0)),VLOOKUP(B293,FUTBOL!C$31:N2539,5,0)),VLOOKUP(B293,BASKETBOL!C$42:N2553,5,0)),VLOOKUP(B293,HENTBOL!C$32:N2554,5,0)),VLOOKUP(B293,HOKEY!C$35:N1898,5,0)),VLOOKUP(B293,KRİKET!C$30:N2328,5,0)),VLOOKUP(B293,'FERDİ BRANŞLAR'!B$2:M674,5,0))</f>
        <v>FUTSAL</v>
      </c>
      <c r="G293" s="185" t="str">
        <f>IFERROR(IFERROR(IFERROR(IFERROR(IFERROR(IFERROR(IFERROR(VLOOKUP(B293,FUTSAL!C$69:N12500,6,0),VLOOKUP(B293,VOLEYBOL!C$54:N2896,6,0)),VLOOKUP(B293,FUTBOL!C$31:N2984,6,0)),VLOOKUP(B293,BASKETBOL!C$42:N2998,6,0)),VLOOKUP(B293,HENTBOL!C$32:N2999,6,0)),VLOOKUP(B293,HOKEY!C$35:N2343,6,0)),VLOOKUP(B293,KRİKET!C$30:N2773,6,0)),VLOOKUP(B293,'FERDİ BRANŞLAR'!B$2:M674,6,0))</f>
        <v>H GRB</v>
      </c>
      <c r="H293" s="185" t="str">
        <f>IFERROR(IFERROR(IFERROR(IFERROR(IFERROR(IFERROR(IFERROR(VLOOKUP(B293,FUTSAL!C$69:N12500,7,0),VLOOKUP(B293,VOLEYBOL!C$54:N2896,7,0)),VLOOKUP(B293,FUTBOL!C$31:N2984,7,0)),VLOOKUP(B293,BASKETBOL!C$42:N2998,7,0)),VLOOKUP(B293,HENTBOL!C$32:N2999,7,0)),VLOOKUP(B293,HOKEY!C$35:N2343,7,0)),VLOOKUP(B293,KRİKET!C$30:N2773,7,0)),VLOOKUP(B293,'FERDİ BRANŞLAR'!B$2:M674,7,0))</f>
        <v xml:space="preserve">YILDIZ ERKEK </v>
      </c>
      <c r="I293" s="187" t="str">
        <f>IFERROR(IFERROR(IFERROR(IFERROR(IFERROR(IFERROR(IFERROR(VLOOKUP(B293,FUTSAL!C$69:N12500,8,0),VLOOKUP(B293,VOLEYBOL!C$54:N2896,8,0)),VLOOKUP(B293,FUTBOL!C$31:N2984,8,0)),VLOOKUP(B293,BASKETBOL!C$42:N2998,8,0)),VLOOKUP(B293,HENTBOL!C$32:N2999,8,0)),VLOOKUP(B293,HOKEY!C$35:N2343,8,0)),VLOOKUP(B293,KRİKET!C$30:N2773,8,0)),VLOOKUP(B293,'FERDİ BRANŞLAR'!B$2:M674,8,0))</f>
        <v>MERZİFON ŞEHİT KUBİLAY ER İHO</v>
      </c>
      <c r="J293" s="253">
        <f>IFERROR(IFERROR(IFERROR(IFERROR(IFERROR(IFERROR(IFERROR(VLOOKUP(B293,FUTSAL!C$69:N12500,9,0),VLOOKUP(B293,VOLEYBOL!C$54:N2896,9,0)),VLOOKUP(B293,FUTBOL!C$31:N2984,9,0)),VLOOKUP(B293,BASKETBOL!C$42:N2998,9,0)),VLOOKUP(B293,HENTBOL!C$32:N2999,9,0)),VLOOKUP(B293,HOKEY!C$35:N2343,9,0)),VLOOKUP(B293,KRİKET!C$30:N2773,9,0)),VLOOKUP(B293,'FERDİ BRANŞLAR'!B$2:M674,9,0))</f>
        <v>0</v>
      </c>
      <c r="K293" s="253">
        <f>IFERROR(IFERROR(IFERROR(IFERROR(IFERROR(IFERROR(IFERROR(VLOOKUP(B293,FUTSAL!C$69:N12500,10,0),VLOOKUP(B293,VOLEYBOL!C$54:N2896,10,0)),VLOOKUP(B293,FUTBOL!C$31:N2984,10,0)),VLOOKUP(B293,BASKETBOL!C$42:N2998,10,0)),VLOOKUP(B293,HENTBOL!C$32:N2999,10,0)),VLOOKUP(B293,HOKEY!C$35:N2343,10,0)),VLOOKUP(B293,KRİKET!C$30:N2773,10,0)),VLOOKUP(B293,'FERDİ BRANŞLAR'!B$2:M674,10,0))</f>
        <v>0</v>
      </c>
      <c r="L293" s="379" t="str">
        <f>IFERROR(IFERROR(IFERROR(IFERROR(IFERROR(IFERROR(IFERROR(VLOOKUP(B293,FUTSAL!C$69:N12500,11,0),VLOOKUP(B293,VOLEYBOL!C$54:N2896,11,0)),VLOOKUP(B293,FUTBOL!C$31:N2984,11,0)),VLOOKUP(B293,BASKETBOL!C$42:N2998,11,0)),VLOOKUP(B293,HENTBOL!C$32:N2999,11,0)),VLOOKUP(B293,HOKEY!C$35:N2343,11,0)),VLOOKUP(B293,KRİKET!C$30:N2773,11,0)),VLOOKUP(B293,'FERDİ BRANŞLAR'!B$2:M674,11,0))</f>
        <v>HAMAMÖZÜ HAMİT KAPLAN O.O</v>
      </c>
      <c r="M293" s="79">
        <f>IFERROR(IFERROR(IFERROR(IFERROR(IFERROR(IFERROR(IFERROR(VLOOKUP(B293,FUTSAL!C$69:N12500,12,0),VLOOKUP(B293,VOLEYBOL!C$54:N2896,12,0)),VLOOKUP(B293,FUTBOL!C$31:N2984,12,0)),VLOOKUP(B293,BASKETBOL!C$42:N2998,12,0)),VLOOKUP(B293,HENTBOL!C$32:N2999,12,0)),VLOOKUP(B293,HOKEY!C$35:N2343,11,0)),VLOOKUP(B293,KRİKET!C$30:N2773,12,0)),VLOOKUP(B293,'FERDİ BRANŞLAR'!B$2:M674,12,0))</f>
        <v>0</v>
      </c>
    </row>
    <row r="294" spans="2:13" ht="12" x14ac:dyDescent="0.2">
      <c r="B294" s="188">
        <v>95</v>
      </c>
      <c r="C294" s="185">
        <f>IFERROR(IFERROR(IFERROR(IFERROR(IFERROR(IFERROR(IFERROR(VLOOKUP(B294,FUTSAL!C$69:N11762,2,0),VLOOKUP(B294,VOLEYBOL!C$54:N2158,2,0)),VLOOKUP(B294,FUTBOL!C$31:N2246,2,0)),VLOOKUP(B294,BASKETBOL!C$42:N2260,2,0)),VLOOKUP(B294,HENTBOL!C$32:N2261,2,0)),VLOOKUP(B294,HOKEY!C$35:N1605,2,0)),VLOOKUP(B294,KRİKET!C$30:N2035,2,0)),VLOOKUP(B294,'FERDİ BRANŞLAR'!B$2:M381,2,0))</f>
        <v>46063</v>
      </c>
      <c r="D294" s="186">
        <f>IFERROR(IFERROR(IFERROR(IFERROR(IFERROR(IFERROR(IFERROR(VLOOKUP(B294,FUTSAL!C$69:N11762,3,0),VLOOKUP(B294,VOLEYBOL!C$54:N2158,3,0)),VLOOKUP(B294,FUTBOL!C$31:N2246,3,0)),VLOOKUP(B294,BASKETBOL!C$42:N2260,3,0)),VLOOKUP(B294,HENTBOL!C$32:N2261,3,0)),VLOOKUP(B294,HOKEY!C$35:N1605,3,0)),VLOOKUP(B294,KRİKET!C$30:N2035,3,0)),VLOOKUP(B294,'FERDİ BRANŞLAR'!B$2:M381,3,0))</f>
        <v>0.41666666666666669</v>
      </c>
      <c r="E294" s="185" t="str">
        <f>IFERROR(IFERROR(IFERROR(IFERROR(IFERROR(IFERROR(IFERROR(VLOOKUP(B294,FUTSAL!C$69:N11762,4,0),VLOOKUP(B294,VOLEYBOL!C$54:N2158,4,0)),VLOOKUP(B294,FUTBOL!C$31:N2246,4,0)),VLOOKUP(B294,BASKETBOL!C$42:N2260,4,0)),VLOOKUP(B294,HENTBOL!C$32:N2261,4,0)),VLOOKUP(B294,HOKEY!C$35:N1605,4,0)),VLOOKUP(B294,KRİKET!C$30:N2035,4,0)),VLOOKUP(B294,'FERDİ BRANŞLAR'!B$2:M381,4,0))</f>
        <v>AMASYA SS</v>
      </c>
      <c r="F294" s="185" t="str">
        <f>IFERROR(IFERROR(IFERROR(IFERROR(IFERROR(IFERROR(IFERROR(VLOOKUP(B294,FUTSAL!C$69:N11762,5,0),VLOOKUP(B294,VOLEYBOL!C$54:N2158,5,0)),VLOOKUP(B294,FUTBOL!C$31:N2246,5,0)),VLOOKUP(B294,BASKETBOL!C$42:N2260,5,0)),VLOOKUP(B294,HENTBOL!C$32:N2261,5,0)),VLOOKUP(B294,HOKEY!C$35:N1605,5,0)),VLOOKUP(B294,KRİKET!C$30:N2035,5,0)),VLOOKUP(B294,'FERDİ BRANŞLAR'!B$2:M381,5,0))</f>
        <v>FUTSAL</v>
      </c>
      <c r="G294" s="185" t="str">
        <f>IFERROR(IFERROR(IFERROR(IFERROR(IFERROR(IFERROR(IFERROR(VLOOKUP(B294,FUTSAL!C$69:N12207,6,0),VLOOKUP(B294,VOLEYBOL!C$54:N2603,6,0)),VLOOKUP(B294,FUTBOL!C$31:N2691,6,0)),VLOOKUP(B294,BASKETBOL!C$42:N2705,6,0)),VLOOKUP(B294,HENTBOL!C$32:N2706,6,0)),VLOOKUP(B294,HOKEY!C$35:N2050,6,0)),VLOOKUP(B294,KRİKET!C$30:N2480,6,0)),VLOOKUP(B294,'FERDİ BRANŞLAR'!B$2:M381,6,0))</f>
        <v>E GRB</v>
      </c>
      <c r="H294" s="185" t="str">
        <f>IFERROR(IFERROR(IFERROR(IFERROR(IFERROR(IFERROR(IFERROR(VLOOKUP(B294,FUTSAL!C$69:N12207,7,0),VLOOKUP(B294,VOLEYBOL!C$54:N2603,7,0)),VLOOKUP(B294,FUTBOL!C$31:N2691,7,0)),VLOOKUP(B294,BASKETBOL!C$42:N2705,7,0)),VLOOKUP(B294,HENTBOL!C$32:N2706,7,0)),VLOOKUP(B294,HOKEY!C$35:N2050,7,0)),VLOOKUP(B294,KRİKET!C$30:N2480,7,0)),VLOOKUP(B294,'FERDİ BRANŞLAR'!B$2:M381,7,0))</f>
        <v xml:space="preserve">YILDIZ ERKEK </v>
      </c>
      <c r="I294" s="187" t="str">
        <f>IFERROR(IFERROR(IFERROR(IFERROR(IFERROR(IFERROR(IFERROR(VLOOKUP(B294,FUTSAL!C$69:N12207,8,0),VLOOKUP(B294,VOLEYBOL!C$54:N2603,8,0)),VLOOKUP(B294,FUTBOL!C$31:N2691,8,0)),VLOOKUP(B294,BASKETBOL!C$42:N2705,8,0)),VLOOKUP(B294,HENTBOL!C$32:N2706,8,0)),VLOOKUP(B294,HOKEY!C$35:N2050,8,0)),VLOOKUP(B294,KRİKET!C$30:N2480,8,0)),VLOOKUP(B294,'FERDİ BRANŞLAR'!B$2:M381,8,0))</f>
        <v>AMASYA ÖZEL BAŞARIR O.O</v>
      </c>
      <c r="J294" s="253">
        <f>IFERROR(IFERROR(IFERROR(IFERROR(IFERROR(IFERROR(IFERROR(VLOOKUP(B294,FUTSAL!C$69:N12207,9,0),VLOOKUP(B294,VOLEYBOL!C$54:N2603,9,0)),VLOOKUP(B294,FUTBOL!C$31:N2691,9,0)),VLOOKUP(B294,BASKETBOL!C$42:N2705,9,0)),VLOOKUP(B294,HENTBOL!C$32:N2706,9,0)),VLOOKUP(B294,HOKEY!C$35:N2050,9,0)),VLOOKUP(B294,KRİKET!C$30:N2480,9,0)),VLOOKUP(B294,'FERDİ BRANŞLAR'!B$2:M381,9,0))</f>
        <v>0</v>
      </c>
      <c r="K294" s="253">
        <f>IFERROR(IFERROR(IFERROR(IFERROR(IFERROR(IFERROR(IFERROR(VLOOKUP(B294,FUTSAL!C$69:N12207,10,0),VLOOKUP(B294,VOLEYBOL!C$54:N2603,10,0)),VLOOKUP(B294,FUTBOL!C$31:N2691,10,0)),VLOOKUP(B294,BASKETBOL!C$42:N2705,10,0)),VLOOKUP(B294,HENTBOL!C$32:N2706,10,0)),VLOOKUP(B294,HOKEY!C$35:N2050,10,0)),VLOOKUP(B294,KRİKET!C$30:N2480,10,0)),VLOOKUP(B294,'FERDİ BRANŞLAR'!B$2:M381,10,0))</f>
        <v>0</v>
      </c>
      <c r="L294" s="363" t="str">
        <f>IFERROR(IFERROR(IFERROR(IFERROR(IFERROR(IFERROR(IFERROR(VLOOKUP(B294,FUTSAL!C$69:N12207,11,0),VLOOKUP(B294,VOLEYBOL!C$54:N2603,11,0)),VLOOKUP(B294,FUTBOL!C$31:N2691,11,0)),VLOOKUP(B294,BASKETBOL!C$42:N2705,11,0)),VLOOKUP(B294,HENTBOL!C$32:N2706,11,0)),VLOOKUP(B294,HOKEY!C$35:N2050,11,0)),VLOOKUP(B294,KRİKET!C$30:N2480,11,0)),VLOOKUP(B294,'FERDİ BRANŞLAR'!B$2:M381,11,0))</f>
        <v>SULUOVA ŞEHİT YÜZBAŞI ALPER KALEM O.O</v>
      </c>
      <c r="M294" s="79">
        <f>IFERROR(IFERROR(IFERROR(IFERROR(IFERROR(IFERROR(IFERROR(VLOOKUP(B294,FUTSAL!C$69:N12207,12,0),VLOOKUP(B294,VOLEYBOL!C$54:N2603,12,0)),VLOOKUP(B294,FUTBOL!C$31:N2691,12,0)),VLOOKUP(B294,BASKETBOL!C$42:N2705,12,0)),VLOOKUP(B294,HENTBOL!C$32:N2706,12,0)),VLOOKUP(B294,HOKEY!C$35:N2050,11,0)),VLOOKUP(B294,KRİKET!C$30:N2480,12,0)),VLOOKUP(B294,'FERDİ BRANŞLAR'!B$2:M381,12,0))</f>
        <v>0</v>
      </c>
    </row>
    <row r="295" spans="2:13" ht="12" x14ac:dyDescent="0.2">
      <c r="B295" s="104" t="s">
        <v>141</v>
      </c>
      <c r="C295" s="185">
        <f>IFERROR(IFERROR(IFERROR(IFERROR(IFERROR(IFERROR(IFERROR(VLOOKUP(B295,FUTSAL!C$69:N11981,2,0),VLOOKUP(B295,VOLEYBOL!C$54:N2377,2,0)),VLOOKUP(B295,FUTBOL!C$31:N2465,2,0)),VLOOKUP(B295,BASKETBOL!C$42:N2479,2,0)),VLOOKUP(B295,HENTBOL!C$32:N2480,2,0)),VLOOKUP(B295,HOKEY!C$35:N1824,2,0)),VLOOKUP(B295,KRİKET!C$30:N2254,2,0)),VLOOKUP(B295,'FERDİ BRANŞLAR'!B$2:M600,2,0))</f>
        <v>46063</v>
      </c>
      <c r="D295" s="186">
        <f>IFERROR(IFERROR(IFERROR(IFERROR(IFERROR(IFERROR(IFERROR(VLOOKUP(B295,FUTSAL!C$69:N11981,3,0),VLOOKUP(B295,VOLEYBOL!C$54:N2377,3,0)),VLOOKUP(B295,FUTBOL!C$31:N2465,3,0)),VLOOKUP(B295,BASKETBOL!C$42:N2479,3,0)),VLOOKUP(B295,HENTBOL!C$32:N2480,3,0)),VLOOKUP(B295,HOKEY!C$35:N1824,3,0)),VLOOKUP(B295,KRİKET!C$30:N2254,3,0)),VLOOKUP(B295,'FERDİ BRANŞLAR'!B$2:M600,3,0))</f>
        <v>0.41666666666666702</v>
      </c>
      <c r="E295" s="185" t="str">
        <f>IFERROR(IFERROR(IFERROR(IFERROR(IFERROR(IFERROR(IFERROR(VLOOKUP(B295,FUTSAL!C$69:N11981,4,0),VLOOKUP(B295,VOLEYBOL!C$54:N2377,4,0)),VLOOKUP(B295,FUTBOL!C$31:N2465,4,0)),VLOOKUP(B295,BASKETBOL!C$42:N2479,4,0)),VLOOKUP(B295,HENTBOL!C$32:N2480,4,0)),VLOOKUP(B295,HOKEY!C$35:N1824,4,0)),VLOOKUP(B295,KRİKET!C$30:N2254,4,0)),VLOOKUP(B295,'FERDİ BRANŞLAR'!B$2:M600,4,0))</f>
        <v>AMASYA S.S</v>
      </c>
      <c r="F295" s="185" t="str">
        <f>IFERROR(IFERROR(IFERROR(IFERROR(IFERROR(IFERROR(IFERROR(VLOOKUP(B295,FUTSAL!C$69:N11981,5,0),VLOOKUP(B295,VOLEYBOL!C$54:N2377,5,0)),VLOOKUP(B295,FUTBOL!C$31:N2465,5,0)),VLOOKUP(B295,BASKETBOL!C$42:N2479,5,0)),VLOOKUP(B295,HENTBOL!C$32:N2480,5,0)),VLOOKUP(B295,HOKEY!C$35:N1824,5,0)),VLOOKUP(B295,KRİKET!C$30:N2254,5,0)),VLOOKUP(B295,'FERDİ BRANŞLAR'!B$2:M600,5,0))</f>
        <v>MASA TENİSİ</v>
      </c>
      <c r="G295" s="185" t="str">
        <f>IFERROR(IFERROR(IFERROR(IFERROR(IFERROR(IFERROR(IFERROR(VLOOKUP(B295,FUTSAL!C$69:N12426,6,0),VLOOKUP(B295,VOLEYBOL!C$54:N2822,6,0)),VLOOKUP(B295,FUTBOL!C$31:N2910,6,0)),VLOOKUP(B295,BASKETBOL!C$42:N2924,6,0)),VLOOKUP(B295,HENTBOL!C$32:N2925,6,0)),VLOOKUP(B295,HOKEY!C$35:N2269,6,0)),VLOOKUP(B295,KRİKET!C$30:N2699,6,0)),VLOOKUP(B295,'FERDİ BRANŞLAR'!B$2:M600,6,0))</f>
        <v>…</v>
      </c>
      <c r="H295" s="185" t="str">
        <f>IFERROR(IFERROR(IFERROR(IFERROR(IFERROR(IFERROR(IFERROR(VLOOKUP(B295,FUTSAL!C$69:N12426,7,0),VLOOKUP(B295,VOLEYBOL!C$54:N2822,7,0)),VLOOKUP(B295,FUTBOL!C$31:N2910,7,0)),VLOOKUP(B295,BASKETBOL!C$42:N2924,7,0)),VLOOKUP(B295,HENTBOL!C$32:N2925,7,0)),VLOOKUP(B295,HOKEY!C$35:N2269,7,0)),VLOOKUP(B295,KRİKET!C$30:N2699,7,0)),VLOOKUP(B295,'FERDİ BRANŞLAR'!B$2:M600,7,0))</f>
        <v>KÜÇÜKLER</v>
      </c>
      <c r="I295" s="187" t="str">
        <f>IFERROR(IFERROR(IFERROR(IFERROR(IFERROR(IFERROR(IFERROR(VLOOKUP(B295,FUTSAL!C$69:N12426,8,0),VLOOKUP(B295,VOLEYBOL!C$54:N2822,8,0)),VLOOKUP(B295,FUTBOL!C$31:N2910,8,0)),VLOOKUP(B295,BASKETBOL!C$42:N2924,8,0)),VLOOKUP(B295,HENTBOL!C$32:N2925,8,0)),VLOOKUP(B295,HOKEY!C$35:N2269,8,0)),VLOOKUP(B295,KRİKET!C$30:N2699,8,0)),VLOOKUP(B295,'FERDİ BRANŞLAR'!B$2:M600,8,0))</f>
        <v>……….</v>
      </c>
      <c r="J295" s="183" t="str">
        <f>IFERROR(IFERROR(IFERROR(IFERROR(IFERROR(IFERROR(IFERROR(VLOOKUP(B295,FUTSAL!C$69:N12426,9,0),VLOOKUP(B295,VOLEYBOL!C$54:N2822,9,0)),VLOOKUP(B295,FUTBOL!C$31:N2910,9,0)),VLOOKUP(B295,BASKETBOL!C$42:N2924,9,0)),VLOOKUP(B295,HENTBOL!C$32:N2925,9,0)),VLOOKUP(B295,HOKEY!C$35:N2269,9,0)),VLOOKUP(B295,KRİKET!C$30:N2699,9,0)),VLOOKUP(B295,'FERDİ BRANŞLAR'!B$2:M600,9,0))</f>
        <v>…</v>
      </c>
      <c r="K295" s="183" t="str">
        <f>IFERROR(IFERROR(IFERROR(IFERROR(IFERROR(IFERROR(IFERROR(VLOOKUP(B295,FUTSAL!C$69:N12426,10,0),VLOOKUP(B295,VOLEYBOL!C$54:N2822,10,0)),VLOOKUP(B295,FUTBOL!C$31:N2910,10,0)),VLOOKUP(B295,BASKETBOL!C$42:N2924,10,0)),VLOOKUP(B295,HENTBOL!C$32:N2925,10,0)),VLOOKUP(B295,HOKEY!C$35:N2269,10,0)),VLOOKUP(B295,KRİKET!C$30:N2699,10,0)),VLOOKUP(B295,'FERDİ BRANŞLAR'!B$2:M600,10,0))</f>
        <v>…</v>
      </c>
      <c r="L295" s="356" t="str">
        <f>IFERROR(IFERROR(IFERROR(IFERROR(IFERROR(IFERROR(IFERROR(VLOOKUP(B295,FUTSAL!C$69:N12426,11,0),VLOOKUP(B295,VOLEYBOL!C$54:N2822,11,0)),VLOOKUP(B295,FUTBOL!C$31:N2910,11,0)),VLOOKUP(B295,BASKETBOL!C$42:N2924,11,0)),VLOOKUP(B295,HENTBOL!C$32:N2925,11,0)),VLOOKUP(B295,HOKEY!C$35:N2269,11,0)),VLOOKUP(B295,KRİKET!C$30:N2699,11,0)),VLOOKUP(B295,'FERDİ BRANŞLAR'!B$2:M600,11,0))</f>
        <v>……….</v>
      </c>
      <c r="M295" s="79" t="str">
        <f>IFERROR(IFERROR(IFERROR(IFERROR(IFERROR(IFERROR(IFERROR(VLOOKUP(B295,FUTSAL!C$69:N12426,12,0),VLOOKUP(B295,VOLEYBOL!C$54:N2822,12,0)),VLOOKUP(B295,FUTBOL!C$31:N2910,12,0)),VLOOKUP(B295,BASKETBOL!C$42:N2924,12,0)),VLOOKUP(B295,HENTBOL!C$32:N2925,12,0)),VLOOKUP(B295,HOKEY!C$35:N2269,11,0)),VLOOKUP(B295,KRİKET!C$30:N2699,12,0)),VLOOKUP(B295,'FERDİ BRANŞLAR'!B$2:M600,12,0))</f>
        <v xml:space="preserve">KUPA TÖRENİ </v>
      </c>
    </row>
    <row r="296" spans="2:13" ht="12" x14ac:dyDescent="0.2">
      <c r="B296" s="188">
        <v>232</v>
      </c>
      <c r="C296" s="185">
        <f>IFERROR(IFERROR(IFERROR(IFERROR(IFERROR(IFERROR(IFERROR(VLOOKUP(B296,FUTSAL!C$69:N11722,2,0),VLOOKUP(B296,VOLEYBOL!C$54:N2118,2,0)),VLOOKUP(B296,FUTBOL!C$31:N2206,2,0)),VLOOKUP(B296,BASKETBOL!C$42:N2220,2,0)),VLOOKUP(B296,HENTBOL!C$32:N2221,2,0)),VLOOKUP(B296,HOKEY!C$35:N1565,2,0)),VLOOKUP(B296,KRİKET!C$30:N1995,2,0)),VLOOKUP(B296,'FERDİ BRANŞLAR'!B$2:M341,2,0))</f>
        <v>46063</v>
      </c>
      <c r="D296" s="186">
        <f>IFERROR(IFERROR(IFERROR(IFERROR(IFERROR(IFERROR(IFERROR(VLOOKUP(B296,FUTSAL!C$69:N11722,3,0),VLOOKUP(B296,VOLEYBOL!C$54:N2118,3,0)),VLOOKUP(B296,FUTBOL!C$31:N2206,3,0)),VLOOKUP(B296,BASKETBOL!C$42:N2220,3,0)),VLOOKUP(B296,HENTBOL!C$32:N2221,3,0)),VLOOKUP(B296,HOKEY!C$35:N1565,3,0)),VLOOKUP(B296,KRİKET!C$30:N1995,3,0)),VLOOKUP(B296,'FERDİ BRANŞLAR'!B$2:M341,3,0))</f>
        <v>0.4375</v>
      </c>
      <c r="E296" s="185" t="str">
        <f>IFERROR(IFERROR(IFERROR(IFERROR(IFERROR(IFERROR(IFERROR(VLOOKUP(B296,FUTSAL!C$69:N11722,4,0),VLOOKUP(B296,VOLEYBOL!C$54:N2118,4,0)),VLOOKUP(B296,FUTBOL!C$31:N2206,4,0)),VLOOKUP(B296,BASKETBOL!C$42:N2220,4,0)),VLOOKUP(B296,HENTBOL!C$32:N2221,4,0)),VLOOKUP(B296,HOKEY!C$35:N1565,4,0)),VLOOKUP(B296,KRİKET!C$30:N1995,4,0)),VLOOKUP(B296,'FERDİ BRANŞLAR'!B$2:M341,4,0))</f>
        <v>AMASYA BEL 2NOLU SENTETİK SAHA</v>
      </c>
      <c r="F296" s="185" t="str">
        <f>IFERROR(IFERROR(IFERROR(IFERROR(IFERROR(IFERROR(IFERROR(VLOOKUP(B296,FUTSAL!C$69:N11722,5,0),VLOOKUP(B296,VOLEYBOL!C$54:N2118,5,0)),VLOOKUP(B296,FUTBOL!C$31:N2206,5,0)),VLOOKUP(B296,BASKETBOL!C$42:N2220,5,0)),VLOOKUP(B296,HENTBOL!C$32:N2221,5,0)),VLOOKUP(B296,HOKEY!C$35:N1565,5,0)),VLOOKUP(B296,KRİKET!C$30:N1995,5,0)),VLOOKUP(B296,'FERDİ BRANŞLAR'!B$2:M341,5,0))</f>
        <v>FUTBOL</v>
      </c>
      <c r="G296" s="185" t="str">
        <f>IFERROR(IFERROR(IFERROR(IFERROR(IFERROR(IFERROR(IFERROR(VLOOKUP(B296,FUTSAL!C$69:N12167,6,0),VLOOKUP(B296,VOLEYBOL!C$54:N2563,6,0)),VLOOKUP(B296,FUTBOL!C$31:N2651,6,0)),VLOOKUP(B296,BASKETBOL!C$42:N2665,6,0)),VLOOKUP(B296,HENTBOL!C$32:N2666,6,0)),VLOOKUP(B296,HOKEY!C$35:N2010,6,0)),VLOOKUP(B296,KRİKET!C$30:N2440,6,0)),VLOOKUP(B296,'FERDİ BRANŞLAR'!B$2:M341,6,0))</f>
        <v xml:space="preserve">YRF 1 </v>
      </c>
      <c r="H296" s="185" t="str">
        <f>IFERROR(IFERROR(IFERROR(IFERROR(IFERROR(IFERROR(IFERROR(VLOOKUP(B296,FUTSAL!C$69:N12167,7,0),VLOOKUP(B296,VOLEYBOL!C$54:N2563,7,0)),VLOOKUP(B296,FUTBOL!C$31:N2651,7,0)),VLOOKUP(B296,BASKETBOL!C$42:N2665,7,0)),VLOOKUP(B296,HENTBOL!C$32:N2666,7,0)),VLOOKUP(B296,HOKEY!C$35:N2010,7,0)),VLOOKUP(B296,KRİKET!C$30:N2440,7,0)),VLOOKUP(B296,'FERDİ BRANŞLAR'!B$2:M341,7,0))</f>
        <v>YILDIZ ERK</v>
      </c>
      <c r="I296" s="187">
        <f>IFERROR(IFERROR(IFERROR(IFERROR(IFERROR(IFERROR(IFERROR(VLOOKUP(B296,FUTSAL!C$69:N12167,8,0),VLOOKUP(B296,VOLEYBOL!C$54:N2563,8,0)),VLOOKUP(B296,FUTBOL!C$31:N2651,8,0)),VLOOKUP(B296,BASKETBOL!C$42:N2665,8,0)),VLOOKUP(B296,HENTBOL!C$32:N2666,8,0)),VLOOKUP(B296,HOKEY!C$35:N2010,8,0)),VLOOKUP(B296,KRİKET!C$30:N2440,8,0)),VLOOKUP(B296,'FERDİ BRANŞLAR'!B$2:M341,8,0))</f>
        <v>0</v>
      </c>
      <c r="J296" s="253">
        <f>IFERROR(IFERROR(IFERROR(IFERROR(IFERROR(IFERROR(IFERROR(VLOOKUP(B296,FUTSAL!C$69:N12167,9,0),VLOOKUP(B296,VOLEYBOL!C$54:N2563,9,0)),VLOOKUP(B296,FUTBOL!C$31:N2651,9,0)),VLOOKUP(B296,BASKETBOL!C$42:N2665,9,0)),VLOOKUP(B296,HENTBOL!C$32:N2666,9,0)),VLOOKUP(B296,HOKEY!C$35:N2010,9,0)),VLOOKUP(B296,KRİKET!C$30:N2440,9,0)),VLOOKUP(B296,'FERDİ BRANŞLAR'!B$2:M341,9,0))</f>
        <v>0</v>
      </c>
      <c r="K296" s="253">
        <f>IFERROR(IFERROR(IFERROR(IFERROR(IFERROR(IFERROR(IFERROR(VLOOKUP(B296,FUTSAL!C$69:N12167,10,0),VLOOKUP(B296,VOLEYBOL!C$54:N2563,10,0)),VLOOKUP(B296,FUTBOL!C$31:N2651,10,0)),VLOOKUP(B296,BASKETBOL!C$42:N2665,10,0)),VLOOKUP(B296,HENTBOL!C$32:N2666,10,0)),VLOOKUP(B296,HOKEY!C$35:N2010,10,0)),VLOOKUP(B296,KRİKET!C$30:N2440,10,0)),VLOOKUP(B296,'FERDİ BRANŞLAR'!B$2:M341,10,0))</f>
        <v>0</v>
      </c>
      <c r="L296" s="379">
        <f>IFERROR(IFERROR(IFERROR(IFERROR(IFERROR(IFERROR(IFERROR(VLOOKUP(B296,FUTSAL!C$69:N12167,11,0),VLOOKUP(B296,VOLEYBOL!C$54:N2563,11,0)),VLOOKUP(B296,FUTBOL!C$31:N2651,11,0)),VLOOKUP(B296,BASKETBOL!C$42:N2665,11,0)),VLOOKUP(B296,HENTBOL!C$32:N2666,11,0)),VLOOKUP(B296,HOKEY!C$35:N2010,11,0)),VLOOKUP(B296,KRİKET!C$30:N2440,11,0)),VLOOKUP(B296,'FERDİ BRANŞLAR'!B$2:M341,11,0))</f>
        <v>0</v>
      </c>
      <c r="M296" s="79">
        <f>IFERROR(IFERROR(IFERROR(IFERROR(IFERROR(IFERROR(IFERROR(VLOOKUP(B296,FUTSAL!C$69:N12167,12,0),VLOOKUP(B296,VOLEYBOL!C$54:N2563,12,0)),VLOOKUP(B296,FUTBOL!C$31:N2651,12,0)),VLOOKUP(B296,BASKETBOL!C$42:N2665,12,0)),VLOOKUP(B296,HENTBOL!C$32:N2666,12,0)),VLOOKUP(B296,HOKEY!C$35:N2010,11,0)),VLOOKUP(B296,KRİKET!C$30:N2440,12,0)),VLOOKUP(B296,'FERDİ BRANŞLAR'!B$2:M341,12,0))</f>
        <v>0</v>
      </c>
    </row>
    <row r="297" spans="2:13" ht="12" x14ac:dyDescent="0.2">
      <c r="B297" s="188">
        <v>425</v>
      </c>
      <c r="C297" s="273">
        <f>IFERROR(IFERROR(IFERROR(IFERROR(IFERROR(IFERROR(IFERROR(VLOOKUP(B297,FUTSAL!C$69:N11953,2,0),VLOOKUP(B297,VOLEYBOL!C$54:N2349,2,0)),VLOOKUP(B297,FUTBOL!C$31:N2437,2,0)),VLOOKUP(B297,BASKETBOL!C$42:N2451,2,0)),VLOOKUP(B297,HENTBOL!C$32:N2452,2,0)),VLOOKUP(B297,HOKEY!C$35:N1796,2,0)),VLOOKUP(B297,KRİKET!C$30:N2226,2,0)),VLOOKUP(B297,'FERDİ BRANŞLAR'!B$2:M572,2,0))</f>
        <v>46063</v>
      </c>
      <c r="D297" s="276">
        <f>IFERROR(IFERROR(IFERROR(IFERROR(IFERROR(IFERROR(IFERROR(VLOOKUP(B297,FUTSAL!C$69:N11953,3,0),VLOOKUP(B297,VOLEYBOL!C$54:N2349,3,0)),VLOOKUP(B297,FUTBOL!C$31:N2437,3,0)),VLOOKUP(B297,BASKETBOL!C$42:N2451,3,0)),VLOOKUP(B297,HENTBOL!C$32:N2452,3,0)),VLOOKUP(B297,HOKEY!C$35:N1796,3,0)),VLOOKUP(B297,KRİKET!C$30:N2226,3,0)),VLOOKUP(B297,'FERDİ BRANŞLAR'!B$2:M572,3,0))</f>
        <v>0.4375</v>
      </c>
      <c r="E297" s="185" t="str">
        <f>IFERROR(IFERROR(IFERROR(IFERROR(IFERROR(IFERROR(IFERROR(VLOOKUP(B297,FUTSAL!C$69:N11953,4,0),VLOOKUP(B297,VOLEYBOL!C$54:N2349,4,0)),VLOOKUP(B297,FUTBOL!C$31:N2437,4,0)),VLOOKUP(B297,BASKETBOL!C$42:N2451,4,0)),VLOOKUP(B297,HENTBOL!C$32:N2452,4,0)),VLOOKUP(B297,HOKEY!C$35:N1796,4,0)),VLOOKUP(B297,KRİKET!C$30:N2226,4,0)),VLOOKUP(B297,'FERDİ BRANŞLAR'!B$2:M572,4,0))</f>
        <v>MERZİFON S.S</v>
      </c>
      <c r="F297" s="185" t="str">
        <f>IFERROR(IFERROR(IFERROR(IFERROR(IFERROR(IFERROR(IFERROR(VLOOKUP(B297,FUTSAL!C$69:N11953,5,0),VLOOKUP(B297,VOLEYBOL!C$54:N2349,5,0)),VLOOKUP(B297,FUTBOL!C$31:N2437,5,0)),VLOOKUP(B297,BASKETBOL!C$42:N2451,5,0)),VLOOKUP(B297,HENTBOL!C$32:N2452,5,0)),VLOOKUP(B297,HOKEY!C$35:N1796,5,0)),VLOOKUP(B297,KRİKET!C$30:N2226,5,0)),VLOOKUP(B297,'FERDİ BRANŞLAR'!B$2:M572,5,0))</f>
        <v>BASKETBOL</v>
      </c>
      <c r="G297" s="185" t="str">
        <f>IFERROR(IFERROR(IFERROR(IFERROR(IFERROR(IFERROR(IFERROR(VLOOKUP(B297,FUTSAL!C$69:N12398,6,0),VLOOKUP(B297,VOLEYBOL!C$54:N2794,6,0)),VLOOKUP(B297,FUTBOL!C$31:N2882,6,0)),VLOOKUP(B297,BASKETBOL!C$42:N2896,6,0)),VLOOKUP(B297,HENTBOL!C$32:N2897,6,0)),VLOOKUP(B297,HOKEY!C$35:N2241,6,0)),VLOOKUP(B297,KRİKET!C$30:N2671,6,0)),VLOOKUP(B297,'FERDİ BRANŞLAR'!B$2:M572,6,0))</f>
        <v>B GRB</v>
      </c>
      <c r="H297" s="185" t="str">
        <f>IFERROR(IFERROR(IFERROR(IFERROR(IFERROR(IFERROR(IFERROR(VLOOKUP(B297,FUTSAL!C$69:N12398,7,0),VLOOKUP(B297,VOLEYBOL!C$54:N2794,7,0)),VLOOKUP(B297,FUTBOL!C$31:N2882,7,0)),VLOOKUP(B297,BASKETBOL!C$42:N2896,7,0)),VLOOKUP(B297,HENTBOL!C$32:N2897,7,0)),VLOOKUP(B297,HOKEY!C$35:N2241,7,0)),VLOOKUP(B297,KRİKET!C$30:N2671,7,0)),VLOOKUP(B297,'FERDİ BRANŞLAR'!B$2:M572,7,0))</f>
        <v>KÇK ERK</v>
      </c>
      <c r="I297" s="187" t="str">
        <f>IFERROR(IFERROR(IFERROR(IFERROR(IFERROR(IFERROR(IFERROR(VLOOKUP(B297,FUTSAL!C$69:N12398,8,0),VLOOKUP(B297,VOLEYBOL!C$54:N2794,8,0)),VLOOKUP(B297,FUTBOL!C$31:N2882,8,0)),VLOOKUP(B297,BASKETBOL!C$42:N2896,8,0)),VLOOKUP(B297,HENTBOL!C$32:N2897,8,0)),VLOOKUP(B297,HOKEY!C$35:N2241,8,0)),VLOOKUP(B297,KRİKET!C$30:N2671,8,0)),VLOOKUP(B297,'FERDİ BRANŞLAR'!B$2:M572,8,0))</f>
        <v>MERZİFON VALİ HÜSEYİN POROY O.O</v>
      </c>
      <c r="J297" s="253">
        <f>IFERROR(IFERROR(IFERROR(IFERROR(IFERROR(IFERROR(IFERROR(VLOOKUP(B297,FUTSAL!C$69:N12398,9,0),VLOOKUP(B297,VOLEYBOL!C$54:N2794,9,0)),VLOOKUP(B297,FUTBOL!C$31:N2882,9,0)),VLOOKUP(B297,BASKETBOL!C$42:N2896,9,0)),VLOOKUP(B297,HENTBOL!C$32:N2897,9,0)),VLOOKUP(B297,HOKEY!C$35:N2241,9,0)),VLOOKUP(B297,KRİKET!C$30:N2671,9,0)),VLOOKUP(B297,'FERDİ BRANŞLAR'!B$2:M572,9,0))</f>
        <v>0</v>
      </c>
      <c r="K297" s="253">
        <f>IFERROR(IFERROR(IFERROR(IFERROR(IFERROR(IFERROR(IFERROR(VLOOKUP(B297,FUTSAL!C$69:N12398,10,0),VLOOKUP(B297,VOLEYBOL!C$54:N2794,10,0)),VLOOKUP(B297,FUTBOL!C$31:N2882,10,0)),VLOOKUP(B297,BASKETBOL!C$42:N2896,10,0)),VLOOKUP(B297,HENTBOL!C$32:N2897,10,0)),VLOOKUP(B297,HOKEY!C$35:N2241,10,0)),VLOOKUP(B297,KRİKET!C$30:N2671,10,0)),VLOOKUP(B297,'FERDİ BRANŞLAR'!B$2:M572,10,0))</f>
        <v>0</v>
      </c>
      <c r="L297" s="363" t="str">
        <f>IFERROR(IFERROR(IFERROR(IFERROR(IFERROR(IFERROR(IFERROR(VLOOKUP(B297,FUTSAL!C$69:N12398,11,0),VLOOKUP(B297,VOLEYBOL!C$54:N2794,11,0)),VLOOKUP(B297,FUTBOL!C$31:N2882,11,0)),VLOOKUP(B297,BASKETBOL!C$42:N2896,11,0)),VLOOKUP(B297,HENTBOL!C$32:N2897,11,0)),VLOOKUP(B297,HOKEY!C$35:N2241,11,0)),VLOOKUP(B297,KRİKET!C$30:N2671,11,0)),VLOOKUP(B297,'FERDİ BRANŞLAR'!B$2:M572,11,0))</f>
        <v>MERZİFON NAMIK KEMAL O.O</v>
      </c>
      <c r="M297" s="79" t="str">
        <f>IFERROR(IFERROR(IFERROR(IFERROR(IFERROR(IFERROR(IFERROR(VLOOKUP(B297,FUTSAL!C$69:N12398,12,0),VLOOKUP(B297,VOLEYBOL!C$54:N2794,12,0)),VLOOKUP(B297,FUTBOL!C$31:N2882,12,0)),VLOOKUP(B297,BASKETBOL!C$42:N2896,12,0)),VLOOKUP(B297,HENTBOL!C$32:N2897,12,0)),VLOOKUP(B297,HOKEY!C$35:N2241,11,0)),VLOOKUP(B297,KRİKET!C$30:N2671,12,0)),VLOOKUP(B297,'FERDİ BRANŞLAR'!B$2:M572,12,0))</f>
        <v>SAAT VE TARİH DEĞİŞİLİĞİ</v>
      </c>
    </row>
    <row r="298" spans="2:13" ht="12" x14ac:dyDescent="0.2">
      <c r="B298" s="188">
        <v>98</v>
      </c>
      <c r="C298" s="185">
        <f>IFERROR(IFERROR(IFERROR(IFERROR(IFERROR(IFERROR(IFERROR(VLOOKUP(B298,FUTSAL!C$69:N11773,2,0),VLOOKUP(B298,VOLEYBOL!C$54:N2169,2,0)),VLOOKUP(B298,FUTBOL!C$31:N2257,2,0)),VLOOKUP(B298,BASKETBOL!C$42:N2271,2,0)),VLOOKUP(B298,HENTBOL!C$32:N2272,2,0)),VLOOKUP(B298,HOKEY!C$35:N1616,2,0)),VLOOKUP(B298,KRİKET!C$30:N2046,2,0)),VLOOKUP(B298,'FERDİ BRANŞLAR'!B$2:M392,2,0))</f>
        <v>46063</v>
      </c>
      <c r="D298" s="186">
        <f>IFERROR(IFERROR(IFERROR(IFERROR(IFERROR(IFERROR(IFERROR(VLOOKUP(B298,FUTSAL!C$69:N11773,3,0),VLOOKUP(B298,VOLEYBOL!C$54:N2169,3,0)),VLOOKUP(B298,FUTBOL!C$31:N2257,3,0)),VLOOKUP(B298,BASKETBOL!C$42:N2271,3,0)),VLOOKUP(B298,HENTBOL!C$32:N2272,3,0)),VLOOKUP(B298,HOKEY!C$35:N1616,3,0)),VLOOKUP(B298,KRİKET!C$30:N2046,3,0)),VLOOKUP(B298,'FERDİ BRANŞLAR'!B$2:M392,3,0))</f>
        <v>0.45833333333333331</v>
      </c>
      <c r="E298" s="185" t="str">
        <f>IFERROR(IFERROR(IFERROR(IFERROR(IFERROR(IFERROR(IFERROR(VLOOKUP(B298,FUTSAL!C$69:N11773,4,0),VLOOKUP(B298,VOLEYBOL!C$54:N2169,4,0)),VLOOKUP(B298,FUTBOL!C$31:N2257,4,0)),VLOOKUP(B298,BASKETBOL!C$42:N2271,4,0)),VLOOKUP(B298,HENTBOL!C$32:N2272,4,0)),VLOOKUP(B298,HOKEY!C$35:N1616,4,0)),VLOOKUP(B298,KRİKET!C$30:N2046,4,0)),VLOOKUP(B298,'FERDİ BRANŞLAR'!B$2:M392,4,0))</f>
        <v>AMASYA SS</v>
      </c>
      <c r="F298" s="185" t="str">
        <f>IFERROR(IFERROR(IFERROR(IFERROR(IFERROR(IFERROR(IFERROR(VLOOKUP(B298,FUTSAL!C$69:N11773,5,0),VLOOKUP(B298,VOLEYBOL!C$54:N2169,5,0)),VLOOKUP(B298,FUTBOL!C$31:N2257,5,0)),VLOOKUP(B298,BASKETBOL!C$42:N2271,5,0)),VLOOKUP(B298,HENTBOL!C$32:N2272,5,0)),VLOOKUP(B298,HOKEY!C$35:N1616,5,0)),VLOOKUP(B298,KRİKET!C$30:N2046,5,0)),VLOOKUP(B298,'FERDİ BRANŞLAR'!B$2:M392,5,0))</f>
        <v>FUTSAL</v>
      </c>
      <c r="G298" s="185" t="str">
        <f>IFERROR(IFERROR(IFERROR(IFERROR(IFERROR(IFERROR(IFERROR(VLOOKUP(B298,FUTSAL!C$69:N12218,6,0),VLOOKUP(B298,VOLEYBOL!C$54:N2614,6,0)),VLOOKUP(B298,FUTBOL!C$31:N2702,6,0)),VLOOKUP(B298,BASKETBOL!C$42:N2716,6,0)),VLOOKUP(B298,HENTBOL!C$32:N2717,6,0)),VLOOKUP(B298,HOKEY!C$35:N2061,6,0)),VLOOKUP(B298,KRİKET!C$30:N2491,6,0)),VLOOKUP(B298,'FERDİ BRANŞLAR'!B$2:M392,6,0))</f>
        <v>F GRB</v>
      </c>
      <c r="H298" s="185" t="str">
        <f>IFERROR(IFERROR(IFERROR(IFERROR(IFERROR(IFERROR(IFERROR(VLOOKUP(B298,FUTSAL!C$69:N12218,7,0),VLOOKUP(B298,VOLEYBOL!C$54:N2614,7,0)),VLOOKUP(B298,FUTBOL!C$31:N2702,7,0)),VLOOKUP(B298,BASKETBOL!C$42:N2716,7,0)),VLOOKUP(B298,HENTBOL!C$32:N2717,7,0)),VLOOKUP(B298,HOKEY!C$35:N2061,7,0)),VLOOKUP(B298,KRİKET!C$30:N2491,7,0)),VLOOKUP(B298,'FERDİ BRANŞLAR'!B$2:M392,7,0))</f>
        <v xml:space="preserve">YILDIZ ERKEK </v>
      </c>
      <c r="I298" s="187" t="str">
        <f>IFERROR(IFERROR(IFERROR(IFERROR(IFERROR(IFERROR(IFERROR(VLOOKUP(B298,FUTSAL!C$69:N12218,8,0),VLOOKUP(B298,VOLEYBOL!C$54:N2614,8,0)),VLOOKUP(B298,FUTBOL!C$31:N2702,8,0)),VLOOKUP(B298,BASKETBOL!C$42:N2716,8,0)),VLOOKUP(B298,HENTBOL!C$32:N2717,8,0)),VLOOKUP(B298,HOKEY!C$35:N2061,8,0)),VLOOKUP(B298,KRİKET!C$30:N2491,8,0)),VLOOKUP(B298,'FERDİ BRANŞLAR'!B$2:M392,8,0))</f>
        <v>SULUOVA GAZİ O.O</v>
      </c>
      <c r="J298" s="253">
        <f>IFERROR(IFERROR(IFERROR(IFERROR(IFERROR(IFERROR(IFERROR(VLOOKUP(B298,FUTSAL!C$69:N12218,9,0),VLOOKUP(B298,VOLEYBOL!C$54:N2614,9,0)),VLOOKUP(B298,FUTBOL!C$31:N2702,9,0)),VLOOKUP(B298,BASKETBOL!C$42:N2716,9,0)),VLOOKUP(B298,HENTBOL!C$32:N2717,9,0)),VLOOKUP(B298,HOKEY!C$35:N2061,9,0)),VLOOKUP(B298,KRİKET!C$30:N2491,9,0)),VLOOKUP(B298,'FERDİ BRANŞLAR'!B$2:M392,9,0))</f>
        <v>0</v>
      </c>
      <c r="K298" s="253">
        <f>IFERROR(IFERROR(IFERROR(IFERROR(IFERROR(IFERROR(IFERROR(VLOOKUP(B298,FUTSAL!C$69:N12218,10,0),VLOOKUP(B298,VOLEYBOL!C$54:N2614,10,0)),VLOOKUP(B298,FUTBOL!C$31:N2702,10,0)),VLOOKUP(B298,BASKETBOL!C$42:N2716,10,0)),VLOOKUP(B298,HENTBOL!C$32:N2717,10,0)),VLOOKUP(B298,HOKEY!C$35:N2061,10,0)),VLOOKUP(B298,KRİKET!C$30:N2491,10,0)),VLOOKUP(B298,'FERDİ BRANŞLAR'!B$2:M392,10,0))</f>
        <v>0</v>
      </c>
      <c r="L298" s="379" t="str">
        <f>IFERROR(IFERROR(IFERROR(IFERROR(IFERROR(IFERROR(IFERROR(VLOOKUP(B298,FUTSAL!C$69:N12218,11,0),VLOOKUP(B298,VOLEYBOL!C$54:N2614,11,0)),VLOOKUP(B298,FUTBOL!C$31:N2702,11,0)),VLOOKUP(B298,BASKETBOL!C$42:N2716,11,0)),VLOOKUP(B298,HENTBOL!C$32:N2717,11,0)),VLOOKUP(B298,HOKEY!C$35:N2061,11,0)),VLOOKUP(B298,KRİKET!C$30:N2491,11,0)),VLOOKUP(B298,'FERDİ BRANŞLAR'!B$2:M392,11,0))</f>
        <v>AMASYA CUMHURİYET O.O</v>
      </c>
      <c r="M298" s="79">
        <f>IFERROR(IFERROR(IFERROR(IFERROR(IFERROR(IFERROR(IFERROR(VLOOKUP(B298,FUTSAL!C$69:N12218,12,0),VLOOKUP(B298,VOLEYBOL!C$54:N2614,12,0)),VLOOKUP(B298,FUTBOL!C$31:N2702,12,0)),VLOOKUP(B298,BASKETBOL!C$42:N2716,12,0)),VLOOKUP(B298,HENTBOL!C$32:N2717,12,0)),VLOOKUP(B298,HOKEY!C$35:N2061,11,0)),VLOOKUP(B298,KRİKET!C$30:N2491,12,0)),VLOOKUP(B298,'FERDİ BRANŞLAR'!B$2:M392,12,0))</f>
        <v>0</v>
      </c>
    </row>
    <row r="299" spans="2:13" ht="12" x14ac:dyDescent="0.2">
      <c r="B299" s="188">
        <v>240</v>
      </c>
      <c r="C299" s="185">
        <f>IFERROR(IFERROR(IFERROR(IFERROR(IFERROR(IFERROR(IFERROR(VLOOKUP(B299,FUTSAL!C$69:N11724,2,0),VLOOKUP(B299,VOLEYBOL!C$54:N2120,2,0)),VLOOKUP(B299,FUTBOL!C$31:N2208,2,0)),VLOOKUP(B299,BASKETBOL!C$42:N2222,2,0)),VLOOKUP(B299,HENTBOL!C$32:N2223,2,0)),VLOOKUP(B299,HOKEY!C$35:N1567,2,0)),VLOOKUP(B299,KRİKET!C$30:N1997,2,0)),VLOOKUP(B299,'FERDİ BRANŞLAR'!B$2:M343,2,0))</f>
        <v>46063</v>
      </c>
      <c r="D299" s="186">
        <f>IFERROR(IFERROR(IFERROR(IFERROR(IFERROR(IFERROR(IFERROR(VLOOKUP(B299,FUTSAL!C$69:N11724,3,0),VLOOKUP(B299,VOLEYBOL!C$54:N2120,3,0)),VLOOKUP(B299,FUTBOL!C$31:N2208,3,0)),VLOOKUP(B299,BASKETBOL!C$42:N2222,3,0)),VLOOKUP(B299,HENTBOL!C$32:N2223,3,0)),VLOOKUP(B299,HOKEY!C$35:N1567,3,0)),VLOOKUP(B299,KRİKET!C$30:N1997,3,0)),VLOOKUP(B299,'FERDİ BRANŞLAR'!B$2:M343,3,0))</f>
        <v>0.45833333333333331</v>
      </c>
      <c r="E299" s="185" t="str">
        <f>IFERROR(IFERROR(IFERROR(IFERROR(IFERROR(IFERROR(IFERROR(VLOOKUP(B299,FUTSAL!C$69:N11724,4,0),VLOOKUP(B299,VOLEYBOL!C$54:N2120,4,0)),VLOOKUP(B299,FUTBOL!C$31:N2208,4,0)),VLOOKUP(B299,BASKETBOL!C$42:N2222,4,0)),VLOOKUP(B299,HENTBOL!C$32:N2223,4,0)),VLOOKUP(B299,HOKEY!C$35:N1567,4,0)),VLOOKUP(B299,KRİKET!C$30:N1997,4,0)),VLOOKUP(B299,'FERDİ BRANŞLAR'!B$2:M343,4,0))</f>
        <v>AMASYA BEL 2NOLU SENTETİK SAHA</v>
      </c>
      <c r="F299" s="185" t="str">
        <f>IFERROR(IFERROR(IFERROR(IFERROR(IFERROR(IFERROR(IFERROR(VLOOKUP(B299,FUTSAL!C$69:N11724,5,0),VLOOKUP(B299,VOLEYBOL!C$54:N2120,5,0)),VLOOKUP(B299,FUTBOL!C$31:N2208,5,0)),VLOOKUP(B299,BASKETBOL!C$42:N2222,5,0)),VLOOKUP(B299,HENTBOL!C$32:N2223,5,0)),VLOOKUP(B299,HOKEY!C$35:N1567,5,0)),VLOOKUP(B299,KRİKET!C$30:N1997,5,0)),VLOOKUP(B299,'FERDİ BRANŞLAR'!B$2:M343,5,0))</f>
        <v>FUTBOL</v>
      </c>
      <c r="G299" s="185" t="str">
        <f>IFERROR(IFERROR(IFERROR(IFERROR(IFERROR(IFERROR(IFERROR(VLOOKUP(B299,FUTSAL!C$69:N12169,6,0),VLOOKUP(B299,VOLEYBOL!C$54:N2565,6,0)),VLOOKUP(B299,FUTBOL!C$31:N2653,6,0)),VLOOKUP(B299,BASKETBOL!C$42:N2667,6,0)),VLOOKUP(B299,HENTBOL!C$32:N2668,6,0)),VLOOKUP(B299,HOKEY!C$35:N2012,6,0)),VLOOKUP(B299,KRİKET!C$30:N2442,6,0)),VLOOKUP(B299,'FERDİ BRANŞLAR'!B$2:M343,6,0))</f>
        <v>A GRB</v>
      </c>
      <c r="H299" s="185" t="str">
        <f>IFERROR(IFERROR(IFERROR(IFERROR(IFERROR(IFERROR(IFERROR(VLOOKUP(B299,FUTSAL!C$69:N12169,7,0),VLOOKUP(B299,VOLEYBOL!C$54:N2565,7,0)),VLOOKUP(B299,FUTBOL!C$31:N2653,7,0)),VLOOKUP(B299,BASKETBOL!C$42:N2667,7,0)),VLOOKUP(B299,HENTBOL!C$32:N2668,7,0)),VLOOKUP(B299,HOKEY!C$35:N2012,7,0)),VLOOKUP(B299,KRİKET!C$30:N2442,7,0)),VLOOKUP(B299,'FERDİ BRANŞLAR'!B$2:M343,7,0))</f>
        <v>YILDIZ KIZ</v>
      </c>
      <c r="I299" s="187" t="str">
        <f>IFERROR(IFERROR(IFERROR(IFERROR(IFERROR(IFERROR(IFERROR(VLOOKUP(B299,FUTSAL!C$69:N12169,8,0),VLOOKUP(B299,VOLEYBOL!C$54:N2565,8,0)),VLOOKUP(B299,FUTBOL!C$31:N2653,8,0)),VLOOKUP(B299,BASKETBOL!C$42:N2667,8,0)),VLOOKUP(B299,HENTBOL!C$32:N2668,8,0)),VLOOKUP(B299,HOKEY!C$35:N2012,8,0)),VLOOKUP(B299,KRİKET!C$30:N2442,8,0)),VLOOKUP(B299,'FERDİ BRANŞLAR'!B$2:M343,8,0))</f>
        <v>AMASYA ZİYAPAŞA  O.O</v>
      </c>
      <c r="J299" s="253">
        <f>IFERROR(IFERROR(IFERROR(IFERROR(IFERROR(IFERROR(IFERROR(VLOOKUP(B299,FUTSAL!C$69:N12169,9,0),VLOOKUP(B299,VOLEYBOL!C$54:N2565,9,0)),VLOOKUP(B299,FUTBOL!C$31:N2653,9,0)),VLOOKUP(B299,BASKETBOL!C$42:N2667,9,0)),VLOOKUP(B299,HENTBOL!C$32:N2668,9,0)),VLOOKUP(B299,HOKEY!C$35:N2012,9,0)),VLOOKUP(B299,KRİKET!C$30:N2442,9,0)),VLOOKUP(B299,'FERDİ BRANŞLAR'!B$2:M343,9,0))</f>
        <v>0</v>
      </c>
      <c r="K299" s="253">
        <f>IFERROR(IFERROR(IFERROR(IFERROR(IFERROR(IFERROR(IFERROR(VLOOKUP(B299,FUTSAL!C$69:N12169,10,0),VLOOKUP(B299,VOLEYBOL!C$54:N2565,10,0)),VLOOKUP(B299,FUTBOL!C$31:N2653,10,0)),VLOOKUP(B299,BASKETBOL!C$42:N2667,10,0)),VLOOKUP(B299,HENTBOL!C$32:N2668,10,0)),VLOOKUP(B299,HOKEY!C$35:N2012,10,0)),VLOOKUP(B299,KRİKET!C$30:N2442,10,0)),VLOOKUP(B299,'FERDİ BRANŞLAR'!B$2:M343,10,0))</f>
        <v>0</v>
      </c>
      <c r="L299" s="379" t="str">
        <f>IFERROR(IFERROR(IFERROR(IFERROR(IFERROR(IFERROR(IFERROR(VLOOKUP(B299,FUTSAL!C$69:N12169,11,0),VLOOKUP(B299,VOLEYBOL!C$54:N2565,11,0)),VLOOKUP(B299,FUTBOL!C$31:N2653,11,0)),VLOOKUP(B299,BASKETBOL!C$42:N2667,11,0)),VLOOKUP(B299,HENTBOL!C$32:N2668,11,0)),VLOOKUP(B299,HOKEY!C$35:N2012,11,0)),VLOOKUP(B299,KRİKET!C$30:N2442,11,0)),VLOOKUP(B299,'FERDİ BRANŞLAR'!B$2:M343,11,0))</f>
        <v>AMASYA PLEVNE O.O (Çekildi)</v>
      </c>
      <c r="M299" s="79" t="str">
        <f>IFERROR(IFERROR(IFERROR(IFERROR(IFERROR(IFERROR(IFERROR(VLOOKUP(B299,FUTSAL!C$69:N12169,12,0),VLOOKUP(B299,VOLEYBOL!C$54:N2565,12,0)),VLOOKUP(B299,FUTBOL!C$31:N2653,12,0)),VLOOKUP(B299,BASKETBOL!C$42:N2667,12,0)),VLOOKUP(B299,HENTBOL!C$32:N2668,12,0)),VLOOKUP(B299,HOKEY!C$35:N2012,11,0)),VLOOKUP(B299,KRİKET!C$30:N2442,12,0)),VLOOKUP(B299,'FERDİ BRANŞLAR'!B$2:M343,12,0))</f>
        <v>Amasya Plevne O.O Çekildi 01.12.2025</v>
      </c>
    </row>
    <row r="300" spans="2:13" ht="12" x14ac:dyDescent="0.2">
      <c r="B300" s="188">
        <v>241</v>
      </c>
      <c r="C300" s="185">
        <f>IFERROR(IFERROR(IFERROR(IFERROR(IFERROR(IFERROR(IFERROR(VLOOKUP(B300,FUTSAL!C$69:N11725,2,0),VLOOKUP(B300,VOLEYBOL!C$54:N2121,2,0)),VLOOKUP(B300,FUTBOL!C$31:N2209,2,0)),VLOOKUP(B300,BASKETBOL!C$42:N2223,2,0)),VLOOKUP(B300,HENTBOL!C$32:N2224,2,0)),VLOOKUP(B300,HOKEY!C$35:N1568,2,0)),VLOOKUP(B300,KRİKET!C$30:N1998,2,0)),VLOOKUP(B300,'FERDİ BRANŞLAR'!B$2:M344,2,0))</f>
        <v>46063</v>
      </c>
      <c r="D300" s="186">
        <f>IFERROR(IFERROR(IFERROR(IFERROR(IFERROR(IFERROR(IFERROR(VLOOKUP(B300,FUTSAL!C$69:N11725,3,0),VLOOKUP(B300,VOLEYBOL!C$54:N2121,3,0)),VLOOKUP(B300,FUTBOL!C$31:N2209,3,0)),VLOOKUP(B300,BASKETBOL!C$42:N2223,3,0)),VLOOKUP(B300,HENTBOL!C$32:N2224,3,0)),VLOOKUP(B300,HOKEY!C$35:N1568,3,0)),VLOOKUP(B300,KRİKET!C$30:N1998,3,0)),VLOOKUP(B300,'FERDİ BRANŞLAR'!B$2:M344,3,0))</f>
        <v>0.5</v>
      </c>
      <c r="E300" s="185" t="str">
        <f>IFERROR(IFERROR(IFERROR(IFERROR(IFERROR(IFERROR(IFERROR(VLOOKUP(B300,FUTSAL!C$69:N11725,4,0),VLOOKUP(B300,VOLEYBOL!C$54:N2121,4,0)),VLOOKUP(B300,FUTBOL!C$31:N2209,4,0)),VLOOKUP(B300,BASKETBOL!C$42:N2223,4,0)),VLOOKUP(B300,HENTBOL!C$32:N2224,4,0)),VLOOKUP(B300,HOKEY!C$35:N1568,4,0)),VLOOKUP(B300,KRİKET!C$30:N1998,4,0)),VLOOKUP(B300,'FERDİ BRANŞLAR'!B$2:M344,4,0))</f>
        <v>AMASYA BEL 2NOLU SENTETİK SAHA</v>
      </c>
      <c r="F300" s="185" t="str">
        <f>IFERROR(IFERROR(IFERROR(IFERROR(IFERROR(IFERROR(IFERROR(VLOOKUP(B300,FUTSAL!C$69:N11725,5,0),VLOOKUP(B300,VOLEYBOL!C$54:N2121,5,0)),VLOOKUP(B300,FUTBOL!C$31:N2209,5,0)),VLOOKUP(B300,BASKETBOL!C$42:N2223,5,0)),VLOOKUP(B300,HENTBOL!C$32:N2224,5,0)),VLOOKUP(B300,HOKEY!C$35:N1568,5,0)),VLOOKUP(B300,KRİKET!C$30:N1998,5,0)),VLOOKUP(B300,'FERDİ BRANŞLAR'!B$2:M344,5,0))</f>
        <v>FUTBOL</v>
      </c>
      <c r="G300" s="185" t="str">
        <f>IFERROR(IFERROR(IFERROR(IFERROR(IFERROR(IFERROR(IFERROR(VLOOKUP(B300,FUTSAL!C$69:N12170,6,0),VLOOKUP(B300,VOLEYBOL!C$54:N2566,6,0)),VLOOKUP(B300,FUTBOL!C$31:N2654,6,0)),VLOOKUP(B300,BASKETBOL!C$42:N2668,6,0)),VLOOKUP(B300,HENTBOL!C$32:N2669,6,0)),VLOOKUP(B300,HOKEY!C$35:N2013,6,0)),VLOOKUP(B300,KRİKET!C$30:N2443,6,0)),VLOOKUP(B300,'FERDİ BRANŞLAR'!B$2:M344,6,0))</f>
        <v>A GRB</v>
      </c>
      <c r="H300" s="185" t="str">
        <f>IFERROR(IFERROR(IFERROR(IFERROR(IFERROR(IFERROR(IFERROR(VLOOKUP(B300,FUTSAL!C$69:N12170,7,0),VLOOKUP(B300,VOLEYBOL!C$54:N2566,7,0)),VLOOKUP(B300,FUTBOL!C$31:N2654,7,0)),VLOOKUP(B300,BASKETBOL!C$42:N2668,7,0)),VLOOKUP(B300,HENTBOL!C$32:N2669,7,0)),VLOOKUP(B300,HOKEY!C$35:N2013,7,0)),VLOOKUP(B300,KRİKET!C$30:N2443,7,0)),VLOOKUP(B300,'FERDİ BRANŞLAR'!B$2:M344,7,0))</f>
        <v>YILDIZ KIZ</v>
      </c>
      <c r="I300" s="187" t="str">
        <f>IFERROR(IFERROR(IFERROR(IFERROR(IFERROR(IFERROR(IFERROR(VLOOKUP(B300,FUTSAL!C$69:N12170,8,0),VLOOKUP(B300,VOLEYBOL!C$54:N2566,8,0)),VLOOKUP(B300,FUTBOL!C$31:N2654,8,0)),VLOOKUP(B300,BASKETBOL!C$42:N2668,8,0)),VLOOKUP(B300,HENTBOL!C$32:N2669,8,0)),VLOOKUP(B300,HOKEY!C$35:N2013,8,0)),VLOOKUP(B300,KRİKET!C$30:N2443,8,0)),VLOOKUP(B300,'FERDİ BRANŞLAR'!B$2:M344,8,0))</f>
        <v>AMASYA ŞEHİT HÜSEYİN HATİPOĞLU İHO</v>
      </c>
      <c r="J300" s="253">
        <f>IFERROR(IFERROR(IFERROR(IFERROR(IFERROR(IFERROR(IFERROR(VLOOKUP(B300,FUTSAL!C$69:N12170,9,0),VLOOKUP(B300,VOLEYBOL!C$54:N2566,9,0)),VLOOKUP(B300,FUTBOL!C$31:N2654,9,0)),VLOOKUP(B300,BASKETBOL!C$42:N2668,9,0)),VLOOKUP(B300,HENTBOL!C$32:N2669,9,0)),VLOOKUP(B300,HOKEY!C$35:N2013,9,0)),VLOOKUP(B300,KRİKET!C$30:N2443,9,0)),VLOOKUP(B300,'FERDİ BRANŞLAR'!B$2:M344,9,0))</f>
        <v>0</v>
      </c>
      <c r="K300" s="253">
        <f>IFERROR(IFERROR(IFERROR(IFERROR(IFERROR(IFERROR(IFERROR(VLOOKUP(B300,FUTSAL!C$69:N12170,10,0),VLOOKUP(B300,VOLEYBOL!C$54:N2566,10,0)),VLOOKUP(B300,FUTBOL!C$31:N2654,10,0)),VLOOKUP(B300,BASKETBOL!C$42:N2668,10,0)),VLOOKUP(B300,HENTBOL!C$32:N2669,10,0)),VLOOKUP(B300,HOKEY!C$35:N2013,10,0)),VLOOKUP(B300,KRİKET!C$30:N2443,10,0)),VLOOKUP(B300,'FERDİ BRANŞLAR'!B$2:M344,10,0))</f>
        <v>0</v>
      </c>
      <c r="L300" s="363" t="str">
        <f>IFERROR(IFERROR(IFERROR(IFERROR(IFERROR(IFERROR(IFERROR(VLOOKUP(B300,FUTSAL!C$69:N12170,11,0),VLOOKUP(B300,VOLEYBOL!C$54:N2566,11,0)),VLOOKUP(B300,FUTBOL!C$31:N2654,11,0)),VLOOKUP(B300,BASKETBOL!C$42:N2668,11,0)),VLOOKUP(B300,HENTBOL!C$32:N2669,11,0)),VLOOKUP(B300,HOKEY!C$35:N2013,11,0)),VLOOKUP(B300,KRİKET!C$30:N2443,11,0)),VLOOKUP(B300,'FERDİ BRANŞLAR'!B$2:M344,11,0))</f>
        <v>SULUOVA ŞEKER O.O</v>
      </c>
      <c r="M300" s="79">
        <f>IFERROR(IFERROR(IFERROR(IFERROR(IFERROR(IFERROR(IFERROR(VLOOKUP(B300,FUTSAL!C$69:N12170,12,0),VLOOKUP(B300,VOLEYBOL!C$54:N2566,12,0)),VLOOKUP(B300,FUTBOL!C$31:N2654,12,0)),VLOOKUP(B300,BASKETBOL!C$42:N2668,12,0)),VLOOKUP(B300,HENTBOL!C$32:N2669,12,0)),VLOOKUP(B300,HOKEY!C$35:N2013,11,0)),VLOOKUP(B300,KRİKET!C$30:N2443,12,0)),VLOOKUP(B300,'FERDİ BRANŞLAR'!B$2:M344,12,0))</f>
        <v>0</v>
      </c>
    </row>
    <row r="301" spans="2:13" ht="12" x14ac:dyDescent="0.2">
      <c r="B301" s="188">
        <v>233</v>
      </c>
      <c r="C301" s="185">
        <f>IFERROR(IFERROR(IFERROR(IFERROR(IFERROR(IFERROR(IFERROR(VLOOKUP(B301,FUTSAL!C$69:N11723,2,0),VLOOKUP(B301,VOLEYBOL!C$54:N2119,2,0)),VLOOKUP(B301,FUTBOL!C$31:N2207,2,0)),VLOOKUP(B301,BASKETBOL!C$42:N2221,2,0)),VLOOKUP(B301,HENTBOL!C$32:N2222,2,0)),VLOOKUP(B301,HOKEY!C$35:N1566,2,0)),VLOOKUP(B301,KRİKET!C$30:N1996,2,0)),VLOOKUP(B301,'FERDİ BRANŞLAR'!B$2:M342,2,0))</f>
        <v>46063</v>
      </c>
      <c r="D301" s="186">
        <f>IFERROR(IFERROR(IFERROR(IFERROR(IFERROR(IFERROR(IFERROR(VLOOKUP(B301,FUTSAL!C$69:N11723,3,0),VLOOKUP(B301,VOLEYBOL!C$54:N2119,3,0)),VLOOKUP(B301,FUTBOL!C$31:N2207,3,0)),VLOOKUP(B301,BASKETBOL!C$42:N2221,3,0)),VLOOKUP(B301,HENTBOL!C$32:N2222,3,0)),VLOOKUP(B301,HOKEY!C$35:N1566,3,0)),VLOOKUP(B301,KRİKET!C$30:N1996,3,0)),VLOOKUP(B301,'FERDİ BRANŞLAR'!B$2:M342,3,0))</f>
        <v>0.54166666666666663</v>
      </c>
      <c r="E301" s="185" t="str">
        <f>IFERROR(IFERROR(IFERROR(IFERROR(IFERROR(IFERROR(IFERROR(VLOOKUP(B301,FUTSAL!C$69:N11723,4,0),VLOOKUP(B301,VOLEYBOL!C$54:N2119,4,0)),VLOOKUP(B301,FUTBOL!C$31:N2207,4,0)),VLOOKUP(B301,BASKETBOL!C$42:N2221,4,0)),VLOOKUP(B301,HENTBOL!C$32:N2222,4,0)),VLOOKUP(B301,HOKEY!C$35:N1566,4,0)),VLOOKUP(B301,KRİKET!C$30:N1996,4,0)),VLOOKUP(B301,'FERDİ BRANŞLAR'!B$2:M342,4,0))</f>
        <v>AMASYA BEL 2NOLU SENTETİK SAHA</v>
      </c>
      <c r="F301" s="185" t="str">
        <f>IFERROR(IFERROR(IFERROR(IFERROR(IFERROR(IFERROR(IFERROR(VLOOKUP(B301,FUTSAL!C$69:N11723,5,0),VLOOKUP(B301,VOLEYBOL!C$54:N2119,5,0)),VLOOKUP(B301,FUTBOL!C$31:N2207,5,0)),VLOOKUP(B301,BASKETBOL!C$42:N2221,5,0)),VLOOKUP(B301,HENTBOL!C$32:N2222,5,0)),VLOOKUP(B301,HOKEY!C$35:N1566,5,0)),VLOOKUP(B301,KRİKET!C$30:N1996,5,0)),VLOOKUP(B301,'FERDİ BRANŞLAR'!B$2:M342,5,0))</f>
        <v>FUTBOL</v>
      </c>
      <c r="G301" s="185" t="str">
        <f>IFERROR(IFERROR(IFERROR(IFERROR(IFERROR(IFERROR(IFERROR(VLOOKUP(B301,FUTSAL!C$69:N12168,6,0),VLOOKUP(B301,VOLEYBOL!C$54:N2564,6,0)),VLOOKUP(B301,FUTBOL!C$31:N2652,6,0)),VLOOKUP(B301,BASKETBOL!C$42:N2666,6,0)),VLOOKUP(B301,HENTBOL!C$32:N2667,6,0)),VLOOKUP(B301,HOKEY!C$35:N2011,6,0)),VLOOKUP(B301,KRİKET!C$30:N2441,6,0)),VLOOKUP(B301,'FERDİ BRANŞLAR'!B$2:M342,6,0))</f>
        <v>YRF 2</v>
      </c>
      <c r="H301" s="185" t="str">
        <f>IFERROR(IFERROR(IFERROR(IFERROR(IFERROR(IFERROR(IFERROR(VLOOKUP(B301,FUTSAL!C$69:N12168,7,0),VLOOKUP(B301,VOLEYBOL!C$54:N2564,7,0)),VLOOKUP(B301,FUTBOL!C$31:N2652,7,0)),VLOOKUP(B301,BASKETBOL!C$42:N2666,7,0)),VLOOKUP(B301,HENTBOL!C$32:N2667,7,0)),VLOOKUP(B301,HOKEY!C$35:N2011,7,0)),VLOOKUP(B301,KRİKET!C$30:N2441,7,0)),VLOOKUP(B301,'FERDİ BRANŞLAR'!B$2:M342,7,0))</f>
        <v>YILDIZ ERK</v>
      </c>
      <c r="I301" s="187">
        <f>IFERROR(IFERROR(IFERROR(IFERROR(IFERROR(IFERROR(IFERROR(VLOOKUP(B301,FUTSAL!C$69:N12168,8,0),VLOOKUP(B301,VOLEYBOL!C$54:N2564,8,0)),VLOOKUP(B301,FUTBOL!C$31:N2652,8,0)),VLOOKUP(B301,BASKETBOL!C$42:N2666,8,0)),VLOOKUP(B301,HENTBOL!C$32:N2667,8,0)),VLOOKUP(B301,HOKEY!C$35:N2011,8,0)),VLOOKUP(B301,KRİKET!C$30:N2441,8,0)),VLOOKUP(B301,'FERDİ BRANŞLAR'!B$2:M342,8,0))</f>
        <v>0</v>
      </c>
      <c r="J301" s="253">
        <f>IFERROR(IFERROR(IFERROR(IFERROR(IFERROR(IFERROR(IFERROR(VLOOKUP(B301,FUTSAL!C$69:N12168,9,0),VLOOKUP(B301,VOLEYBOL!C$54:N2564,9,0)),VLOOKUP(B301,FUTBOL!C$31:N2652,9,0)),VLOOKUP(B301,BASKETBOL!C$42:N2666,9,0)),VLOOKUP(B301,HENTBOL!C$32:N2667,9,0)),VLOOKUP(B301,HOKEY!C$35:N2011,9,0)),VLOOKUP(B301,KRİKET!C$30:N2441,9,0)),VLOOKUP(B301,'FERDİ BRANŞLAR'!B$2:M342,9,0))</f>
        <v>0</v>
      </c>
      <c r="K301" s="253">
        <f>IFERROR(IFERROR(IFERROR(IFERROR(IFERROR(IFERROR(IFERROR(VLOOKUP(B301,FUTSAL!C$69:N12168,10,0),VLOOKUP(B301,VOLEYBOL!C$54:N2564,10,0)),VLOOKUP(B301,FUTBOL!C$31:N2652,10,0)),VLOOKUP(B301,BASKETBOL!C$42:N2666,10,0)),VLOOKUP(B301,HENTBOL!C$32:N2667,10,0)),VLOOKUP(B301,HOKEY!C$35:N2011,10,0)),VLOOKUP(B301,KRİKET!C$30:N2441,10,0)),VLOOKUP(B301,'FERDİ BRANŞLAR'!B$2:M342,10,0))</f>
        <v>0</v>
      </c>
      <c r="L301" s="356">
        <f>IFERROR(IFERROR(IFERROR(IFERROR(IFERROR(IFERROR(IFERROR(VLOOKUP(B301,FUTSAL!C$69:N12168,11,0),VLOOKUP(B301,VOLEYBOL!C$54:N2564,11,0)),VLOOKUP(B301,FUTBOL!C$31:N2652,11,0)),VLOOKUP(B301,BASKETBOL!C$42:N2666,11,0)),VLOOKUP(B301,HENTBOL!C$32:N2667,11,0)),VLOOKUP(B301,HOKEY!C$35:N2011,11,0)),VLOOKUP(B301,KRİKET!C$30:N2441,11,0)),VLOOKUP(B301,'FERDİ BRANŞLAR'!B$2:M342,11,0))</f>
        <v>0</v>
      </c>
      <c r="M301" s="79">
        <f>IFERROR(IFERROR(IFERROR(IFERROR(IFERROR(IFERROR(IFERROR(VLOOKUP(B301,FUTSAL!C$69:N12168,12,0),VLOOKUP(B301,VOLEYBOL!C$54:N2564,12,0)),VLOOKUP(B301,FUTBOL!C$31:N2652,12,0)),VLOOKUP(B301,BASKETBOL!C$42:N2666,12,0)),VLOOKUP(B301,HENTBOL!C$32:N2667,12,0)),VLOOKUP(B301,HOKEY!C$35:N2011,11,0)),VLOOKUP(B301,KRİKET!C$30:N2441,12,0)),VLOOKUP(B301,'FERDİ BRANŞLAR'!B$2:M342,12,0))</f>
        <v>0</v>
      </c>
    </row>
    <row r="302" spans="2:13" ht="12" x14ac:dyDescent="0.2">
      <c r="B302" s="188">
        <v>423</v>
      </c>
      <c r="C302" s="185">
        <f>IFERROR(IFERROR(IFERROR(IFERROR(IFERROR(IFERROR(IFERROR(VLOOKUP(B302,FUTSAL!C$69:N11963,2,0),VLOOKUP(B302,VOLEYBOL!C$54:N2359,2,0)),VLOOKUP(B302,FUTBOL!C$31:N2447,2,0)),VLOOKUP(B302,BASKETBOL!C$42:N2461,2,0)),VLOOKUP(B302,HENTBOL!C$32:N2462,2,0)),VLOOKUP(B302,HOKEY!C$35:N1806,2,0)),VLOOKUP(B302,KRİKET!C$30:N2236,2,0)),VLOOKUP(B302,'FERDİ BRANŞLAR'!B$2:M582,2,0))</f>
        <v>46064</v>
      </c>
      <c r="D302" s="186">
        <f>IFERROR(IFERROR(IFERROR(IFERROR(IFERROR(IFERROR(IFERROR(VLOOKUP(B302,FUTSAL!C$69:N11963,3,0),VLOOKUP(B302,VOLEYBOL!C$54:N2359,3,0)),VLOOKUP(B302,FUTBOL!C$31:N2447,3,0)),VLOOKUP(B302,BASKETBOL!C$42:N2461,3,0)),VLOOKUP(B302,HENTBOL!C$32:N2462,3,0)),VLOOKUP(B302,HOKEY!C$35:N1806,3,0)),VLOOKUP(B302,KRİKET!C$30:N2236,3,0)),VLOOKUP(B302,'FERDİ BRANŞLAR'!B$2:M582,3,0))</f>
        <v>0.39583333333333331</v>
      </c>
      <c r="E302" s="185" t="str">
        <f>IFERROR(IFERROR(IFERROR(IFERROR(IFERROR(IFERROR(IFERROR(VLOOKUP(B302,FUTSAL!C$69:N11963,4,0),VLOOKUP(B302,VOLEYBOL!C$54:N2359,4,0)),VLOOKUP(B302,FUTBOL!C$31:N2447,4,0)),VLOOKUP(B302,BASKETBOL!C$42:N2461,4,0)),VLOOKUP(B302,HENTBOL!C$32:N2462,4,0)),VLOOKUP(B302,HOKEY!C$35:N1806,4,0)),VLOOKUP(B302,KRİKET!C$30:N2236,4,0)),VLOOKUP(B302,'FERDİ BRANŞLAR'!B$2:M582,4,0))</f>
        <v>22 HAZİRAN S.S</v>
      </c>
      <c r="F302" s="185" t="str">
        <f>IFERROR(IFERROR(IFERROR(IFERROR(IFERROR(IFERROR(IFERROR(VLOOKUP(B302,FUTSAL!C$69:N11963,5,0),VLOOKUP(B302,VOLEYBOL!C$54:N2359,5,0)),VLOOKUP(B302,FUTBOL!C$31:N2447,5,0)),VLOOKUP(B302,BASKETBOL!C$42:N2461,5,0)),VLOOKUP(B302,HENTBOL!C$32:N2462,5,0)),VLOOKUP(B302,HOKEY!C$35:N1806,5,0)),VLOOKUP(B302,KRİKET!C$30:N2236,5,0)),VLOOKUP(B302,'FERDİ BRANŞLAR'!B$2:M582,5,0))</f>
        <v>BASKETBOL</v>
      </c>
      <c r="G302" s="185" t="str">
        <f>IFERROR(IFERROR(IFERROR(IFERROR(IFERROR(IFERROR(IFERROR(VLOOKUP(B302,FUTSAL!C$69:N12408,6,0),VLOOKUP(B302,VOLEYBOL!C$54:N2804,6,0)),VLOOKUP(B302,FUTBOL!C$31:N2892,6,0)),VLOOKUP(B302,BASKETBOL!C$42:N2906,6,0)),VLOOKUP(B302,HENTBOL!C$32:N2907,6,0)),VLOOKUP(B302,HOKEY!C$35:N2251,6,0)),VLOOKUP(B302,KRİKET!C$30:N2681,6,0)),VLOOKUP(B302,'FERDİ BRANŞLAR'!B$2:M582,6,0))</f>
        <v>A GRB</v>
      </c>
      <c r="H302" s="185" t="str">
        <f>IFERROR(IFERROR(IFERROR(IFERROR(IFERROR(IFERROR(IFERROR(VLOOKUP(B302,FUTSAL!C$69:N12408,7,0),VLOOKUP(B302,VOLEYBOL!C$54:N2804,7,0)),VLOOKUP(B302,FUTBOL!C$31:N2892,7,0)),VLOOKUP(B302,BASKETBOL!C$42:N2906,7,0)),VLOOKUP(B302,HENTBOL!C$32:N2907,7,0)),VLOOKUP(B302,HOKEY!C$35:N2251,7,0)),VLOOKUP(B302,KRİKET!C$30:N2681,7,0)),VLOOKUP(B302,'FERDİ BRANŞLAR'!B$2:M582,7,0))</f>
        <v>KÇK ERK</v>
      </c>
      <c r="I302" s="187" t="str">
        <f>IFERROR(IFERROR(IFERROR(IFERROR(IFERROR(IFERROR(IFERROR(VLOOKUP(B302,FUTSAL!C$69:N12408,8,0),VLOOKUP(B302,VOLEYBOL!C$54:N2804,8,0)),VLOOKUP(B302,FUTBOL!C$31:N2892,8,0)),VLOOKUP(B302,BASKETBOL!C$42:N2906,8,0)),VLOOKUP(B302,HENTBOL!C$32:N2907,8,0)),VLOOKUP(B302,HOKEY!C$35:N2251,8,0)),VLOOKUP(B302,KRİKET!C$30:N2681,8,0)),VLOOKUP(B302,'FERDİ BRANŞLAR'!B$2:M582,8,0))</f>
        <v>AMASYA ÖZEL KUTLUBEY KOLEJİ O.O</v>
      </c>
      <c r="J302" s="253">
        <f>IFERROR(IFERROR(IFERROR(IFERROR(IFERROR(IFERROR(IFERROR(VLOOKUP(B302,FUTSAL!C$69:N12408,9,0),VLOOKUP(B302,VOLEYBOL!C$54:N2804,9,0)),VLOOKUP(B302,FUTBOL!C$31:N2892,9,0)),VLOOKUP(B302,BASKETBOL!C$42:N2906,9,0)),VLOOKUP(B302,HENTBOL!C$32:N2907,9,0)),VLOOKUP(B302,HOKEY!C$35:N2251,9,0)),VLOOKUP(B302,KRİKET!C$30:N2681,9,0)),VLOOKUP(B302,'FERDİ BRANŞLAR'!B$2:M582,9,0))</f>
        <v>0</v>
      </c>
      <c r="K302" s="253">
        <f>IFERROR(IFERROR(IFERROR(IFERROR(IFERROR(IFERROR(IFERROR(VLOOKUP(B302,FUTSAL!C$69:N12408,10,0),VLOOKUP(B302,VOLEYBOL!C$54:N2804,10,0)),VLOOKUP(B302,FUTBOL!C$31:N2892,10,0)),VLOOKUP(B302,BASKETBOL!C$42:N2906,10,0)),VLOOKUP(B302,HENTBOL!C$32:N2907,10,0)),VLOOKUP(B302,HOKEY!C$35:N2251,10,0)),VLOOKUP(B302,KRİKET!C$30:N2681,10,0)),VLOOKUP(B302,'FERDİ BRANŞLAR'!B$2:M582,10,0))</f>
        <v>0</v>
      </c>
      <c r="L302" s="351" t="str">
        <f>IFERROR(IFERROR(IFERROR(IFERROR(IFERROR(IFERROR(IFERROR(VLOOKUP(B302,FUTSAL!C$69:N12408,11,0),VLOOKUP(B302,VOLEYBOL!C$54:N2804,11,0)),VLOOKUP(B302,FUTBOL!C$31:N2892,11,0)),VLOOKUP(B302,BASKETBOL!C$42:N2906,11,0)),VLOOKUP(B302,HENTBOL!C$32:N2907,11,0)),VLOOKUP(B302,HOKEY!C$35:N2251,11,0)),VLOOKUP(B302,KRİKET!C$30:N2681,11,0)),VLOOKUP(B302,'FERDİ BRANŞLAR'!B$2:M582,11,0))</f>
        <v>AMASYA ZİYAPAŞA O.O</v>
      </c>
      <c r="M302" s="79" t="str">
        <f>IFERROR(IFERROR(IFERROR(IFERROR(IFERROR(IFERROR(IFERROR(VLOOKUP(B302,FUTSAL!C$69:N12408,12,0),VLOOKUP(B302,VOLEYBOL!C$54:N2804,12,0)),VLOOKUP(B302,FUTBOL!C$31:N2892,12,0)),VLOOKUP(B302,BASKETBOL!C$42:N2906,12,0)),VLOOKUP(B302,HENTBOL!C$32:N2907,12,0)),VLOOKUP(B302,HOKEY!C$35:N2251,11,0)),VLOOKUP(B302,KRİKET!C$30:N2681,12,0)),VLOOKUP(B302,'FERDİ BRANŞLAR'!B$2:M582,12,0))</f>
        <v>……….</v>
      </c>
    </row>
    <row r="303" spans="2:13" ht="12" x14ac:dyDescent="0.2">
      <c r="B303" s="188">
        <v>248</v>
      </c>
      <c r="C303" s="263">
        <f>IFERROR(IFERROR(IFERROR(IFERROR(IFERROR(IFERROR(IFERROR(VLOOKUP(B303,FUTSAL!C$69:N11517,2,0),VLOOKUP(B303,VOLEYBOL!C$54:N1913,2,0)),VLOOKUP(B303,FUTBOL!C$31:N2001,2,0)),VLOOKUP(B303,BASKETBOL!C$42:N2015,2,0)),VLOOKUP(B303,HENTBOL!C$32:N2016,2,0)),VLOOKUP(B303,HOKEY!C$35:N1360,2,0)),VLOOKUP(B303,KRİKET!C$30:N1790,2,0)),VLOOKUP(B303,'FERDİ BRANŞLAR'!B$2:M136,2,0))</f>
        <v>46064</v>
      </c>
      <c r="D303" s="186">
        <f>IFERROR(IFERROR(IFERROR(IFERROR(IFERROR(IFERROR(IFERROR(VLOOKUP(B303,FUTSAL!C$69:N11517,3,0),VLOOKUP(B303,VOLEYBOL!C$54:N1913,3,0)),VLOOKUP(B303,FUTBOL!C$31:N2001,3,0)),VLOOKUP(B303,BASKETBOL!C$42:N2015,3,0)),VLOOKUP(B303,HENTBOL!C$32:N2016,3,0)),VLOOKUP(B303,HOKEY!C$35:N1360,3,0)),VLOOKUP(B303,KRİKET!C$30:N1790,3,0)),VLOOKUP(B303,'FERDİ BRANŞLAR'!B$2:M136,3,0))</f>
        <v>0.41666666666666669</v>
      </c>
      <c r="E303" s="185" t="str">
        <f>IFERROR(IFERROR(IFERROR(IFERROR(IFERROR(IFERROR(IFERROR(VLOOKUP(B303,FUTSAL!C$69:N11517,4,0),VLOOKUP(B303,VOLEYBOL!C$54:N1913,4,0)),VLOOKUP(B303,FUTBOL!C$31:N2001,4,0)),VLOOKUP(B303,BASKETBOL!C$42:N2015,4,0)),VLOOKUP(B303,HENTBOL!C$32:N2016,4,0)),VLOOKUP(B303,HOKEY!C$35:N1360,4,0)),VLOOKUP(B303,KRİKET!C$30:N1790,4,0)),VLOOKUP(B303,'FERDİ BRANŞLAR'!B$2:M136,4,0))</f>
        <v>MERZİFON SENTETİK SAHA</v>
      </c>
      <c r="F303" s="185" t="str">
        <f>IFERROR(IFERROR(IFERROR(IFERROR(IFERROR(IFERROR(IFERROR(VLOOKUP(B303,FUTSAL!C$69:N11517,5,0),VLOOKUP(B303,VOLEYBOL!C$54:N1913,5,0)),VLOOKUP(B303,FUTBOL!C$31:N2001,5,0)),VLOOKUP(B303,BASKETBOL!C$42:N2015,5,0)),VLOOKUP(B303,HENTBOL!C$32:N2016,5,0)),VLOOKUP(B303,HOKEY!C$35:N1360,5,0)),VLOOKUP(B303,KRİKET!C$30:N1790,5,0)),VLOOKUP(B303,'FERDİ BRANŞLAR'!B$2:M136,5,0))</f>
        <v>FUTBOL</v>
      </c>
      <c r="G303" s="185" t="str">
        <f>IFERROR(IFERROR(IFERROR(IFERROR(IFERROR(IFERROR(IFERROR(VLOOKUP(B303,FUTSAL!C$69:N11962,6,0),VLOOKUP(B303,VOLEYBOL!C$54:N2358,6,0)),VLOOKUP(B303,FUTBOL!C$31:N2446,6,0)),VLOOKUP(B303,BASKETBOL!C$42:N2460,6,0)),VLOOKUP(B303,HENTBOL!C$32:N2461,6,0)),VLOOKUP(B303,HOKEY!C$35:N1805,6,0)),VLOOKUP(B303,KRİKET!C$30:N2235,6,0)),VLOOKUP(B303,'FERDİ BRANŞLAR'!B$2:M136,6,0))</f>
        <v>C GRB</v>
      </c>
      <c r="H303" s="185" t="str">
        <f>IFERROR(IFERROR(IFERROR(IFERROR(IFERROR(IFERROR(IFERROR(VLOOKUP(B303,FUTSAL!C$69:N11962,7,0),VLOOKUP(B303,VOLEYBOL!C$54:N2358,7,0)),VLOOKUP(B303,FUTBOL!C$31:N2446,7,0)),VLOOKUP(B303,BASKETBOL!C$42:N2460,7,0)),VLOOKUP(B303,HENTBOL!C$32:N2461,7,0)),VLOOKUP(B303,HOKEY!C$35:N1805,7,0)),VLOOKUP(B303,KRİKET!C$30:N2235,7,0)),VLOOKUP(B303,'FERDİ BRANŞLAR'!B$2:M136,7,0))</f>
        <v>KÜÇÜK ERK</v>
      </c>
      <c r="I303" s="187" t="str">
        <f>IFERROR(IFERROR(IFERROR(IFERROR(IFERROR(IFERROR(IFERROR(VLOOKUP(B303,FUTSAL!C$69:N11962,8,0),VLOOKUP(B303,VOLEYBOL!C$54:N2358,8,0)),VLOOKUP(B303,FUTBOL!C$31:N2446,8,0)),VLOOKUP(B303,BASKETBOL!C$42:N2460,8,0)),VLOOKUP(B303,HENTBOL!C$32:N2461,8,0)),VLOOKUP(B303,HOKEY!C$35:N1805,8,0)),VLOOKUP(B303,KRİKET!C$30:N2235,8,0)),VLOOKUP(B303,'FERDİ BRANŞLAR'!B$2:M136,8,0))</f>
        <v>MERZİFON GAZİ O.O</v>
      </c>
      <c r="J303" s="253">
        <f>IFERROR(IFERROR(IFERROR(IFERROR(IFERROR(IFERROR(IFERROR(VLOOKUP(B303,FUTSAL!C$69:N11962,9,0),VLOOKUP(B303,VOLEYBOL!C$54:N2358,9,0)),VLOOKUP(B303,FUTBOL!C$31:N2446,9,0)),VLOOKUP(B303,BASKETBOL!C$42:N2460,9,0)),VLOOKUP(B303,HENTBOL!C$32:N2461,9,0)),VLOOKUP(B303,HOKEY!C$35:N1805,9,0)),VLOOKUP(B303,KRİKET!C$30:N2235,9,0)),VLOOKUP(B303,'FERDİ BRANŞLAR'!B$2:M136,9,0))</f>
        <v>0</v>
      </c>
      <c r="K303" s="253">
        <f>IFERROR(IFERROR(IFERROR(IFERROR(IFERROR(IFERROR(IFERROR(VLOOKUP(B303,FUTSAL!C$69:N11962,10,0),VLOOKUP(B303,VOLEYBOL!C$54:N2358,10,0)),VLOOKUP(B303,FUTBOL!C$31:N2446,10,0)),VLOOKUP(B303,BASKETBOL!C$42:N2460,10,0)),VLOOKUP(B303,HENTBOL!C$32:N2461,10,0)),VLOOKUP(B303,HOKEY!C$35:N1805,10,0)),VLOOKUP(B303,KRİKET!C$30:N2235,10,0)),VLOOKUP(B303,'FERDİ BRANŞLAR'!B$2:M136,10,0))</f>
        <v>0</v>
      </c>
      <c r="L303" s="59" t="str">
        <f>IFERROR(IFERROR(IFERROR(IFERROR(IFERROR(IFERROR(IFERROR(VLOOKUP(B303,FUTSAL!C$69:N11962,11,0),VLOOKUP(B303,VOLEYBOL!C$54:N2358,11,0)),VLOOKUP(B303,FUTBOL!C$31:N2446,11,0)),VLOOKUP(B303,BASKETBOL!C$42:N2460,11,0)),VLOOKUP(B303,HENTBOL!C$32:N2461,11,0)),VLOOKUP(B303,HOKEY!C$35:N1805,11,0)),VLOOKUP(B303,KRİKET!C$30:N2235,11,0)),VLOOKUP(B303,'FERDİ BRANŞLAR'!B$2:M136,11,0))</f>
        <v>MERZİFON VALİ HÜSEYİN POROY O.O</v>
      </c>
      <c r="M303" s="79" t="str">
        <f>IFERROR(IFERROR(IFERROR(IFERROR(IFERROR(IFERROR(IFERROR(VLOOKUP(B303,FUTSAL!C$69:N11962,12,0),VLOOKUP(B303,VOLEYBOL!C$54:N2358,12,0)),VLOOKUP(B303,FUTBOL!C$31:N2446,12,0)),VLOOKUP(B303,BASKETBOL!C$42:N2460,12,0)),VLOOKUP(B303,HENTBOL!C$32:N2461,12,0)),VLOOKUP(B303,HOKEY!C$35:N1805,11,0)),VLOOKUP(B303,KRİKET!C$30:N2235,12,0)),VLOOKUP(B303,'FERDİ BRANŞLAR'!B$2:M136,12,0))</f>
        <v>TARİH DEĞİŞİKLİĞİ</v>
      </c>
    </row>
    <row r="304" spans="2:13" ht="12" x14ac:dyDescent="0.2">
      <c r="B304" s="188">
        <v>457</v>
      </c>
      <c r="C304" s="185">
        <f>IFERROR(IFERROR(IFERROR(IFERROR(IFERROR(IFERROR(IFERROR(VLOOKUP(B304,FUTSAL!C$69:N11843,2,0),VLOOKUP(B304,VOLEYBOL!C$54:N2239,2,0)),VLOOKUP(B304,FUTBOL!C$31:N2327,2,0)),VLOOKUP(B304,BASKETBOL!C$42:N2341,2,0)),VLOOKUP(B304,HENTBOL!C$32:N2342,2,0)),VLOOKUP(B304,HOKEY!C$35:N1686,2,0)),VLOOKUP(B304,KRİKET!C$30:N2116,2,0)),VLOOKUP(B304,'FERDİ BRANŞLAR'!B$2:M462,2,0))</f>
        <v>46064</v>
      </c>
      <c r="D304" s="186">
        <f>IFERROR(IFERROR(IFERROR(IFERROR(IFERROR(IFERROR(IFERROR(VLOOKUP(B304,FUTSAL!C$69:N11843,3,0),VLOOKUP(B304,VOLEYBOL!C$54:N2239,3,0)),VLOOKUP(B304,FUTBOL!C$31:N2327,3,0)),VLOOKUP(B304,BASKETBOL!C$42:N2341,3,0)),VLOOKUP(B304,HENTBOL!C$32:N2342,3,0)),VLOOKUP(B304,HOKEY!C$35:N1686,3,0)),VLOOKUP(B304,KRİKET!C$30:N2116,3,0)),VLOOKUP(B304,'FERDİ BRANŞLAR'!B$2:M462,3,0))</f>
        <v>0.41666666666666669</v>
      </c>
      <c r="E304" s="185" t="str">
        <f>IFERROR(IFERROR(IFERROR(IFERROR(IFERROR(IFERROR(IFERROR(VLOOKUP(B304,FUTSAL!C$69:N11843,4,0),VLOOKUP(B304,VOLEYBOL!C$54:N2239,4,0)),VLOOKUP(B304,FUTBOL!C$31:N2327,4,0)),VLOOKUP(B304,BASKETBOL!C$42:N2341,4,0)),VLOOKUP(B304,HENTBOL!C$32:N2342,4,0)),VLOOKUP(B304,HOKEY!C$35:N1686,4,0)),VLOOKUP(B304,KRİKET!C$30:N2116,4,0)),VLOOKUP(B304,'FERDİ BRANŞLAR'!B$2:M462,4,0))</f>
        <v>AMASYA S.S</v>
      </c>
      <c r="F304" s="185" t="str">
        <f>IFERROR(IFERROR(IFERROR(IFERROR(IFERROR(IFERROR(IFERROR(VLOOKUP(B304,FUTSAL!C$69:N11843,5,0),VLOOKUP(B304,VOLEYBOL!C$54:N2239,5,0)),VLOOKUP(B304,FUTBOL!C$31:N2327,5,0)),VLOOKUP(B304,BASKETBOL!C$42:N2341,5,0)),VLOOKUP(B304,HENTBOL!C$32:N2342,5,0)),VLOOKUP(B304,HOKEY!C$35:N1686,5,0)),VLOOKUP(B304,KRİKET!C$30:N2116,5,0)),VLOOKUP(B304,'FERDİ BRANŞLAR'!B$2:M462,5,0))</f>
        <v>HENTBOL</v>
      </c>
      <c r="G304" s="185" t="str">
        <f>IFERROR(IFERROR(IFERROR(IFERROR(IFERROR(IFERROR(IFERROR(VLOOKUP(B304,FUTSAL!C$69:N12288,6,0),VLOOKUP(B304,VOLEYBOL!C$54:N2684,6,0)),VLOOKUP(B304,FUTBOL!C$31:N2772,6,0)),VLOOKUP(B304,BASKETBOL!C$42:N2786,6,0)),VLOOKUP(B304,HENTBOL!C$32:N2787,6,0)),VLOOKUP(B304,HOKEY!C$35:N2131,6,0)),VLOOKUP(B304,KRİKET!C$30:N2561,6,0)),VLOOKUP(B304,'FERDİ BRANŞLAR'!B$2:M462,6,0))</f>
        <v>A GRB</v>
      </c>
      <c r="H304" s="185" t="str">
        <f>IFERROR(IFERROR(IFERROR(IFERROR(IFERROR(IFERROR(IFERROR(VLOOKUP(B304,FUTSAL!C$69:N12288,7,0),VLOOKUP(B304,VOLEYBOL!C$54:N2684,7,0)),VLOOKUP(B304,FUTBOL!C$31:N2772,7,0)),VLOOKUP(B304,BASKETBOL!C$42:N2786,7,0)),VLOOKUP(B304,HENTBOL!C$32:N2787,7,0)),VLOOKUP(B304,HOKEY!C$35:N2131,7,0)),VLOOKUP(B304,KRİKET!C$30:N2561,7,0)),VLOOKUP(B304,'FERDİ BRANŞLAR'!B$2:M462,7,0))</f>
        <v>KÇK KIZ</v>
      </c>
      <c r="I304" s="187" t="str">
        <f>IFERROR(IFERROR(IFERROR(IFERROR(IFERROR(IFERROR(IFERROR(VLOOKUP(B304,FUTSAL!C$69:N12288,8,0),VLOOKUP(B304,VOLEYBOL!C$54:N2684,8,0)),VLOOKUP(B304,FUTBOL!C$31:N2772,8,0)),VLOOKUP(B304,BASKETBOL!C$42:N2786,8,0)),VLOOKUP(B304,HENTBOL!C$32:N2787,8,0)),VLOOKUP(B304,HOKEY!C$35:N2131,8,0)),VLOOKUP(B304,KRİKET!C$30:N2561,8,0)),VLOOKUP(B304,'FERDİ BRANŞLAR'!B$2:M462,8,0))</f>
        <v>TAŞOVA EMİNE BURSALI İHO</v>
      </c>
      <c r="J304" s="253">
        <f>IFERROR(IFERROR(IFERROR(IFERROR(IFERROR(IFERROR(IFERROR(VLOOKUP(B304,FUTSAL!C$69:N12288,9,0),VLOOKUP(B304,VOLEYBOL!C$54:N2684,9,0)),VLOOKUP(B304,FUTBOL!C$31:N2772,9,0)),VLOOKUP(B304,BASKETBOL!C$42:N2786,9,0)),VLOOKUP(B304,HENTBOL!C$32:N2787,9,0)),VLOOKUP(B304,HOKEY!C$35:N2131,9,0)),VLOOKUP(B304,KRİKET!C$30:N2561,9,0)),VLOOKUP(B304,'FERDİ BRANŞLAR'!B$2:M462,9,0))</f>
        <v>0</v>
      </c>
      <c r="K304" s="253">
        <f>IFERROR(IFERROR(IFERROR(IFERROR(IFERROR(IFERROR(IFERROR(VLOOKUP(B304,FUTSAL!C$69:N12288,10,0),VLOOKUP(B304,VOLEYBOL!C$54:N2684,10,0)),VLOOKUP(B304,FUTBOL!C$31:N2772,10,0)),VLOOKUP(B304,BASKETBOL!C$42:N2786,10,0)),VLOOKUP(B304,HENTBOL!C$32:N2787,10,0)),VLOOKUP(B304,HOKEY!C$35:N2131,10,0)),VLOOKUP(B304,KRİKET!C$30:N2561,10,0)),VLOOKUP(B304,'FERDİ BRANŞLAR'!B$2:M462,10,0))</f>
        <v>0</v>
      </c>
      <c r="L304" s="59" t="str">
        <f>IFERROR(IFERROR(IFERROR(IFERROR(IFERROR(IFERROR(IFERROR(VLOOKUP(B304,FUTSAL!C$69:N12288,11,0),VLOOKUP(B304,VOLEYBOL!C$54:N2684,11,0)),VLOOKUP(B304,FUTBOL!C$31:N2772,11,0)),VLOOKUP(B304,BASKETBOL!C$42:N2786,11,0)),VLOOKUP(B304,HENTBOL!C$32:N2787,11,0)),VLOOKUP(B304,HOKEY!C$35:N2131,11,0)),VLOOKUP(B304,KRİKET!C$30:N2561,11,0)),VLOOKUP(B304,'FERDİ BRANŞLAR'!B$2:M462,11,0))</f>
        <v>AMASYA ZİYAPAŞA O.O</v>
      </c>
      <c r="M304" s="79">
        <f>IFERROR(IFERROR(IFERROR(IFERROR(IFERROR(IFERROR(IFERROR(VLOOKUP(B304,FUTSAL!C$69:N12288,12,0),VLOOKUP(B304,VOLEYBOL!C$54:N2684,12,0)),VLOOKUP(B304,FUTBOL!C$31:N2772,12,0)),VLOOKUP(B304,BASKETBOL!C$42:N2786,12,0)),VLOOKUP(B304,HENTBOL!C$32:N2787,12,0)),VLOOKUP(B304,HOKEY!C$35:N2131,11,0)),VLOOKUP(B304,KRİKET!C$30:N2561,12,0)),VLOOKUP(B304,'FERDİ BRANŞLAR'!B$2:M462,12,0))</f>
        <v>0</v>
      </c>
    </row>
    <row r="305" spans="2:13" ht="12" x14ac:dyDescent="0.2">
      <c r="B305" s="104" t="s">
        <v>152</v>
      </c>
      <c r="C305" s="185">
        <f>IFERROR(IFERROR(IFERROR(IFERROR(IFERROR(IFERROR(IFERROR(VLOOKUP(B305,FUTSAL!C$69:N11992,2,0),VLOOKUP(B305,VOLEYBOL!C$54:N2388,2,0)),VLOOKUP(B305,FUTBOL!C$31:N2476,2,0)),VLOOKUP(B305,BASKETBOL!C$42:N2490,2,0)),VLOOKUP(B305,HENTBOL!C$32:N2491,2,0)),VLOOKUP(B305,HOKEY!C$35:N1835,2,0)),VLOOKUP(B305,KRİKET!C$30:N2265,2,0)),VLOOKUP(B305,'FERDİ BRANŞLAR'!B$2:M611,2,0))</f>
        <v>46064</v>
      </c>
      <c r="D305" s="186">
        <f>IFERROR(IFERROR(IFERROR(IFERROR(IFERROR(IFERROR(IFERROR(VLOOKUP(B305,FUTSAL!C$69:N11992,3,0),VLOOKUP(B305,VOLEYBOL!C$54:N2388,3,0)),VLOOKUP(B305,FUTBOL!C$31:N2476,3,0)),VLOOKUP(B305,BASKETBOL!C$42:N2490,3,0)),VLOOKUP(B305,HENTBOL!C$32:N2491,3,0)),VLOOKUP(B305,HOKEY!C$35:N1835,3,0)),VLOOKUP(B305,KRİKET!C$30:N2265,3,0)),VLOOKUP(B305,'FERDİ BRANŞLAR'!B$2:M611,3,0))</f>
        <v>0.41666666666666702</v>
      </c>
      <c r="E305" s="185" t="str">
        <f>IFERROR(IFERROR(IFERROR(IFERROR(IFERROR(IFERROR(IFERROR(VLOOKUP(B305,FUTSAL!C$69:N11992,4,0),VLOOKUP(B305,VOLEYBOL!C$54:N2388,4,0)),VLOOKUP(B305,FUTBOL!C$31:N2476,4,0)),VLOOKUP(B305,BASKETBOL!C$42:N2490,4,0)),VLOOKUP(B305,HENTBOL!C$32:N2491,4,0)),VLOOKUP(B305,HOKEY!C$35:N1835,4,0)),VLOOKUP(B305,KRİKET!C$30:N2265,4,0)),VLOOKUP(B305,'FERDİ BRANŞLAR'!B$2:M611,4,0))</f>
        <v>HAMİT KAPLAN</v>
      </c>
      <c r="F305" s="185" t="str">
        <f>IFERROR(IFERROR(IFERROR(IFERROR(IFERROR(IFERROR(IFERROR(VLOOKUP(B305,FUTSAL!C$69:N11992,5,0),VLOOKUP(B305,VOLEYBOL!C$54:N2388,5,0)),VLOOKUP(B305,FUTBOL!C$31:N2476,5,0)),VLOOKUP(B305,BASKETBOL!C$42:N2490,5,0)),VLOOKUP(B305,HENTBOL!C$32:N2491,5,0)),VLOOKUP(B305,HOKEY!C$35:N1835,5,0)),VLOOKUP(B305,KRİKET!C$30:N2265,5,0)),VLOOKUP(B305,'FERDİ BRANŞLAR'!B$2:M611,5,0))</f>
        <v>BADMİNTON</v>
      </c>
      <c r="G305" s="185" t="str">
        <f>IFERROR(IFERROR(IFERROR(IFERROR(IFERROR(IFERROR(IFERROR(VLOOKUP(B305,FUTSAL!C$69:N12437,6,0),VLOOKUP(B305,VOLEYBOL!C$54:N2833,6,0)),VLOOKUP(B305,FUTBOL!C$31:N2921,6,0)),VLOOKUP(B305,BASKETBOL!C$42:N2935,6,0)),VLOOKUP(B305,HENTBOL!C$32:N2936,6,0)),VLOOKUP(B305,HOKEY!C$35:N2280,6,0)),VLOOKUP(B305,KRİKET!C$30:N2710,6,0)),VLOOKUP(B305,'FERDİ BRANŞLAR'!B$2:M611,6,0))</f>
        <v>…</v>
      </c>
      <c r="H305" s="185" t="str">
        <f>IFERROR(IFERROR(IFERROR(IFERROR(IFERROR(IFERROR(IFERROR(VLOOKUP(B305,FUTSAL!C$69:N12437,7,0),VLOOKUP(B305,VOLEYBOL!C$54:N2833,7,0)),VLOOKUP(B305,FUTBOL!C$31:N2921,7,0)),VLOOKUP(B305,BASKETBOL!C$42:N2935,7,0)),VLOOKUP(B305,HENTBOL!C$32:N2936,7,0)),VLOOKUP(B305,HOKEY!C$35:N2280,7,0)),VLOOKUP(B305,KRİKET!C$30:N2710,7,0)),VLOOKUP(B305,'FERDİ BRANŞLAR'!B$2:M611,7,0))</f>
        <v>YILDIZ ERKEK</v>
      </c>
      <c r="I305" s="187" t="str">
        <f>IFERROR(IFERROR(IFERROR(IFERROR(IFERROR(IFERROR(IFERROR(VLOOKUP(B305,FUTSAL!C$69:N12437,8,0),VLOOKUP(B305,VOLEYBOL!C$54:N2833,8,0)),VLOOKUP(B305,FUTBOL!C$31:N2921,8,0)),VLOOKUP(B305,BASKETBOL!C$42:N2935,8,0)),VLOOKUP(B305,HENTBOL!C$32:N2936,8,0)),VLOOKUP(B305,HOKEY!C$35:N2280,8,0)),VLOOKUP(B305,KRİKET!C$30:N2710,8,0)),VLOOKUP(B305,'FERDİ BRANŞLAR'!B$2:M611,8,0))</f>
        <v>……….</v>
      </c>
      <c r="J305" s="183" t="str">
        <f>IFERROR(IFERROR(IFERROR(IFERROR(IFERROR(IFERROR(IFERROR(VLOOKUP(B305,FUTSAL!C$69:N12437,9,0),VLOOKUP(B305,VOLEYBOL!C$54:N2833,9,0)),VLOOKUP(B305,FUTBOL!C$31:N2921,9,0)),VLOOKUP(B305,BASKETBOL!C$42:N2935,9,0)),VLOOKUP(B305,HENTBOL!C$32:N2936,9,0)),VLOOKUP(B305,HOKEY!C$35:N2280,9,0)),VLOOKUP(B305,KRİKET!C$30:N2710,9,0)),VLOOKUP(B305,'FERDİ BRANŞLAR'!B$2:M611,9,0))</f>
        <v>…</v>
      </c>
      <c r="K305" s="183" t="str">
        <f>IFERROR(IFERROR(IFERROR(IFERROR(IFERROR(IFERROR(IFERROR(VLOOKUP(B305,FUTSAL!C$69:N12437,10,0),VLOOKUP(B305,VOLEYBOL!C$54:N2833,10,0)),VLOOKUP(B305,FUTBOL!C$31:N2921,10,0)),VLOOKUP(B305,BASKETBOL!C$42:N2935,10,0)),VLOOKUP(B305,HENTBOL!C$32:N2936,10,0)),VLOOKUP(B305,HOKEY!C$35:N2280,10,0)),VLOOKUP(B305,KRİKET!C$30:N2710,10,0)),VLOOKUP(B305,'FERDİ BRANŞLAR'!B$2:M611,10,0))</f>
        <v>…</v>
      </c>
      <c r="L305" s="59" t="str">
        <f>IFERROR(IFERROR(IFERROR(IFERROR(IFERROR(IFERROR(IFERROR(VLOOKUP(B305,FUTSAL!C$69:N12437,11,0),VLOOKUP(B305,VOLEYBOL!C$54:N2833,11,0)),VLOOKUP(B305,FUTBOL!C$31:N2921,11,0)),VLOOKUP(B305,BASKETBOL!C$42:N2935,11,0)),VLOOKUP(B305,HENTBOL!C$32:N2936,11,0)),VLOOKUP(B305,HOKEY!C$35:N2280,11,0)),VLOOKUP(B305,KRİKET!C$30:N2710,11,0)),VLOOKUP(B305,'FERDİ BRANŞLAR'!B$2:M611,11,0))</f>
        <v>……….</v>
      </c>
      <c r="M305" s="79" t="str">
        <f>IFERROR(IFERROR(IFERROR(IFERROR(IFERROR(IFERROR(IFERROR(VLOOKUP(B305,FUTSAL!C$69:N12437,12,0),VLOOKUP(B305,VOLEYBOL!C$54:N2833,12,0)),VLOOKUP(B305,FUTBOL!C$31:N2921,12,0)),VLOOKUP(B305,BASKETBOL!C$42:N2935,12,0)),VLOOKUP(B305,HENTBOL!C$32:N2936,12,0)),VLOOKUP(B305,HOKEY!C$35:N2280,11,0)),VLOOKUP(B305,KRİKET!C$30:N2710,12,0)),VLOOKUP(B305,'FERDİ BRANŞLAR'!B$2:M611,12,0))</f>
        <v xml:space="preserve">KUPA TÖRENİ </v>
      </c>
    </row>
    <row r="306" spans="2:13" ht="12" x14ac:dyDescent="0.2">
      <c r="B306" s="188">
        <v>431</v>
      </c>
      <c r="C306" s="185">
        <f>IFERROR(IFERROR(IFERROR(IFERROR(IFERROR(IFERROR(IFERROR(VLOOKUP(B306,FUTSAL!C$69:N11813,2,0),VLOOKUP(B306,VOLEYBOL!C$54:N2209,2,0)),VLOOKUP(B306,FUTBOL!C$31:N2297,2,0)),VLOOKUP(B306,BASKETBOL!C$42:N2311,2,0)),VLOOKUP(B306,HENTBOL!C$32:N2312,2,0)),VLOOKUP(B306,HOKEY!C$35:N1656,2,0)),VLOOKUP(B306,KRİKET!C$30:N2086,2,0)),VLOOKUP(B306,'FERDİ BRANŞLAR'!B$2:M432,2,0))</f>
        <v>46064</v>
      </c>
      <c r="D306" s="186">
        <f>IFERROR(IFERROR(IFERROR(IFERROR(IFERROR(IFERROR(IFERROR(VLOOKUP(B306,FUTSAL!C$69:N11813,3,0),VLOOKUP(B306,VOLEYBOL!C$54:N2209,3,0)),VLOOKUP(B306,FUTBOL!C$31:N2297,3,0)),VLOOKUP(B306,BASKETBOL!C$42:N2311,3,0)),VLOOKUP(B306,HENTBOL!C$32:N2312,3,0)),VLOOKUP(B306,HOKEY!C$35:N1656,3,0)),VLOOKUP(B306,KRİKET!C$30:N2086,3,0)),VLOOKUP(B306,'FERDİ BRANŞLAR'!B$2:M432,3,0))</f>
        <v>0.45833333333333331</v>
      </c>
      <c r="E306" s="185" t="str">
        <f>IFERROR(IFERROR(IFERROR(IFERROR(IFERROR(IFERROR(IFERROR(VLOOKUP(B306,FUTSAL!C$69:N11813,4,0),VLOOKUP(B306,VOLEYBOL!C$54:N2209,4,0)),VLOOKUP(B306,FUTBOL!C$31:N2297,4,0)),VLOOKUP(B306,BASKETBOL!C$42:N2311,4,0)),VLOOKUP(B306,HENTBOL!C$32:N2312,4,0)),VLOOKUP(B306,HOKEY!C$35:N1656,4,0)),VLOOKUP(B306,KRİKET!C$30:N2086,4,0)),VLOOKUP(B306,'FERDİ BRANŞLAR'!B$2:M432,4,0))</f>
        <v>22 HAZİRAN S.S</v>
      </c>
      <c r="F306" s="185" t="str">
        <f>IFERROR(IFERROR(IFERROR(IFERROR(IFERROR(IFERROR(IFERROR(VLOOKUP(B306,FUTSAL!C$69:N11813,5,0),VLOOKUP(B306,VOLEYBOL!C$54:N2209,5,0)),VLOOKUP(B306,FUTBOL!C$31:N2297,5,0)),VLOOKUP(B306,BASKETBOL!C$42:N2311,5,0)),VLOOKUP(B306,HENTBOL!C$32:N2312,5,0)),VLOOKUP(B306,HOKEY!C$35:N1656,5,0)),VLOOKUP(B306,KRİKET!C$30:N2086,5,0)),VLOOKUP(B306,'FERDİ BRANŞLAR'!B$2:M432,5,0))</f>
        <v>BASKETBOL</v>
      </c>
      <c r="G306" s="185" t="str">
        <f>IFERROR(IFERROR(IFERROR(IFERROR(IFERROR(IFERROR(IFERROR(VLOOKUP(B306,FUTSAL!C$69:N12258,6,0),VLOOKUP(B306,VOLEYBOL!C$54:N2654,6,0)),VLOOKUP(B306,FUTBOL!C$31:N2742,6,0)),VLOOKUP(B306,BASKETBOL!C$42:N2756,6,0)),VLOOKUP(B306,HENTBOL!C$32:N2757,6,0)),VLOOKUP(B306,HOKEY!C$35:N2101,6,0)),VLOOKUP(B306,KRİKET!C$30:N2531,6,0)),VLOOKUP(B306,'FERDİ BRANŞLAR'!B$2:M432,6,0))</f>
        <v>A GRB</v>
      </c>
      <c r="H306" s="185" t="str">
        <f>IFERROR(IFERROR(IFERROR(IFERROR(IFERROR(IFERROR(IFERROR(VLOOKUP(B306,FUTSAL!C$69:N12258,7,0),VLOOKUP(B306,VOLEYBOL!C$54:N2654,7,0)),VLOOKUP(B306,FUTBOL!C$31:N2742,7,0)),VLOOKUP(B306,BASKETBOL!C$42:N2756,7,0)),VLOOKUP(B306,HENTBOL!C$32:N2757,7,0)),VLOOKUP(B306,HOKEY!C$35:N2101,7,0)),VLOOKUP(B306,KRİKET!C$30:N2531,7,0)),VLOOKUP(B306,'FERDİ BRANŞLAR'!B$2:M432,7,0))</f>
        <v>KÜÇÜK KIZ</v>
      </c>
      <c r="I306" s="187" t="str">
        <f>IFERROR(IFERROR(IFERROR(IFERROR(IFERROR(IFERROR(IFERROR(VLOOKUP(B306,FUTSAL!C$69:N12258,8,0),VLOOKUP(B306,VOLEYBOL!C$54:N2654,8,0)),VLOOKUP(B306,FUTBOL!C$31:N2742,8,0)),VLOOKUP(B306,BASKETBOL!C$42:N2756,8,0)),VLOOKUP(B306,HENTBOL!C$32:N2757,8,0)),VLOOKUP(B306,HOKEY!C$35:N2101,8,0)),VLOOKUP(B306,KRİKET!C$30:N2531,8,0)),VLOOKUP(B306,'FERDİ BRANŞLAR'!B$2:M432,8,0))</f>
        <v>AMASYA KAYABAŞI ŞEHİT VEYSEL ASLAN O.O</v>
      </c>
      <c r="J306" s="253">
        <f>IFERROR(IFERROR(IFERROR(IFERROR(IFERROR(IFERROR(IFERROR(VLOOKUP(B306,FUTSAL!C$69:N12258,9,0),VLOOKUP(B306,VOLEYBOL!C$54:N2654,9,0)),VLOOKUP(B306,FUTBOL!C$31:N2742,9,0)),VLOOKUP(B306,BASKETBOL!C$42:N2756,9,0)),VLOOKUP(B306,HENTBOL!C$32:N2757,9,0)),VLOOKUP(B306,HOKEY!C$35:N2101,9,0)),VLOOKUP(B306,KRİKET!C$30:N2531,9,0)),VLOOKUP(B306,'FERDİ BRANŞLAR'!B$2:M432,9,0))</f>
        <v>0</v>
      </c>
      <c r="K306" s="253">
        <f>IFERROR(IFERROR(IFERROR(IFERROR(IFERROR(IFERROR(IFERROR(VLOOKUP(B306,FUTSAL!C$69:N12258,10,0),VLOOKUP(B306,VOLEYBOL!C$54:N2654,10,0)),VLOOKUP(B306,FUTBOL!C$31:N2742,10,0)),VLOOKUP(B306,BASKETBOL!C$42:N2756,10,0)),VLOOKUP(B306,HENTBOL!C$32:N2757,10,0)),VLOOKUP(B306,HOKEY!C$35:N2101,10,0)),VLOOKUP(B306,KRİKET!C$30:N2531,10,0)),VLOOKUP(B306,'FERDİ BRANŞLAR'!B$2:M432,10,0))</f>
        <v>0</v>
      </c>
      <c r="L306" s="59" t="str">
        <f>IFERROR(IFERROR(IFERROR(IFERROR(IFERROR(IFERROR(IFERROR(VLOOKUP(B306,FUTSAL!C$69:N12258,11,0),VLOOKUP(B306,VOLEYBOL!C$54:N2654,11,0)),VLOOKUP(B306,FUTBOL!C$31:N2742,11,0)),VLOOKUP(B306,BASKETBOL!C$42:N2756,11,0)),VLOOKUP(B306,HENTBOL!C$32:N2757,11,0)),VLOOKUP(B306,HOKEY!C$35:N2101,11,0)),VLOOKUP(B306,KRİKET!C$30:N2531,11,0)),VLOOKUP(B306,'FERDİ BRANŞLAR'!B$2:M432,11,0))</f>
        <v>MERZİFON NAMIK KEMAL O.O</v>
      </c>
      <c r="M306" s="79">
        <f>IFERROR(IFERROR(IFERROR(IFERROR(IFERROR(IFERROR(IFERROR(VLOOKUP(B306,FUTSAL!C$69:N12258,12,0),VLOOKUP(B306,VOLEYBOL!C$54:N2654,12,0)),VLOOKUP(B306,FUTBOL!C$31:N2742,12,0)),VLOOKUP(B306,BASKETBOL!C$42:N2756,12,0)),VLOOKUP(B306,HENTBOL!C$32:N2757,12,0)),VLOOKUP(B306,HOKEY!C$35:N2101,11,0)),VLOOKUP(B306,KRİKET!C$30:N2531,12,0)),VLOOKUP(B306,'FERDİ BRANŞLAR'!B$2:M432,12,0))</f>
        <v>0</v>
      </c>
    </row>
    <row r="307" spans="2:13" ht="12" x14ac:dyDescent="0.2">
      <c r="B307" s="188">
        <v>432</v>
      </c>
      <c r="C307" s="185">
        <f>IFERROR(IFERROR(IFERROR(IFERROR(IFERROR(IFERROR(IFERROR(VLOOKUP(B307,FUTSAL!C$69:N11816,2,0),VLOOKUP(B307,VOLEYBOL!C$54:N2212,2,0)),VLOOKUP(B307,FUTBOL!C$31:N2300,2,0)),VLOOKUP(B307,BASKETBOL!C$42:N2314,2,0)),VLOOKUP(B307,HENTBOL!C$32:N2315,2,0)),VLOOKUP(B307,HOKEY!C$35:N1659,2,0)),VLOOKUP(B307,KRİKET!C$30:N2089,2,0)),VLOOKUP(B307,'FERDİ BRANŞLAR'!B$2:M435,2,0))</f>
        <v>46064</v>
      </c>
      <c r="D307" s="186">
        <f>IFERROR(IFERROR(IFERROR(IFERROR(IFERROR(IFERROR(IFERROR(VLOOKUP(B307,FUTSAL!C$69:N11816,3,0),VLOOKUP(B307,VOLEYBOL!C$54:N2212,3,0)),VLOOKUP(B307,FUTBOL!C$31:N2300,3,0)),VLOOKUP(B307,BASKETBOL!C$42:N2314,3,0)),VLOOKUP(B307,HENTBOL!C$32:N2315,3,0)),VLOOKUP(B307,HOKEY!C$35:N1659,3,0)),VLOOKUP(B307,KRİKET!C$30:N2089,3,0)),VLOOKUP(B307,'FERDİ BRANŞLAR'!B$2:M435,3,0))</f>
        <v>0.45833333333333331</v>
      </c>
      <c r="E307" s="185" t="str">
        <f>IFERROR(IFERROR(IFERROR(IFERROR(IFERROR(IFERROR(IFERROR(VLOOKUP(B307,FUTSAL!C$69:N11816,4,0),VLOOKUP(B307,VOLEYBOL!C$54:N2212,4,0)),VLOOKUP(B307,FUTBOL!C$31:N2300,4,0)),VLOOKUP(B307,BASKETBOL!C$42:N2314,4,0)),VLOOKUP(B307,HENTBOL!C$32:N2315,4,0)),VLOOKUP(B307,HOKEY!C$35:N1659,4,0)),VLOOKUP(B307,KRİKET!C$30:N2089,4,0)),VLOOKUP(B307,'FERDİ BRANŞLAR'!B$2:M435,4,0))</f>
        <v>MERZİFON S.S</v>
      </c>
      <c r="F307" s="185" t="str">
        <f>IFERROR(IFERROR(IFERROR(IFERROR(IFERROR(IFERROR(IFERROR(VLOOKUP(B307,FUTSAL!C$69:N11816,5,0),VLOOKUP(B307,VOLEYBOL!C$54:N2212,5,0)),VLOOKUP(B307,FUTBOL!C$31:N2300,5,0)),VLOOKUP(B307,BASKETBOL!C$42:N2314,5,0)),VLOOKUP(B307,HENTBOL!C$32:N2315,5,0)),VLOOKUP(B307,HOKEY!C$35:N1659,5,0)),VLOOKUP(B307,KRİKET!C$30:N2089,5,0)),VLOOKUP(B307,'FERDİ BRANŞLAR'!B$2:M435,5,0))</f>
        <v>BASKETBOL</v>
      </c>
      <c r="G307" s="185" t="str">
        <f>IFERROR(IFERROR(IFERROR(IFERROR(IFERROR(IFERROR(IFERROR(VLOOKUP(B307,FUTSAL!C$69:N12261,6,0),VLOOKUP(B307,VOLEYBOL!C$54:N2657,6,0)),VLOOKUP(B307,FUTBOL!C$31:N2745,6,0)),VLOOKUP(B307,BASKETBOL!C$42:N2759,6,0)),VLOOKUP(B307,HENTBOL!C$32:N2760,6,0)),VLOOKUP(B307,HOKEY!C$35:N2104,6,0)),VLOOKUP(B307,KRİKET!C$30:N2534,6,0)),VLOOKUP(B307,'FERDİ BRANŞLAR'!B$2:M435,6,0))</f>
        <v>A GRB</v>
      </c>
      <c r="H307" s="185" t="str">
        <f>IFERROR(IFERROR(IFERROR(IFERROR(IFERROR(IFERROR(IFERROR(VLOOKUP(B307,FUTSAL!C$69:N12261,7,0),VLOOKUP(B307,VOLEYBOL!C$54:N2657,7,0)),VLOOKUP(B307,FUTBOL!C$31:N2745,7,0)),VLOOKUP(B307,BASKETBOL!C$42:N2759,7,0)),VLOOKUP(B307,HENTBOL!C$32:N2760,7,0)),VLOOKUP(B307,HOKEY!C$35:N2104,7,0)),VLOOKUP(B307,KRİKET!C$30:N2534,7,0)),VLOOKUP(B307,'FERDİ BRANŞLAR'!B$2:M435,7,0))</f>
        <v>KÜÇÜK KIZ</v>
      </c>
      <c r="I307" s="187" t="str">
        <f>IFERROR(IFERROR(IFERROR(IFERROR(IFERROR(IFERROR(IFERROR(VLOOKUP(B307,FUTSAL!C$69:N12261,8,0),VLOOKUP(B307,VOLEYBOL!C$54:N2657,8,0)),VLOOKUP(B307,FUTBOL!C$31:N2745,8,0)),VLOOKUP(B307,BASKETBOL!C$42:N2759,8,0)),VLOOKUP(B307,HENTBOL!C$32:N2760,8,0)),VLOOKUP(B307,HOKEY!C$35:N2104,8,0)),VLOOKUP(B307,KRİKET!C$30:N2534,8,0)),VLOOKUP(B307,'FERDİ BRANŞLAR'!B$2:M435,8,0))</f>
        <v>MERZİFON ŞEHİT BİNBAŞI ARSLAN KULAKSIZ O.O</v>
      </c>
      <c r="J307" s="253">
        <f>IFERROR(IFERROR(IFERROR(IFERROR(IFERROR(IFERROR(IFERROR(VLOOKUP(B307,FUTSAL!C$69:N12261,9,0),VLOOKUP(B307,VOLEYBOL!C$54:N2657,9,0)),VLOOKUP(B307,FUTBOL!C$31:N2745,9,0)),VLOOKUP(B307,BASKETBOL!C$42:N2759,9,0)),VLOOKUP(B307,HENTBOL!C$32:N2760,9,0)),VLOOKUP(B307,HOKEY!C$35:N2104,9,0)),VLOOKUP(B307,KRİKET!C$30:N2534,9,0)),VLOOKUP(B307,'FERDİ BRANŞLAR'!B$2:M435,9,0))</f>
        <v>0</v>
      </c>
      <c r="K307" s="253">
        <f>IFERROR(IFERROR(IFERROR(IFERROR(IFERROR(IFERROR(IFERROR(VLOOKUP(B307,FUTSAL!C$69:N12261,10,0),VLOOKUP(B307,VOLEYBOL!C$54:N2657,10,0)),VLOOKUP(B307,FUTBOL!C$31:N2745,10,0)),VLOOKUP(B307,BASKETBOL!C$42:N2759,10,0)),VLOOKUP(B307,HENTBOL!C$32:N2760,10,0)),VLOOKUP(B307,HOKEY!C$35:N2104,10,0)),VLOOKUP(B307,KRİKET!C$30:N2534,10,0)),VLOOKUP(B307,'FERDİ BRANŞLAR'!B$2:M435,10,0))</f>
        <v>0</v>
      </c>
      <c r="L307" s="59" t="str">
        <f>IFERROR(IFERROR(IFERROR(IFERROR(IFERROR(IFERROR(IFERROR(VLOOKUP(B307,FUTSAL!C$69:N12261,11,0),VLOOKUP(B307,VOLEYBOL!C$54:N2657,11,0)),VLOOKUP(B307,FUTBOL!C$31:N2745,11,0)),VLOOKUP(B307,BASKETBOL!C$42:N2759,11,0)),VLOOKUP(B307,HENTBOL!C$32:N2760,11,0)),VLOOKUP(B307,HOKEY!C$35:N2104,11,0)),VLOOKUP(B307,KRİKET!C$30:N2534,11,0)),VLOOKUP(B307,'FERDİ BRANŞLAR'!B$2:M435,11,0))</f>
        <v>MERZİFON VALİ HÜSEYİN POROY O.O</v>
      </c>
      <c r="M307" s="79">
        <f>IFERROR(IFERROR(IFERROR(IFERROR(IFERROR(IFERROR(IFERROR(VLOOKUP(B307,FUTSAL!C$69:N12261,12,0),VLOOKUP(B307,VOLEYBOL!C$54:N2657,12,0)),VLOOKUP(B307,FUTBOL!C$31:N2745,12,0)),VLOOKUP(B307,BASKETBOL!C$42:N2759,12,0)),VLOOKUP(B307,HENTBOL!C$32:N2760,12,0)),VLOOKUP(B307,HOKEY!C$35:N2104,11,0)),VLOOKUP(B307,KRİKET!C$30:N2534,12,0)),VLOOKUP(B307,'FERDİ BRANŞLAR'!B$2:M435,12,0))</f>
        <v>0</v>
      </c>
    </row>
    <row r="308" spans="2:13" ht="12" x14ac:dyDescent="0.2">
      <c r="B308" s="188">
        <v>458</v>
      </c>
      <c r="C308" s="185">
        <f>IFERROR(IFERROR(IFERROR(IFERROR(IFERROR(IFERROR(IFERROR(VLOOKUP(B308,FUTSAL!C$69:N11869,2,0),VLOOKUP(B308,VOLEYBOL!C$54:N2265,2,0)),VLOOKUP(B308,FUTBOL!C$31:N2353,2,0)),VLOOKUP(B308,BASKETBOL!C$42:N2367,2,0)),VLOOKUP(B308,HENTBOL!C$32:N2368,2,0)),VLOOKUP(B308,HOKEY!C$35:N1712,2,0)),VLOOKUP(B308,KRİKET!C$30:N2142,2,0)),VLOOKUP(B308,'FERDİ BRANŞLAR'!B$2:M488,2,0))</f>
        <v>46064</v>
      </c>
      <c r="D308" s="186">
        <f>IFERROR(IFERROR(IFERROR(IFERROR(IFERROR(IFERROR(IFERROR(VLOOKUP(B308,FUTSAL!C$69:N11869,3,0),VLOOKUP(B308,VOLEYBOL!C$54:N2265,3,0)),VLOOKUP(B308,FUTBOL!C$31:N2353,3,0)),VLOOKUP(B308,BASKETBOL!C$42:N2367,3,0)),VLOOKUP(B308,HENTBOL!C$32:N2368,3,0)),VLOOKUP(B308,HOKEY!C$35:N1712,3,0)),VLOOKUP(B308,KRİKET!C$30:N2142,3,0)),VLOOKUP(B308,'FERDİ BRANŞLAR'!B$2:M488,3,0))</f>
        <v>0.45833333333333331</v>
      </c>
      <c r="E308" s="185" t="str">
        <f>IFERROR(IFERROR(IFERROR(IFERROR(IFERROR(IFERROR(IFERROR(VLOOKUP(B308,FUTSAL!C$69:N11869,4,0),VLOOKUP(B308,VOLEYBOL!C$54:N2265,4,0)),VLOOKUP(B308,FUTBOL!C$31:N2353,4,0)),VLOOKUP(B308,BASKETBOL!C$42:N2367,4,0)),VLOOKUP(B308,HENTBOL!C$32:N2368,4,0)),VLOOKUP(B308,HOKEY!C$35:N1712,4,0)),VLOOKUP(B308,KRİKET!C$30:N2142,4,0)),VLOOKUP(B308,'FERDİ BRANŞLAR'!B$2:M488,4,0))</f>
        <v>AMASYA S.S</v>
      </c>
      <c r="F308" s="185" t="str">
        <f>IFERROR(IFERROR(IFERROR(IFERROR(IFERROR(IFERROR(IFERROR(VLOOKUP(B308,FUTSAL!C$69:N11869,5,0),VLOOKUP(B308,VOLEYBOL!C$54:N2265,5,0)),VLOOKUP(B308,FUTBOL!C$31:N2353,5,0)),VLOOKUP(B308,BASKETBOL!C$42:N2367,5,0)),VLOOKUP(B308,HENTBOL!C$32:N2368,5,0)),VLOOKUP(B308,HOKEY!C$35:N1712,5,0)),VLOOKUP(B308,KRİKET!C$30:N2142,5,0)),VLOOKUP(B308,'FERDİ BRANŞLAR'!B$2:M488,5,0))</f>
        <v>HENTBOL</v>
      </c>
      <c r="G308" s="185" t="str">
        <f>IFERROR(IFERROR(IFERROR(IFERROR(IFERROR(IFERROR(IFERROR(VLOOKUP(B308,FUTSAL!C$69:N12314,6,0),VLOOKUP(B308,VOLEYBOL!C$54:N2710,6,0)),VLOOKUP(B308,FUTBOL!C$31:N2798,6,0)),VLOOKUP(B308,BASKETBOL!C$42:N2812,6,0)),VLOOKUP(B308,HENTBOL!C$32:N2813,6,0)),VLOOKUP(B308,HOKEY!C$35:N2157,6,0)),VLOOKUP(B308,KRİKET!C$30:N2587,6,0)),VLOOKUP(B308,'FERDİ BRANŞLAR'!B$2:M488,6,0))</f>
        <v>A GRB</v>
      </c>
      <c r="H308" s="185" t="str">
        <f>IFERROR(IFERROR(IFERROR(IFERROR(IFERROR(IFERROR(IFERROR(VLOOKUP(B308,FUTSAL!C$69:N12314,7,0),VLOOKUP(B308,VOLEYBOL!C$54:N2710,7,0)),VLOOKUP(B308,FUTBOL!C$31:N2798,7,0)),VLOOKUP(B308,BASKETBOL!C$42:N2812,7,0)),VLOOKUP(B308,HENTBOL!C$32:N2813,7,0)),VLOOKUP(B308,HOKEY!C$35:N2157,7,0)),VLOOKUP(B308,KRİKET!C$30:N2587,7,0)),VLOOKUP(B308,'FERDİ BRANŞLAR'!B$2:M488,7,0))</f>
        <v>KÇK KIZ</v>
      </c>
      <c r="I308" s="187" t="str">
        <f>IFERROR(IFERROR(IFERROR(IFERROR(IFERROR(IFERROR(IFERROR(VLOOKUP(B308,FUTSAL!C$69:N12314,8,0),VLOOKUP(B308,VOLEYBOL!C$54:N2710,8,0)),VLOOKUP(B308,FUTBOL!C$31:N2798,8,0)),VLOOKUP(B308,BASKETBOL!C$42:N2812,8,0)),VLOOKUP(B308,HENTBOL!C$32:N2813,8,0)),VLOOKUP(B308,HOKEY!C$35:N2157,8,0)),VLOOKUP(B308,KRİKET!C$30:N2587,8,0)),VLOOKUP(B308,'FERDİ BRANŞLAR'!B$2:M488,8,0))</f>
        <v>AMASYA ŞEHİT HÜSEYİN HATİPOĞLU İHO</v>
      </c>
      <c r="J308" s="253">
        <f>IFERROR(IFERROR(IFERROR(IFERROR(IFERROR(IFERROR(IFERROR(VLOOKUP(B308,FUTSAL!C$69:N12314,9,0),VLOOKUP(B308,VOLEYBOL!C$54:N2710,9,0)),VLOOKUP(B308,FUTBOL!C$31:N2798,9,0)),VLOOKUP(B308,BASKETBOL!C$42:N2812,9,0)),VLOOKUP(B308,HENTBOL!C$32:N2813,9,0)),VLOOKUP(B308,HOKEY!C$35:N2157,9,0)),VLOOKUP(B308,KRİKET!C$30:N2587,9,0)),VLOOKUP(B308,'FERDİ BRANŞLAR'!B$2:M488,9,0))</f>
        <v>0</v>
      </c>
      <c r="K308" s="253">
        <f>IFERROR(IFERROR(IFERROR(IFERROR(IFERROR(IFERROR(IFERROR(VLOOKUP(B308,FUTSAL!C$69:N12314,10,0),VLOOKUP(B308,VOLEYBOL!C$54:N2710,10,0)),VLOOKUP(B308,FUTBOL!C$31:N2798,10,0)),VLOOKUP(B308,BASKETBOL!C$42:N2812,10,0)),VLOOKUP(B308,HENTBOL!C$32:N2813,10,0)),VLOOKUP(B308,HOKEY!C$35:N2157,10,0)),VLOOKUP(B308,KRİKET!C$30:N2587,10,0)),VLOOKUP(B308,'FERDİ BRANŞLAR'!B$2:M488,10,0))</f>
        <v>0</v>
      </c>
      <c r="L308" s="379" t="str">
        <f>IFERROR(IFERROR(IFERROR(IFERROR(IFERROR(IFERROR(IFERROR(VLOOKUP(B308,FUTSAL!C$69:N12314,11,0),VLOOKUP(B308,VOLEYBOL!C$54:N2710,11,0)),VLOOKUP(B308,FUTBOL!C$31:N2798,11,0)),VLOOKUP(B308,BASKETBOL!C$42:N2812,11,0)),VLOOKUP(B308,HENTBOL!C$32:N2813,11,0)),VLOOKUP(B308,HOKEY!C$35:N2157,11,0)),VLOOKUP(B308,KRİKET!C$30:N2587,11,0)),VLOOKUP(B308,'FERDİ BRANŞLAR'!B$2:M488,11,0))</f>
        <v>AMASYA PLEVNE O.O(Çekildi)01.12.2025</v>
      </c>
      <c r="M308" s="79" t="str">
        <f>IFERROR(IFERROR(IFERROR(IFERROR(IFERROR(IFERROR(IFERROR(VLOOKUP(B308,FUTSAL!C$69:N12314,12,0),VLOOKUP(B308,VOLEYBOL!C$54:N2710,12,0)),VLOOKUP(B308,FUTBOL!C$31:N2798,12,0)),VLOOKUP(B308,BASKETBOL!C$42:N2812,12,0)),VLOOKUP(B308,HENTBOL!C$32:N2813,12,0)),VLOOKUP(B308,HOKEY!C$35:N2157,11,0)),VLOOKUP(B308,KRİKET!C$30:N2587,12,0)),VLOOKUP(B308,'FERDİ BRANŞLAR'!B$2:M488,12,0))</f>
        <v>Amasya Plevne O.O Çekildi 01.12.2025</v>
      </c>
    </row>
    <row r="309" spans="2:13" ht="12" x14ac:dyDescent="0.2">
      <c r="B309" s="188">
        <v>249</v>
      </c>
      <c r="C309" s="263">
        <f>IFERROR(IFERROR(IFERROR(IFERROR(IFERROR(IFERROR(IFERROR(VLOOKUP(B309,FUTSAL!C$69:N11518,2,0),VLOOKUP(B309,VOLEYBOL!C$54:N1914,2,0)),VLOOKUP(B309,FUTBOL!C$31:N2002,2,0)),VLOOKUP(B309,BASKETBOL!C$42:N2016,2,0)),VLOOKUP(B309,HENTBOL!C$32:N2017,2,0)),VLOOKUP(B309,HOKEY!C$35:N1361,2,0)),VLOOKUP(B309,KRİKET!C$30:N1791,2,0)),VLOOKUP(B309,'FERDİ BRANŞLAR'!B$2:M137,2,0))</f>
        <v>46064</v>
      </c>
      <c r="D309" s="186">
        <f>IFERROR(IFERROR(IFERROR(IFERROR(IFERROR(IFERROR(IFERROR(VLOOKUP(B309,FUTSAL!C$69:N11518,3,0),VLOOKUP(B309,VOLEYBOL!C$54:N1914,3,0)),VLOOKUP(B309,FUTBOL!C$31:N2002,3,0)),VLOOKUP(B309,BASKETBOL!C$42:N2016,3,0)),VLOOKUP(B309,HENTBOL!C$32:N2017,3,0)),VLOOKUP(B309,HOKEY!C$35:N1361,3,0)),VLOOKUP(B309,KRİKET!C$30:N1791,3,0)),VLOOKUP(B309,'FERDİ BRANŞLAR'!B$2:M137,3,0))</f>
        <v>0.47916666666666669</v>
      </c>
      <c r="E309" s="185" t="str">
        <f>IFERROR(IFERROR(IFERROR(IFERROR(IFERROR(IFERROR(IFERROR(VLOOKUP(B309,FUTSAL!C$69:N11518,4,0),VLOOKUP(B309,VOLEYBOL!C$54:N1914,4,0)),VLOOKUP(B309,FUTBOL!C$31:N2002,4,0)),VLOOKUP(B309,BASKETBOL!C$42:N2016,4,0)),VLOOKUP(B309,HENTBOL!C$32:N2017,4,0)),VLOOKUP(B309,HOKEY!C$35:N1361,4,0)),VLOOKUP(B309,KRİKET!C$30:N1791,4,0)),VLOOKUP(B309,'FERDİ BRANŞLAR'!B$2:M137,4,0))</f>
        <v>MERZİFON SENTETİK SAHA</v>
      </c>
      <c r="F309" s="185" t="str">
        <f>IFERROR(IFERROR(IFERROR(IFERROR(IFERROR(IFERROR(IFERROR(VLOOKUP(B309,FUTSAL!C$69:N11518,5,0),VLOOKUP(B309,VOLEYBOL!C$54:N1914,5,0)),VLOOKUP(B309,FUTBOL!C$31:N2002,5,0)),VLOOKUP(B309,BASKETBOL!C$42:N2016,5,0)),VLOOKUP(B309,HENTBOL!C$32:N2017,5,0)),VLOOKUP(B309,HOKEY!C$35:N1361,5,0)),VLOOKUP(B309,KRİKET!C$30:N1791,5,0)),VLOOKUP(B309,'FERDİ BRANŞLAR'!B$2:M137,5,0))</f>
        <v>FUTBOL</v>
      </c>
      <c r="G309" s="185" t="str">
        <f>IFERROR(IFERROR(IFERROR(IFERROR(IFERROR(IFERROR(IFERROR(VLOOKUP(B309,FUTSAL!C$69:N11963,6,0),VLOOKUP(B309,VOLEYBOL!C$54:N2359,6,0)),VLOOKUP(B309,FUTBOL!C$31:N2447,6,0)),VLOOKUP(B309,BASKETBOL!C$42:N2461,6,0)),VLOOKUP(B309,HENTBOL!C$32:N2462,6,0)),VLOOKUP(B309,HOKEY!C$35:N1806,6,0)),VLOOKUP(B309,KRİKET!C$30:N2236,6,0)),VLOOKUP(B309,'FERDİ BRANŞLAR'!B$2:M137,6,0))</f>
        <v>C GRB</v>
      </c>
      <c r="H309" s="185" t="str">
        <f>IFERROR(IFERROR(IFERROR(IFERROR(IFERROR(IFERROR(IFERROR(VLOOKUP(B309,FUTSAL!C$69:N11963,7,0),VLOOKUP(B309,VOLEYBOL!C$54:N2359,7,0)),VLOOKUP(B309,FUTBOL!C$31:N2447,7,0)),VLOOKUP(B309,BASKETBOL!C$42:N2461,7,0)),VLOOKUP(B309,HENTBOL!C$32:N2462,7,0)),VLOOKUP(B309,HOKEY!C$35:N1806,7,0)),VLOOKUP(B309,KRİKET!C$30:N2236,7,0)),VLOOKUP(B309,'FERDİ BRANŞLAR'!B$2:M137,7,0))</f>
        <v>KÜÇÜK ERK</v>
      </c>
      <c r="I309" s="187" t="str">
        <f>IFERROR(IFERROR(IFERROR(IFERROR(IFERROR(IFERROR(IFERROR(VLOOKUP(B309,FUTSAL!C$69:N11963,8,0),VLOOKUP(B309,VOLEYBOL!C$54:N2359,8,0)),VLOOKUP(B309,FUTBOL!C$31:N2447,8,0)),VLOOKUP(B309,BASKETBOL!C$42:N2461,8,0)),VLOOKUP(B309,HENTBOL!C$32:N2462,8,0)),VLOOKUP(B309,HOKEY!C$35:N1806,8,0)),VLOOKUP(B309,KRİKET!C$30:N2236,8,0)),VLOOKUP(B309,'FERDİ BRANŞLAR'!B$2:M137,8,0))</f>
        <v>MERZİFON ÖZEL KUTLUBEY O.O</v>
      </c>
      <c r="J309" s="253">
        <f>IFERROR(IFERROR(IFERROR(IFERROR(IFERROR(IFERROR(IFERROR(VLOOKUP(B309,FUTSAL!C$69:N11963,9,0),VLOOKUP(B309,VOLEYBOL!C$54:N2359,9,0)),VLOOKUP(B309,FUTBOL!C$31:N2447,9,0)),VLOOKUP(B309,BASKETBOL!C$42:N2461,9,0)),VLOOKUP(B309,HENTBOL!C$32:N2462,9,0)),VLOOKUP(B309,HOKEY!C$35:N1806,9,0)),VLOOKUP(B309,KRİKET!C$30:N2236,9,0)),VLOOKUP(B309,'FERDİ BRANŞLAR'!B$2:M137,9,0))</f>
        <v>0</v>
      </c>
      <c r="K309" s="253">
        <f>IFERROR(IFERROR(IFERROR(IFERROR(IFERROR(IFERROR(IFERROR(VLOOKUP(B309,FUTSAL!C$69:N11963,10,0),VLOOKUP(B309,VOLEYBOL!C$54:N2359,10,0)),VLOOKUP(B309,FUTBOL!C$31:N2447,10,0)),VLOOKUP(B309,BASKETBOL!C$42:N2461,10,0)),VLOOKUP(B309,HENTBOL!C$32:N2462,10,0)),VLOOKUP(B309,HOKEY!C$35:N1806,10,0)),VLOOKUP(B309,KRİKET!C$30:N2236,10,0)),VLOOKUP(B309,'FERDİ BRANŞLAR'!B$2:M137,10,0))</f>
        <v>0</v>
      </c>
      <c r="L309" s="363" t="str">
        <f>IFERROR(IFERROR(IFERROR(IFERROR(IFERROR(IFERROR(IFERROR(VLOOKUP(B309,FUTSAL!C$69:N11963,11,0),VLOOKUP(B309,VOLEYBOL!C$54:N2359,11,0)),VLOOKUP(B309,FUTBOL!C$31:N2447,11,0)),VLOOKUP(B309,BASKETBOL!C$42:N2461,11,0)),VLOOKUP(B309,HENTBOL!C$32:N2462,11,0)),VLOOKUP(B309,HOKEY!C$35:N1806,11,0)),VLOOKUP(B309,KRİKET!C$30:N2236,11,0)),VLOOKUP(B309,'FERDİ BRANŞLAR'!B$2:M137,11,0))</f>
        <v>GÜMÜŞHACIKÖY  ÜLKÜ O.O</v>
      </c>
      <c r="M309" s="79" t="str">
        <f>IFERROR(IFERROR(IFERROR(IFERROR(IFERROR(IFERROR(IFERROR(VLOOKUP(B309,FUTSAL!C$69:N11963,12,0),VLOOKUP(B309,VOLEYBOL!C$54:N2359,12,0)),VLOOKUP(B309,FUTBOL!C$31:N2447,12,0)),VLOOKUP(B309,BASKETBOL!C$42:N2461,12,0)),VLOOKUP(B309,HENTBOL!C$32:N2462,12,0)),VLOOKUP(B309,HOKEY!C$35:N1806,11,0)),VLOOKUP(B309,KRİKET!C$30:N2236,12,0)),VLOOKUP(B309,'FERDİ BRANŞLAR'!B$2:M137,12,0))</f>
        <v>TARİH DEĞİŞİKLİĞİ</v>
      </c>
    </row>
    <row r="310" spans="2:13" ht="12" x14ac:dyDescent="0.2">
      <c r="B310" s="188">
        <v>445</v>
      </c>
      <c r="C310" s="185">
        <f>IFERROR(IFERROR(IFERROR(IFERROR(IFERROR(IFERROR(IFERROR(VLOOKUP(B310,FUTSAL!C$69:N11837,2,0),VLOOKUP(B310,VOLEYBOL!C$54:N2233,2,0)),VLOOKUP(B310,FUTBOL!C$31:N2321,2,0)),VLOOKUP(B310,BASKETBOL!C$42:N2335,2,0)),VLOOKUP(B310,HENTBOL!C$32:N2336,2,0)),VLOOKUP(B310,HOKEY!C$35:N1680,2,0)),VLOOKUP(B310,KRİKET!C$30:N2110,2,0)),VLOOKUP(B310,'FERDİ BRANŞLAR'!B$2:M456,2,0))</f>
        <v>46064</v>
      </c>
      <c r="D310" s="186">
        <f>IFERROR(IFERROR(IFERROR(IFERROR(IFERROR(IFERROR(IFERROR(VLOOKUP(B310,FUTSAL!C$69:N11837,3,0),VLOOKUP(B310,VOLEYBOL!C$54:N2233,3,0)),VLOOKUP(B310,FUTBOL!C$31:N2321,3,0)),VLOOKUP(B310,BASKETBOL!C$42:N2335,3,0)),VLOOKUP(B310,HENTBOL!C$32:N2336,3,0)),VLOOKUP(B310,HOKEY!C$35:N1680,3,0)),VLOOKUP(B310,KRİKET!C$30:N2110,3,0)),VLOOKUP(B310,'FERDİ BRANŞLAR'!B$2:M456,3,0))</f>
        <v>0.5</v>
      </c>
      <c r="E310" s="185" t="str">
        <f>IFERROR(IFERROR(IFERROR(IFERROR(IFERROR(IFERROR(IFERROR(VLOOKUP(B310,FUTSAL!C$69:N11837,4,0),VLOOKUP(B310,VOLEYBOL!C$54:N2233,4,0)),VLOOKUP(B310,FUTBOL!C$31:N2321,4,0)),VLOOKUP(B310,BASKETBOL!C$42:N2335,4,0)),VLOOKUP(B310,HENTBOL!C$32:N2336,4,0)),VLOOKUP(B310,HOKEY!C$35:N1680,4,0)),VLOOKUP(B310,KRİKET!C$30:N2110,4,0)),VLOOKUP(B310,'FERDİ BRANŞLAR'!B$2:M456,4,0))</f>
        <v>AMASYA S.S</v>
      </c>
      <c r="F310" s="185" t="str">
        <f>IFERROR(IFERROR(IFERROR(IFERROR(IFERROR(IFERROR(IFERROR(VLOOKUP(B310,FUTSAL!C$69:N11837,5,0),VLOOKUP(B310,VOLEYBOL!C$54:N2233,5,0)),VLOOKUP(B310,FUTBOL!C$31:N2321,5,0)),VLOOKUP(B310,BASKETBOL!C$42:N2335,5,0)),VLOOKUP(B310,HENTBOL!C$32:N2336,5,0)),VLOOKUP(B310,HOKEY!C$35:N1680,5,0)),VLOOKUP(B310,KRİKET!C$30:N2110,5,0)),VLOOKUP(B310,'FERDİ BRANŞLAR'!B$2:M456,5,0))</f>
        <v>HENTBOL</v>
      </c>
      <c r="G310" s="185" t="str">
        <f>IFERROR(IFERROR(IFERROR(IFERROR(IFERROR(IFERROR(IFERROR(VLOOKUP(B310,FUTSAL!C$69:N12282,6,0),VLOOKUP(B310,VOLEYBOL!C$54:N2678,6,0)),VLOOKUP(B310,FUTBOL!C$31:N2766,6,0)),VLOOKUP(B310,BASKETBOL!C$42:N2780,6,0)),VLOOKUP(B310,HENTBOL!C$32:N2781,6,0)),VLOOKUP(B310,HOKEY!C$35:N2125,6,0)),VLOOKUP(B310,KRİKET!C$30:N2555,6,0)),VLOOKUP(B310,'FERDİ BRANŞLAR'!B$2:M456,6,0))</f>
        <v>..</v>
      </c>
      <c r="H310" s="185" t="str">
        <f>IFERROR(IFERROR(IFERROR(IFERROR(IFERROR(IFERROR(IFERROR(VLOOKUP(B310,FUTSAL!C$69:N12282,7,0),VLOOKUP(B310,VOLEYBOL!C$54:N2678,7,0)),VLOOKUP(B310,FUTBOL!C$31:N2766,7,0)),VLOOKUP(B310,BASKETBOL!C$42:N2780,7,0)),VLOOKUP(B310,HENTBOL!C$32:N2781,7,0)),VLOOKUP(B310,HOKEY!C$35:N2125,7,0)),VLOOKUP(B310,KRİKET!C$30:N2555,7,0)),VLOOKUP(B310,'FERDİ BRANŞLAR'!B$2:M456,7,0))</f>
        <v>KÇK ERK</v>
      </c>
      <c r="I310" s="187" t="str">
        <f>IFERROR(IFERROR(IFERROR(IFERROR(IFERROR(IFERROR(IFERROR(VLOOKUP(B310,FUTSAL!C$69:N12282,8,0),VLOOKUP(B310,VOLEYBOL!C$54:N2678,8,0)),VLOOKUP(B310,FUTBOL!C$31:N2766,8,0)),VLOOKUP(B310,BASKETBOL!C$42:N2780,8,0)),VLOOKUP(B310,HENTBOL!C$32:N2781,8,0)),VLOOKUP(B310,HOKEY!C$35:N2125,8,0)),VLOOKUP(B310,KRİKET!C$30:N2555,8,0)),VLOOKUP(B310,'FERDİ BRANŞLAR'!B$2:M456,8,0))</f>
        <v>TAŞOVA CUMHURİYET O.O</v>
      </c>
      <c r="J310" s="253">
        <f>IFERROR(IFERROR(IFERROR(IFERROR(IFERROR(IFERROR(IFERROR(VLOOKUP(B310,FUTSAL!C$69:N12282,9,0),VLOOKUP(B310,VOLEYBOL!C$54:N2678,9,0)),VLOOKUP(B310,FUTBOL!C$31:N2766,9,0)),VLOOKUP(B310,BASKETBOL!C$42:N2780,9,0)),VLOOKUP(B310,HENTBOL!C$32:N2781,9,0)),VLOOKUP(B310,HOKEY!C$35:N2125,9,0)),VLOOKUP(B310,KRİKET!C$30:N2555,9,0)),VLOOKUP(B310,'FERDİ BRANŞLAR'!B$2:M456,9,0))</f>
        <v>0</v>
      </c>
      <c r="K310" s="253">
        <f>IFERROR(IFERROR(IFERROR(IFERROR(IFERROR(IFERROR(IFERROR(VLOOKUP(B310,FUTSAL!C$69:N12282,10,0),VLOOKUP(B310,VOLEYBOL!C$54:N2678,10,0)),VLOOKUP(B310,FUTBOL!C$31:N2766,10,0)),VLOOKUP(B310,BASKETBOL!C$42:N2780,10,0)),VLOOKUP(B310,HENTBOL!C$32:N2781,10,0)),VLOOKUP(B310,HOKEY!C$35:N2125,10,0)),VLOOKUP(B310,KRİKET!C$30:N2555,10,0)),VLOOKUP(B310,'FERDİ BRANŞLAR'!B$2:M456,10,0))</f>
        <v>0</v>
      </c>
      <c r="L310" s="356" t="str">
        <f>IFERROR(IFERROR(IFERROR(IFERROR(IFERROR(IFERROR(IFERROR(VLOOKUP(B310,FUTSAL!C$69:N12282,11,0),VLOOKUP(B310,VOLEYBOL!C$54:N2678,11,0)),VLOOKUP(B310,FUTBOL!C$31:N2766,11,0)),VLOOKUP(B310,BASKETBOL!C$42:N2780,11,0)),VLOOKUP(B310,HENTBOL!C$32:N2781,11,0)),VLOOKUP(B310,HOKEY!C$35:N2125,11,0)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2780,12,0)),VLOOKUP(B310,HENTBOL!C$32:N2781,12,0)),VLOOKUP(B310,HOKEY!C$35:N2125,11,0)),VLOOKUP(B310,KRİKET!C$30:N2555,12,0)),VLOOKUP(B310,'FERDİ BRANŞLAR'!B$2:M456,12,0))</f>
        <v>0</v>
      </c>
    </row>
    <row r="311" spans="2:13" ht="12" x14ac:dyDescent="0.2">
      <c r="B311" s="188">
        <v>446</v>
      </c>
      <c r="C311" s="185">
        <f>IFERROR(IFERROR(IFERROR(IFERROR(IFERROR(IFERROR(IFERROR(VLOOKUP(B311,FUTSAL!C$69:N11840,2,0),VLOOKUP(B311,VOLEYBOL!C$54:N2236,2,0)),VLOOKUP(B311,FUTBOL!C$31:N2324,2,0)),VLOOKUP(B311,BASKETBOL!C$42:N2338,2,0)),VLOOKUP(B311,HENTBOL!C$32:N2339,2,0)),VLOOKUP(B311,HOKEY!C$35:N1683,2,0)),VLOOKUP(B311,KRİKET!C$30:N2113,2,0)),VLOOKUP(B311,'FERDİ BRANŞLAR'!B$2:M459,2,0))</f>
        <v>46064</v>
      </c>
      <c r="D311" s="186">
        <f>IFERROR(IFERROR(IFERROR(IFERROR(IFERROR(IFERROR(IFERROR(VLOOKUP(B311,FUTSAL!C$69:N11840,3,0),VLOOKUP(B311,VOLEYBOL!C$54:N2236,3,0)),VLOOKUP(B311,FUTBOL!C$31:N2324,3,0)),VLOOKUP(B311,BASKETBOL!C$42:N2338,3,0)),VLOOKUP(B311,HENTBOL!C$32:N2339,3,0)),VLOOKUP(B311,HOKEY!C$35:N1683,3,0)),VLOOKUP(B311,KRİKET!C$30:N2113,3,0)),VLOOKUP(B311,'FERDİ BRANŞLAR'!B$2:M459,3,0))</f>
        <v>0.54166666666666663</v>
      </c>
      <c r="E311" s="185" t="str">
        <f>IFERROR(IFERROR(IFERROR(IFERROR(IFERROR(IFERROR(IFERROR(VLOOKUP(B311,FUTSAL!C$69:N11840,4,0),VLOOKUP(B311,VOLEYBOL!C$54:N2236,4,0)),VLOOKUP(B311,FUTBOL!C$31:N2324,4,0)),VLOOKUP(B311,BASKETBOL!C$42:N2338,4,0)),VLOOKUP(B311,HENTBOL!C$32:N2339,4,0)),VLOOKUP(B311,HOKEY!C$35:N1683,4,0)),VLOOKUP(B311,KRİKET!C$30:N2113,4,0)),VLOOKUP(B311,'FERDİ BRANŞLAR'!B$2:M459,4,0))</f>
        <v>AMASYA S.S</v>
      </c>
      <c r="F311" s="185" t="str">
        <f>IFERROR(IFERROR(IFERROR(IFERROR(IFERROR(IFERROR(IFERROR(VLOOKUP(B311,FUTSAL!C$69:N11840,5,0),VLOOKUP(B311,VOLEYBOL!C$54:N2236,5,0)),VLOOKUP(B311,FUTBOL!C$31:N2324,5,0)),VLOOKUP(B311,BASKETBOL!C$42:N2338,5,0)),VLOOKUP(B311,HENTBOL!C$32:N2339,5,0)),VLOOKUP(B311,HOKEY!C$35:N1683,5,0)),VLOOKUP(B311,KRİKET!C$30:N2113,5,0)),VLOOKUP(B311,'FERDİ BRANŞLAR'!B$2:M459,5,0))</f>
        <v>HENTBOL</v>
      </c>
      <c r="G311" s="185" t="str">
        <f>IFERROR(IFERROR(IFERROR(IFERROR(IFERROR(IFERROR(IFERROR(VLOOKUP(B311,FUTSAL!C$69:N12285,6,0),VLOOKUP(B311,VOLEYBOL!C$54:N2681,6,0)),VLOOKUP(B311,FUTBOL!C$31:N2769,6,0)),VLOOKUP(B311,BASKETBOL!C$42:N2783,6,0)),VLOOKUP(B311,HENTBOL!C$32:N2784,6,0)),VLOOKUP(B311,HOKEY!C$35:N2128,6,0)),VLOOKUP(B311,KRİKET!C$30:N2558,6,0)),VLOOKUP(B311,'FERDİ BRANŞLAR'!B$2:M459,6,0))</f>
        <v>..</v>
      </c>
      <c r="H311" s="185" t="str">
        <f>IFERROR(IFERROR(IFERROR(IFERROR(IFERROR(IFERROR(IFERROR(VLOOKUP(B311,FUTSAL!C$69:N12285,7,0),VLOOKUP(B311,VOLEYBOL!C$54:N2681,7,0)),VLOOKUP(B311,FUTBOL!C$31:N2769,7,0)),VLOOKUP(B311,BASKETBOL!C$42:N2783,7,0)),VLOOKUP(B311,HENTBOL!C$32:N2784,7,0)),VLOOKUP(B311,HOKEY!C$35:N2128,7,0)),VLOOKUP(B311,KRİKET!C$30:N2558,7,0)),VLOOKUP(B311,'FERDİ BRANŞLAR'!B$2:M459,7,0))</f>
        <v>KÇK ERK</v>
      </c>
      <c r="I311" s="187" t="str">
        <f>IFERROR(IFERROR(IFERROR(IFERROR(IFERROR(IFERROR(IFERROR(VLOOKUP(B311,FUTSAL!C$69:N12285,8,0),VLOOKUP(B311,VOLEYBOL!C$54:N2681,8,0)),VLOOKUP(B311,FUTBOL!C$31:N2769,8,0)),VLOOKUP(B311,BASKETBOL!C$42:N2783,8,0)),VLOOKUP(B311,HENTBOL!C$32:N2784,8,0)),VLOOKUP(B311,HOKEY!C$35:N2128,8,0)),VLOOKUP(B311,KRİKET!C$30:N2558,8,0)),VLOOKUP(B311,'FERDİ BRANŞLAR'!B$2:M459,8,0))</f>
        <v>TAŞOVA ATATÜRK O.O</v>
      </c>
      <c r="J311" s="253">
        <f>IFERROR(IFERROR(IFERROR(IFERROR(IFERROR(IFERROR(IFERROR(VLOOKUP(B311,FUTSAL!C$69:N12285,9,0),VLOOKUP(B311,VOLEYBOL!C$54:N2681,9,0)),VLOOKUP(B311,FUTBOL!C$31:N2769,9,0)),VLOOKUP(B311,BASKETBOL!C$42:N2783,9,0)),VLOOKUP(B311,HENTBOL!C$32:N2784,9,0)),VLOOKUP(B311,HOKEY!C$35:N2128,9,0)),VLOOKUP(B311,KRİKET!C$30:N2558,9,0)),VLOOKUP(B311,'FERDİ BRANŞLAR'!B$2:M459,9,0))</f>
        <v>0</v>
      </c>
      <c r="K311" s="253">
        <f>IFERROR(IFERROR(IFERROR(IFERROR(IFERROR(IFERROR(IFERROR(VLOOKUP(B311,FUTSAL!C$69:N12285,10,0),VLOOKUP(B311,VOLEYBOL!C$54:N2681,10,0)),VLOOKUP(B311,FUTBOL!C$31:N2769,10,0)),VLOOKUP(B311,BASKETBOL!C$42:N2783,10,0)),VLOOKUP(B311,HENTBOL!C$32:N2784,10,0)),VLOOKUP(B311,HOKEY!C$35:N2128,10,0)),VLOOKUP(B311,KRİKET!C$30:N2558,10,0)),VLOOKUP(B311,'FERDİ BRANŞLAR'!B$2:M459,10,0))</f>
        <v>0</v>
      </c>
      <c r="L311" s="379" t="str">
        <f>IFERROR(IFERROR(IFERROR(IFERROR(IFERROR(IFERROR(IFERROR(VLOOKUP(B311,FUTSAL!C$69:N12285,11,0),VLOOKUP(B311,VOLEYBOL!C$54:N2681,11,0)),VLOOKUP(B311,FUTBOL!C$31:N2769,11,0)),VLOOKUP(B311,BASKETBOL!C$42:N2783,11,0)),VLOOKUP(B311,HENTBOL!C$32:N2784,11,0)),VLOOKUP(B311,HOKEY!C$35:N2128,11,0)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2783,12,0)),VLOOKUP(B311,HENTBOL!C$32:N2784,12,0)),VLOOKUP(B311,HOKEY!C$35:N2128,11,0)),VLOOKUP(B311,KRİKET!C$30:N2558,12,0)),VLOOKUP(B311,'FERDİ BRANŞLAR'!B$2:M459,12,0))</f>
        <v>0</v>
      </c>
    </row>
    <row r="312" spans="2:13" ht="12" x14ac:dyDescent="0.2">
      <c r="B312" s="188">
        <v>90</v>
      </c>
      <c r="C312" s="185">
        <f>IFERROR(IFERROR(IFERROR(IFERROR(IFERROR(IFERROR(IFERROR(VLOOKUP(B312,FUTSAL!C$69:N11603,2,0),VLOOKUP(B312,VOLEYBOL!C$54:N1999,2,0)),VLOOKUP(B312,FUTBOL!C$31:N2087,2,0)),VLOOKUP(B312,BASKETBOL!C$42:N2101,2,0)),VLOOKUP(B312,HENTBOL!C$32:N2102,2,0)),VLOOKUP(B312,HOKEY!C$35:N1446,2,0)),VLOOKUP(B312,KRİKET!C$30:N1876,2,0)),VLOOKUP(B312,'FERDİ BRANŞLAR'!B$2:M222,2,0))</f>
        <v>46065</v>
      </c>
      <c r="D312" s="186">
        <f>IFERROR(IFERROR(IFERROR(IFERROR(IFERROR(IFERROR(IFERROR(VLOOKUP(B312,FUTSAL!C$69:N11603,3,0),VLOOKUP(B312,VOLEYBOL!C$54:N1999,3,0)),VLOOKUP(B312,FUTBOL!C$31:N2087,3,0)),VLOOKUP(B312,BASKETBOL!C$42:N2101,3,0)),VLOOKUP(B312,HENTBOL!C$32:N2102,3,0)),VLOOKUP(B312,HOKEY!C$35:N1446,3,0)),VLOOKUP(B312,KRİKET!C$30:N1876,3,0)),VLOOKUP(B312,'FERDİ BRANŞLAR'!B$2:M222,3,0))</f>
        <v>0.375</v>
      </c>
      <c r="E312" s="185" t="str">
        <f>IFERROR(IFERROR(IFERROR(IFERROR(IFERROR(IFERROR(IFERROR(VLOOKUP(B312,FUTSAL!C$69:N11603,4,0),VLOOKUP(B312,VOLEYBOL!C$54:N1999,4,0)),VLOOKUP(B312,FUTBOL!C$31:N2087,4,0)),VLOOKUP(B312,BASKETBOL!C$42:N2101,4,0)),VLOOKUP(B312,HENTBOL!C$32:N2102,4,0)),VLOOKUP(B312,HOKEY!C$35:N1446,4,0)),VLOOKUP(B312,KRİKET!C$30:N1876,4,0)),VLOOKUP(B312,'FERDİ BRANŞLAR'!B$2:M222,4,0))</f>
        <v>AMASYA SS</v>
      </c>
      <c r="F312" s="185" t="str">
        <f>IFERROR(IFERROR(IFERROR(IFERROR(IFERROR(IFERROR(IFERROR(VLOOKUP(B312,FUTSAL!C$69:N11603,5,0),VLOOKUP(B312,VOLEYBOL!C$54:N1999,5,0)),VLOOKUP(B312,FUTBOL!C$31:N2087,5,0)),VLOOKUP(B312,BASKETBOL!C$42:N2101,5,0)),VLOOKUP(B312,HENTBOL!C$32:N2102,5,0)),VLOOKUP(B312,HOKEY!C$35:N1446,5,0)),VLOOKUP(B312,KRİKET!C$30:N1876,5,0)),VLOOKUP(B312,'FERDİ BRANŞLAR'!B$2:M222,5,0))</f>
        <v>FUTSAL</v>
      </c>
      <c r="G312" s="185" t="str">
        <f>IFERROR(IFERROR(IFERROR(IFERROR(IFERROR(IFERROR(IFERROR(VLOOKUP(B312,FUTSAL!C$69:N12048,6,0),VLOOKUP(B312,VOLEYBOL!C$54:N2444,6,0)),VLOOKUP(B312,FUTBOL!C$31:N2532,6,0)),VLOOKUP(B312,BASKETBOL!C$42:N2546,6,0)),VLOOKUP(B312,HENTBOL!C$32:N2547,6,0)),VLOOKUP(B312,HOKEY!C$35:N1891,6,0)),VLOOKUP(B312,KRİKET!C$30:N2321,6,0)),VLOOKUP(B312,'FERDİ BRANŞLAR'!B$2:M222,6,0))</f>
        <v>C GRB</v>
      </c>
      <c r="H312" s="185" t="str">
        <f>IFERROR(IFERROR(IFERROR(IFERROR(IFERROR(IFERROR(IFERROR(VLOOKUP(B312,FUTSAL!C$69:N12048,7,0),VLOOKUP(B312,VOLEYBOL!C$54:N2444,7,0)),VLOOKUP(B312,FUTBOL!C$31:N2532,7,0)),VLOOKUP(B312,BASKETBOL!C$42:N2546,7,0)),VLOOKUP(B312,HENTBOL!C$32:N2547,7,0)),VLOOKUP(B312,HOKEY!C$35:N1891,7,0)),VLOOKUP(B312,KRİKET!C$30:N2321,7,0)),VLOOKUP(B312,'FERDİ BRANŞLAR'!B$2:M222,7,0))</f>
        <v xml:space="preserve">YILDIZ ERKEK </v>
      </c>
      <c r="I312" s="187" t="str">
        <f>IFERROR(IFERROR(IFERROR(IFERROR(IFERROR(IFERROR(IFERROR(VLOOKUP(B312,FUTSAL!C$69:N12048,8,0),VLOOKUP(B312,VOLEYBOL!C$54:N2444,8,0)),VLOOKUP(B312,FUTBOL!C$31:N2532,8,0)),VLOOKUP(B312,BASKETBOL!C$42:N2546,8,0)),VLOOKUP(B312,HENTBOL!C$32:N2547,8,0)),VLOOKUP(B312,HOKEY!C$35:N1891,8,0)),VLOOKUP(B312,KRİKET!C$30:N2321,8,0)),VLOOKUP(B312,'FERDİ BRANŞLAR'!B$2:M222,8,0))</f>
        <v>AMASYA TÜRK TELEKOM O.O</v>
      </c>
      <c r="J312" s="253">
        <f>IFERROR(IFERROR(IFERROR(IFERROR(IFERROR(IFERROR(IFERROR(VLOOKUP(B312,FUTSAL!C$69:N12048,9,0),VLOOKUP(B312,VOLEYBOL!C$54:N2444,9,0)),VLOOKUP(B312,FUTBOL!C$31:N2532,9,0)),VLOOKUP(B312,BASKETBOL!C$42:N2546,9,0)),VLOOKUP(B312,HENTBOL!C$32:N2547,9,0)),VLOOKUP(B312,HOKEY!C$35:N1891,9,0)),VLOOKUP(B312,KRİKET!C$30:N2321,9,0)),VLOOKUP(B312,'FERDİ BRANŞLAR'!B$2:M222,9,0))</f>
        <v>0</v>
      </c>
      <c r="K312" s="253">
        <f>IFERROR(IFERROR(IFERROR(IFERROR(IFERROR(IFERROR(IFERROR(VLOOKUP(B312,FUTSAL!C$69:N12048,10,0),VLOOKUP(B312,VOLEYBOL!C$54:N2444,10,0)),VLOOKUP(B312,FUTBOL!C$31:N2532,10,0)),VLOOKUP(B312,BASKETBOL!C$42:N2546,10,0)),VLOOKUP(B312,HENTBOL!C$32:N2547,10,0)),VLOOKUP(B312,HOKEY!C$35:N1891,10,0)),VLOOKUP(B312,KRİKET!C$30:N2321,10,0)),VLOOKUP(B312,'FERDİ BRANŞLAR'!B$2:M222,10,0))</f>
        <v>0</v>
      </c>
      <c r="L312" s="363" t="str">
        <f>IFERROR(IFERROR(IFERROR(IFERROR(IFERROR(IFERROR(IFERROR(VLOOKUP(B312,FUTSAL!C$69:N12048,11,0),VLOOKUP(B312,VOLEYBOL!C$54:N2444,11,0)),VLOOKUP(B312,FUTBOL!C$31:N2532,11,0)),VLOOKUP(B312,BASKETBOL!C$42:N2546,11,0)),VLOOKUP(B312,HENTBOL!C$32:N2547,11,0)),VLOOKUP(B312,HOKEY!C$35:N1891,11,0)),VLOOKUP(B312,KRİKET!C$30:N2321,11,0)),VLOOKUP(B312,'FERDİ BRANŞLAR'!B$2:M222,11,0))</f>
        <v>AMASYA GAZİ O.O</v>
      </c>
      <c r="M312" s="79">
        <f>IFERROR(IFERROR(IFERROR(IFERROR(IFERROR(IFERROR(IFERROR(VLOOKUP(B312,FUTSAL!C$69:N12048,12,0),VLOOKUP(B312,VOLEYBOL!C$54:N2444,12,0)),VLOOKUP(B312,FUTBOL!C$31:N2532,12,0)),VLOOKUP(B312,BASKETBOL!C$42:N2546,12,0)),VLOOKUP(B312,HENTBOL!C$32:N2547,12,0)),VLOOKUP(B312,HOKEY!C$35:N1891,11,0)),VLOOKUP(B312,KRİKET!C$30:N2321,12,0)),VLOOKUP(B312,'FERDİ BRANŞLAR'!B$2:M222,12,0))</f>
        <v>0</v>
      </c>
    </row>
    <row r="313" spans="2:13" ht="12" x14ac:dyDescent="0.2">
      <c r="B313" s="216">
        <v>102</v>
      </c>
      <c r="C313" s="185">
        <f>IFERROR(IFERROR(IFERROR(IFERROR(IFERROR(IFERROR(IFERROR(VLOOKUP(B313,FUTSAL!C$69:N12053,2,0),VLOOKUP(B313,VOLEYBOL!C$54:N2449,2,0)),VLOOKUP(B313,FUTBOL!C$31:N2537,2,0)),VLOOKUP(B313,BASKETBOL!C$42:N2551,2,0)),VLOOKUP(B313,HENTBOL!C$32:N2552,2,0)),VLOOKUP(B313,HOKEY!C$35:N1896,2,0)),VLOOKUP(B313,KRİKET!C$30:N2326,2,0)),VLOOKUP(B313,'FERDİ BRANŞLAR'!B$2:M672,2,0))</f>
        <v>46065</v>
      </c>
      <c r="D313" s="186">
        <f>IFERROR(IFERROR(IFERROR(IFERROR(IFERROR(IFERROR(IFERROR(VLOOKUP(B313,FUTSAL!C$69:N12053,3,0),VLOOKUP(B313,VOLEYBOL!C$54:N2449,3,0)),VLOOKUP(B313,FUTBOL!C$31:N2537,3,0)),VLOOKUP(B313,BASKETBOL!C$42:N2551,3,0)),VLOOKUP(B313,HENTBOL!C$32:N2552,3,0)),VLOOKUP(B313,HOKEY!C$35:N1896,3,0)),VLOOKUP(B313,KRİKET!C$30:N2326,3,0)),VLOOKUP(B313,'FERDİ BRANŞLAR'!B$2:M672,3,0))</f>
        <v>0.375</v>
      </c>
      <c r="E313" s="185" t="str">
        <f>IFERROR(IFERROR(IFERROR(IFERROR(IFERROR(IFERROR(IFERROR(VLOOKUP(B313,FUTSAL!C$69:N12053,4,0),VLOOKUP(B313,VOLEYBOL!C$54:N2449,4,0)),VLOOKUP(B313,FUTBOL!C$31:N2537,4,0)),VLOOKUP(B313,BASKETBOL!C$42:N2551,4,0)),VLOOKUP(B313,HENTBOL!C$32:N2552,4,0)),VLOOKUP(B313,HOKEY!C$35:N1896,4,0)),VLOOKUP(B313,KRİKET!C$30:N2326,4,0)),VLOOKUP(B313,'FERDİ BRANŞLAR'!B$2:M672,4,0))</f>
        <v>MERZİFON SS</v>
      </c>
      <c r="F313" s="185" t="str">
        <f>IFERROR(IFERROR(IFERROR(IFERROR(IFERROR(IFERROR(IFERROR(VLOOKUP(B313,FUTSAL!C$69:N12053,5,0),VLOOKUP(B313,VOLEYBOL!C$54:N2449,5,0)),VLOOKUP(B313,FUTBOL!C$31:N2537,5,0)),VLOOKUP(B313,BASKETBOL!C$42:N2551,5,0)),VLOOKUP(B313,HENTBOL!C$32:N2552,5,0)),VLOOKUP(B313,HOKEY!C$35:N1896,5,0)),VLOOKUP(B313,KRİKET!C$30:N2326,5,0)),VLOOKUP(B313,'FERDİ BRANŞLAR'!B$2:M672,5,0))</f>
        <v>FUTSAL</v>
      </c>
      <c r="G313" s="185" t="str">
        <f>IFERROR(IFERROR(IFERROR(IFERROR(IFERROR(IFERROR(IFERROR(VLOOKUP(B313,FUTSAL!C$69:N12498,6,0),VLOOKUP(B313,VOLEYBOL!C$54:N2894,6,0)),VLOOKUP(B313,FUTBOL!C$31:N2982,6,0)),VLOOKUP(B313,BASKETBOL!C$42:N2996,6,0)),VLOOKUP(B313,HENTBOL!C$32:N2997,6,0)),VLOOKUP(B313,HOKEY!C$35:N2341,6,0)),VLOOKUP(B313,KRİKET!C$30:N2771,6,0)),VLOOKUP(B313,'FERDİ BRANŞLAR'!B$2:M672,6,0))</f>
        <v>G GRB</v>
      </c>
      <c r="H313" s="185" t="str">
        <f>IFERROR(IFERROR(IFERROR(IFERROR(IFERROR(IFERROR(IFERROR(VLOOKUP(B313,FUTSAL!C$69:N12498,7,0),VLOOKUP(B313,VOLEYBOL!C$54:N2894,7,0)),VLOOKUP(B313,FUTBOL!C$31:N2982,7,0)),VLOOKUP(B313,BASKETBOL!C$42:N2996,7,0)),VLOOKUP(B313,HENTBOL!C$32:N2997,7,0)),VLOOKUP(B313,HOKEY!C$35:N2341,7,0)),VLOOKUP(B313,KRİKET!C$30:N2771,7,0)),VLOOKUP(B313,'FERDİ BRANŞLAR'!B$2:M672,7,0))</f>
        <v xml:space="preserve">YILDIZ ERKEK </v>
      </c>
      <c r="I313" s="187" t="str">
        <f>IFERROR(IFERROR(IFERROR(IFERROR(IFERROR(IFERROR(IFERROR(VLOOKUP(B313,FUTSAL!C$69:N12498,8,0),VLOOKUP(B313,VOLEYBOL!C$54:N2894,8,0)),VLOOKUP(B313,FUTBOL!C$31:N2982,8,0)),VLOOKUP(B313,BASKETBOL!C$42:N2996,8,0)),VLOOKUP(B313,HENTBOL!C$32:N2997,8,0)),VLOOKUP(B313,HOKEY!C$35:N2341,8,0)),VLOOKUP(B313,KRİKET!C$30:N2771,8,0)),VLOOKUP(B313,'FERDİ BRANŞLAR'!B$2:M672,8,0))</f>
        <v>MERZİFON TOKİ KARA MUSTAFA PAŞA O.O</v>
      </c>
      <c r="J313" s="253">
        <f>IFERROR(IFERROR(IFERROR(IFERROR(IFERROR(IFERROR(IFERROR(VLOOKUP(B313,FUTSAL!C$69:N12498,9,0),VLOOKUP(B313,VOLEYBOL!C$54:N2894,9,0)),VLOOKUP(B313,FUTBOL!C$31:N2982,9,0)),VLOOKUP(B313,BASKETBOL!C$42:N2996,9,0)),VLOOKUP(B313,HENTBOL!C$32:N2997,9,0)),VLOOKUP(B313,HOKEY!C$35:N2341,9,0)),VLOOKUP(B313,KRİKET!C$30:N2771,9,0)),VLOOKUP(B313,'FERDİ BRANŞLAR'!B$2:M672,9,0))</f>
        <v>0</v>
      </c>
      <c r="K313" s="253">
        <f>IFERROR(IFERROR(IFERROR(IFERROR(IFERROR(IFERROR(IFERROR(VLOOKUP(B313,FUTSAL!C$69:N12498,10,0),VLOOKUP(B313,VOLEYBOL!C$54:N2894,10,0)),VLOOKUP(B313,FUTBOL!C$31:N2982,10,0)),VLOOKUP(B313,BASKETBOL!C$42:N2996,10,0)),VLOOKUP(B313,HENTBOL!C$32:N2997,10,0)),VLOOKUP(B313,HOKEY!C$35:N2341,10,0)),VLOOKUP(B313,KRİKET!C$30:N2771,10,0)),VLOOKUP(B313,'FERDİ BRANŞLAR'!B$2:M672,10,0))</f>
        <v>0</v>
      </c>
      <c r="L313" s="356" t="str">
        <f>IFERROR(IFERROR(IFERROR(IFERROR(IFERROR(IFERROR(IFERROR(VLOOKUP(B313,FUTSAL!C$69:N12498,11,0),VLOOKUP(B313,VOLEYBOL!C$54:N2894,11,0)),VLOOKUP(B313,FUTBOL!C$31:N2982,11,0)),VLOOKUP(B313,BASKETBOL!C$42:N2996,11,0)),VLOOKUP(B313,HENTBOL!C$32:N2997,11,0)),VLOOKUP(B313,HOKEY!C$35:N2341,11,0)),VLOOKUP(B313,KRİKET!C$30:N2771,11,0)),VLOOKUP(B313,'FERDİ BRANŞLAR'!B$2:M672,11,0))</f>
        <v>MERZİFON NAMIK KEMAL O.O</v>
      </c>
      <c r="M313" s="79">
        <f>IFERROR(IFERROR(IFERROR(IFERROR(IFERROR(IFERROR(IFERROR(VLOOKUP(B313,FUTSAL!C$69:N12498,12,0),VLOOKUP(B313,VOLEYBOL!C$54:N2894,12,0)),VLOOKUP(B313,FUTBOL!C$31:N2982,12,0)),VLOOKUP(B313,BASKETBOL!C$42:N2996,12,0)),VLOOKUP(B313,HENTBOL!C$32:N2997,12,0)),VLOOKUP(B313,HOKEY!C$35:N2341,11,0)),VLOOKUP(B313,KRİKET!C$30:N2771,12,0)),VLOOKUP(B313,'FERDİ BRANŞLAR'!B$2:M672,12,0))</f>
        <v>0</v>
      </c>
    </row>
    <row r="314" spans="2:13" ht="12" x14ac:dyDescent="0.2">
      <c r="B314" s="188">
        <v>123</v>
      </c>
      <c r="C314" s="185">
        <f>IFERROR(IFERROR(IFERROR(IFERROR(IFERROR(IFERROR(IFERROR(VLOOKUP(B314,FUTSAL!C$69:N11490,2,0),VLOOKUP(B314,VOLEYBOL!C$54:N1886,2,0)),VLOOKUP(B314,FUTBOL!C$31:N1974,2,0)),VLOOKUP(B314,BASKETBOL!C$42:N1988,2,0)),VLOOKUP(B314,HENTBOL!C$32:N1989,2,0)),VLOOKUP(B314,HOKEY!C$35:N1333,2,0)),VLOOKUP(B314,KRİKET!C$30:N1763,2,0)),VLOOKUP(B314,'FERDİ BRANŞLAR'!B$2:M109,2,0))</f>
        <v>46065</v>
      </c>
      <c r="D314" s="186">
        <f>IFERROR(IFERROR(IFERROR(IFERROR(IFERROR(IFERROR(IFERROR(VLOOKUP(B314,FUTSAL!C$69:N11490,3,0),VLOOKUP(B314,VOLEYBOL!C$54:N1886,3,0)),VLOOKUP(B314,FUTBOL!C$31:N1974,3,0)),VLOOKUP(B314,BASKETBOL!C$42:N1988,3,0)),VLOOKUP(B314,HENTBOL!C$32:N1989,3,0)),VLOOKUP(B314,HOKEY!C$35:N1333,3,0)),VLOOKUP(B314,KRİKET!C$30:N1763,3,0)),VLOOKUP(B314,'FERDİ BRANŞLAR'!B$2:M109,3,0))</f>
        <v>0.41666666666666669</v>
      </c>
      <c r="E314" s="185" t="str">
        <f>IFERROR(IFERROR(IFERROR(IFERROR(IFERROR(IFERROR(IFERROR(VLOOKUP(B314,FUTSAL!C$69:N11490,4,0),VLOOKUP(B314,VOLEYBOL!C$54:N1886,4,0)),VLOOKUP(B314,FUTBOL!C$31:N1974,4,0)),VLOOKUP(B314,BASKETBOL!C$42:N1988,4,0)),VLOOKUP(B314,HENTBOL!C$32:N1989,4,0)),VLOOKUP(B314,HOKEY!C$35:N1333,4,0)),VLOOKUP(B314,KRİKET!C$30:N1763,4,0)),VLOOKUP(B314,'FERDİ BRANŞLAR'!B$2:M109,4,0))</f>
        <v>MERZİFON SS</v>
      </c>
      <c r="F314" s="185" t="str">
        <f>IFERROR(IFERROR(IFERROR(IFERROR(IFERROR(IFERROR(IFERROR(VLOOKUP(B314,FUTSAL!C$69:N11490,5,0),VLOOKUP(B314,VOLEYBOL!C$54:N1886,5,0)),VLOOKUP(B314,FUTBOL!C$31:N1974,5,0)),VLOOKUP(B314,BASKETBOL!C$42:N1988,5,0)),VLOOKUP(B314,HENTBOL!C$32:N1989,5,0)),VLOOKUP(B314,HOKEY!C$35:N1333,5,0)),VLOOKUP(B314,KRİKET!C$30:N1763,5,0)),VLOOKUP(B314,'FERDİ BRANŞLAR'!B$2:M109,5,0))</f>
        <v>FUTSAL</v>
      </c>
      <c r="G314" s="185" t="str">
        <f>IFERROR(IFERROR(IFERROR(IFERROR(IFERROR(IFERROR(IFERROR(VLOOKUP(B314,FUTSAL!C$69:N11935,6,0),VLOOKUP(B314,VOLEYBOL!C$54:N2331,6,0)),VLOOKUP(B314,FUTBOL!C$31:N2419,6,0)),VLOOKUP(B314,BASKETBOL!C$42:N2433,6,0)),VLOOKUP(B314,HENTBOL!C$32:N2434,6,0)),VLOOKUP(B314,HOKEY!C$35:N1778,6,0)),VLOOKUP(B314,KRİKET!C$30:N2208,6,0)),VLOOKUP(B314,'FERDİ BRANŞLAR'!B$2:M109,6,0))</f>
        <v>B GRB</v>
      </c>
      <c r="H314" s="185" t="str">
        <f>IFERROR(IFERROR(IFERROR(IFERROR(IFERROR(IFERROR(IFERROR(VLOOKUP(B314,FUTSAL!C$69:N11935,7,0),VLOOKUP(B314,VOLEYBOL!C$54:N2331,7,0)),VLOOKUP(B314,FUTBOL!C$31:N2419,7,0)),VLOOKUP(B314,BASKETBOL!C$42:N2433,7,0)),VLOOKUP(B314,HENTBOL!C$32:N2434,7,0)),VLOOKUP(B314,HOKEY!C$35:N1778,7,0)),VLOOKUP(B314,KRİKET!C$30:N2208,7,0)),VLOOKUP(B314,'FERDİ BRANŞLAR'!B$2:M109,7,0))</f>
        <v>YILDIZ KIZ</v>
      </c>
      <c r="I314" s="187" t="str">
        <f>IFERROR(IFERROR(IFERROR(IFERROR(IFERROR(IFERROR(IFERROR(VLOOKUP(B314,FUTSAL!C$69:N11935,8,0),VLOOKUP(B314,VOLEYBOL!C$54:N2331,8,0)),VLOOKUP(B314,FUTBOL!C$31:N2419,8,0)),VLOOKUP(B314,BASKETBOL!C$42:N2433,8,0)),VLOOKUP(B314,HENTBOL!C$32:N2434,8,0)),VLOOKUP(B314,HOKEY!C$35:N1778,8,0)),VLOOKUP(B314,KRİKET!C$30:N2208,8,0)),VLOOKUP(B314,'FERDİ BRANŞLAR'!B$2:M109,8,0))</f>
        <v>GÜMÜŞHACIKÖY GÜMÜŞ O.O</v>
      </c>
      <c r="J314" s="253">
        <f>IFERROR(IFERROR(IFERROR(IFERROR(IFERROR(IFERROR(IFERROR(VLOOKUP(B314,FUTSAL!C$69:N11935,9,0),VLOOKUP(B314,VOLEYBOL!C$54:N2331,9,0)),VLOOKUP(B314,FUTBOL!C$31:N2419,9,0)),VLOOKUP(B314,BASKETBOL!C$42:N2433,9,0)),VLOOKUP(B314,HENTBOL!C$32:N2434,9,0)),VLOOKUP(B314,HOKEY!C$35:N1778,9,0)),VLOOKUP(B314,KRİKET!C$30:N2208,9,0)),VLOOKUP(B314,'FERDİ BRANŞLAR'!B$2:M109,9,0))</f>
        <v>0</v>
      </c>
      <c r="K314" s="253">
        <f>IFERROR(IFERROR(IFERROR(IFERROR(IFERROR(IFERROR(IFERROR(VLOOKUP(B314,FUTSAL!C$69:N11935,10,0),VLOOKUP(B314,VOLEYBOL!C$54:N2331,10,0)),VLOOKUP(B314,FUTBOL!C$31:N2419,10,0)),VLOOKUP(B314,BASKETBOL!C$42:N2433,10,0)),VLOOKUP(B314,HENTBOL!C$32:N2434,10,0)),VLOOKUP(B314,HOKEY!C$35:N1778,10,0)),VLOOKUP(B314,KRİKET!C$30:N2208,10,0)),VLOOKUP(B314,'FERDİ BRANŞLAR'!B$2:M109,10,0))</f>
        <v>0</v>
      </c>
      <c r="L314" s="59" t="str">
        <f>IFERROR(IFERROR(IFERROR(IFERROR(IFERROR(IFERROR(IFERROR(VLOOKUP(B314,FUTSAL!C$69:N11935,11,0),VLOOKUP(B314,VOLEYBOL!C$54:N2331,11,0)),VLOOKUP(B314,FUTBOL!C$31:N2419,11,0)),VLOOKUP(B314,BASKETBOL!C$42:N2433,11,0)),VLOOKUP(B314,HENTBOL!C$32:N2434,11,0)),VLOOKUP(B314,HOKEY!C$35:N1778,11,0)),VLOOKUP(B314,KRİKET!C$30:N2208,11,0)),VLOOKUP(B314,'FERDİ BRANŞLAR'!B$2:M109,11,0))</f>
        <v>MERZİFON GAZİ O.O</v>
      </c>
      <c r="M314" s="79">
        <f>IFERROR(IFERROR(IFERROR(IFERROR(IFERROR(IFERROR(IFERROR(VLOOKUP(B314,FUTSAL!C$69:N11935,12,0),VLOOKUP(B314,VOLEYBOL!C$54:N2331,12,0)),VLOOKUP(B314,FUTBOL!C$31:N2419,12,0)),VLOOKUP(B314,BASKETBOL!C$42:N2433,12,0)),VLOOKUP(B314,HENTBOL!C$32:N2434,12,0)),VLOOKUP(B314,HOKEY!C$35:N1778,11,0)),VLOOKUP(B314,KRİKET!C$30:N2208,12,0)),VLOOKUP(B314,'FERDİ BRANŞLAR'!B$2:M109,12,0))</f>
        <v>0</v>
      </c>
    </row>
    <row r="315" spans="2:13" ht="12" x14ac:dyDescent="0.2">
      <c r="B315" s="188">
        <v>84</v>
      </c>
      <c r="C315" s="185">
        <f>IFERROR(IFERROR(IFERROR(IFERROR(IFERROR(IFERROR(IFERROR(VLOOKUP(B315,FUTSAL!C$69:N11596,2,0),VLOOKUP(B315,VOLEYBOL!C$54:N1992,2,0)),VLOOKUP(B315,FUTBOL!C$31:N2080,2,0)),VLOOKUP(B315,BASKETBOL!C$42:N2094,2,0)),VLOOKUP(B315,HENTBOL!C$32:N2095,2,0)),VLOOKUP(B315,HOKEY!C$35:N1439,2,0)),VLOOKUP(B315,KRİKET!C$30:N1869,2,0)),VLOOKUP(B315,'FERDİ BRANŞLAR'!B$2:M215,2,0))</f>
        <v>46065</v>
      </c>
      <c r="D315" s="186">
        <f>IFERROR(IFERROR(IFERROR(IFERROR(IFERROR(IFERROR(IFERROR(VLOOKUP(B315,FUTSAL!C$69:N11596,3,0),VLOOKUP(B315,VOLEYBOL!C$54:N1992,3,0)),VLOOKUP(B315,FUTBOL!C$31:N2080,3,0)),VLOOKUP(B315,BASKETBOL!C$42:N2094,3,0)),VLOOKUP(B315,HENTBOL!C$32:N2095,3,0)),VLOOKUP(B315,HOKEY!C$35:N1439,3,0)),VLOOKUP(B315,KRİKET!C$30:N1869,3,0)),VLOOKUP(B315,'FERDİ BRANŞLAR'!B$2:M215,3,0))</f>
        <v>0.41666666666666702</v>
      </c>
      <c r="E315" s="185" t="str">
        <f>IFERROR(IFERROR(IFERROR(IFERROR(IFERROR(IFERROR(IFERROR(VLOOKUP(B315,FUTSAL!C$69:N11596,4,0),VLOOKUP(B315,VOLEYBOL!C$54:N1992,4,0)),VLOOKUP(B315,FUTBOL!C$31:N2080,4,0)),VLOOKUP(B315,BASKETBOL!C$42:N2094,4,0)),VLOOKUP(B315,HENTBOL!C$32:N2095,4,0)),VLOOKUP(B315,HOKEY!C$35:N1439,4,0)),VLOOKUP(B315,KRİKET!C$30:N1869,4,0)),VLOOKUP(B315,'FERDİ BRANŞLAR'!B$2:M215,4,0))</f>
        <v>AMASYA SS</v>
      </c>
      <c r="F315" s="185" t="str">
        <f>IFERROR(IFERROR(IFERROR(IFERROR(IFERROR(IFERROR(IFERROR(VLOOKUP(B315,FUTSAL!C$69:N11596,5,0),VLOOKUP(B315,VOLEYBOL!C$54:N1992,5,0)),VLOOKUP(B315,FUTBOL!C$31:N2080,5,0)),VLOOKUP(B315,BASKETBOL!C$42:N2094,5,0)),VLOOKUP(B315,HENTBOL!C$32:N2095,5,0)),VLOOKUP(B315,HOKEY!C$35:N1439,5,0)),VLOOKUP(B315,KRİKET!C$30:N1869,5,0)),VLOOKUP(B315,'FERDİ BRANŞLAR'!B$2:M215,5,0))</f>
        <v>FUTSAL</v>
      </c>
      <c r="G315" s="185" t="str">
        <f>IFERROR(IFERROR(IFERROR(IFERROR(IFERROR(IFERROR(IFERROR(VLOOKUP(B315,FUTSAL!C$69:N12041,6,0),VLOOKUP(B315,VOLEYBOL!C$54:N2437,6,0)),VLOOKUP(B315,FUTBOL!C$31:N2525,6,0)),VLOOKUP(B315,BASKETBOL!C$42:N2539,6,0)),VLOOKUP(B315,HENTBOL!C$32:N2540,6,0)),VLOOKUP(B315,HOKEY!C$35:N1884,6,0)),VLOOKUP(B315,KRİKET!C$30:N2314,6,0)),VLOOKUP(B315,'FERDİ BRANŞLAR'!B$2:M215,6,0))</f>
        <v>A GRB</v>
      </c>
      <c r="H315" s="185" t="str">
        <f>IFERROR(IFERROR(IFERROR(IFERROR(IFERROR(IFERROR(IFERROR(VLOOKUP(B315,FUTSAL!C$69:N12041,7,0),VLOOKUP(B315,VOLEYBOL!C$54:N2437,7,0)),VLOOKUP(B315,FUTBOL!C$31:N2525,7,0)),VLOOKUP(B315,BASKETBOL!C$42:N2539,7,0)),VLOOKUP(B315,HENTBOL!C$32:N2540,7,0)),VLOOKUP(B315,HOKEY!C$35:N1884,7,0)),VLOOKUP(B315,KRİKET!C$30:N2314,7,0)),VLOOKUP(B315,'FERDİ BRANŞLAR'!B$2:M215,7,0))</f>
        <v xml:space="preserve">YILDIZ ERKEK </v>
      </c>
      <c r="I315" s="187" t="str">
        <f>IFERROR(IFERROR(IFERROR(IFERROR(IFERROR(IFERROR(IFERROR(VLOOKUP(B315,FUTSAL!C$69:N12041,8,0),VLOOKUP(B315,VOLEYBOL!C$54:N2437,8,0)),VLOOKUP(B315,FUTBOL!C$31:N2525,8,0)),VLOOKUP(B315,BASKETBOL!C$42:N2539,8,0)),VLOOKUP(B315,HENTBOL!C$32:N2540,8,0)),VLOOKUP(B315,HOKEY!C$35:N1884,8,0)),VLOOKUP(B315,KRİKET!C$30:N2314,8,0)),VLOOKUP(B315,'FERDİ BRANŞLAR'!B$2:M215,8,0))</f>
        <v>SULUOVA ŞEHİT AYDIN KORKMAZ</v>
      </c>
      <c r="J315" s="253">
        <f>IFERROR(IFERROR(IFERROR(IFERROR(IFERROR(IFERROR(IFERROR(VLOOKUP(B315,FUTSAL!C$69:N12041,9,0),VLOOKUP(B315,VOLEYBOL!C$54:N2437,9,0)),VLOOKUP(B315,FUTBOL!C$31:N2525,9,0)),VLOOKUP(B315,BASKETBOL!C$42:N2539,9,0)),VLOOKUP(B315,HENTBOL!C$32:N2540,9,0)),VLOOKUP(B315,HOKEY!C$35:N1884,9,0)),VLOOKUP(B315,KRİKET!C$30:N2314,9,0)),VLOOKUP(B315,'FERDİ BRANŞLAR'!B$2:M215,9,0))</f>
        <v>0</v>
      </c>
      <c r="K315" s="253">
        <f>IFERROR(IFERROR(IFERROR(IFERROR(IFERROR(IFERROR(IFERROR(VLOOKUP(B315,FUTSAL!C$69:N12041,10,0),VLOOKUP(B315,VOLEYBOL!C$54:N2437,10,0)),VLOOKUP(B315,FUTBOL!C$31:N2525,10,0)),VLOOKUP(B315,BASKETBOL!C$42:N2539,10,0)),VLOOKUP(B315,HENTBOL!C$32:N2540,10,0)),VLOOKUP(B315,HOKEY!C$35:N1884,10,0)),VLOOKUP(B315,KRİKET!C$30:N2314,10,0)),VLOOKUP(B315,'FERDİ BRANŞLAR'!B$2:M215,10,0))</f>
        <v>0</v>
      </c>
      <c r="L315" s="379" t="str">
        <f>IFERROR(IFERROR(IFERROR(IFERROR(IFERROR(IFERROR(IFERROR(VLOOKUP(B315,FUTSAL!C$69:N12041,11,0),VLOOKUP(B315,VOLEYBOL!C$54:N2437,11,0)),VLOOKUP(B315,FUTBOL!C$31:N2525,11,0)),VLOOKUP(B315,BASKETBOL!C$42:N2539,11,0)),VLOOKUP(B315,HENTBOL!C$32:N2540,11,0)),VLOOKUP(B315,HOKEY!C$35:N1884,11,0)),VLOOKUP(B315,KRİKET!C$30:N2314,11,0)),VLOOKUP(B315,'FERDİ BRANŞLAR'!B$2:M215,11,0))</f>
        <v>AMASYA MEHMETÇİK O.O</v>
      </c>
      <c r="M315" s="79">
        <f>IFERROR(IFERROR(IFERROR(IFERROR(IFERROR(IFERROR(IFERROR(VLOOKUP(B315,FUTSAL!C$69:N12041,12,0),VLOOKUP(B315,VOLEYBOL!C$54:N2437,12,0)),VLOOKUP(B315,FUTBOL!C$31:N2525,12,0)),VLOOKUP(B315,BASKETBOL!C$42:N2539,12,0)),VLOOKUP(B315,HENTBOL!C$32:N2540,12,0)),VLOOKUP(B315,HOKEY!C$35:N1884,11,0)),VLOOKUP(B315,KRİKET!C$30:N2314,12,0)),VLOOKUP(B315,'FERDİ BRANŞLAR'!B$2:M215,12,0))</f>
        <v>0</v>
      </c>
    </row>
    <row r="316" spans="2:13" ht="12" x14ac:dyDescent="0.2">
      <c r="B316" s="104" t="s">
        <v>151</v>
      </c>
      <c r="C316" s="185">
        <f>IFERROR(IFERROR(IFERROR(IFERROR(IFERROR(IFERROR(IFERROR(VLOOKUP(B316,FUTSAL!C$69:N11991,2,0),VLOOKUP(B316,VOLEYBOL!C$54:N2387,2,0)),VLOOKUP(B316,FUTBOL!C$31:N2475,2,0)),VLOOKUP(B316,BASKETBOL!C$42:N2489,2,0)),VLOOKUP(B316,HENTBOL!C$32:N2490,2,0)),VLOOKUP(B316,HOKEY!C$35:N1834,2,0)),VLOOKUP(B316,KRİKET!C$30:N2264,2,0)),VLOOKUP(B316,'FERDİ BRANŞLAR'!B$2:M610,2,0))</f>
        <v>46065</v>
      </c>
      <c r="D316" s="186">
        <f>IFERROR(IFERROR(IFERROR(IFERROR(IFERROR(IFERROR(IFERROR(VLOOKUP(B316,FUTSAL!C$69:N11991,3,0),VLOOKUP(B316,VOLEYBOL!C$54:N2387,3,0)),VLOOKUP(B316,FUTBOL!C$31:N2475,3,0)),VLOOKUP(B316,BASKETBOL!C$42:N2489,3,0)),VLOOKUP(B316,HENTBOL!C$32:N2490,3,0)),VLOOKUP(B316,HOKEY!C$35:N1834,3,0)),VLOOKUP(B316,KRİKET!C$30:N2264,3,0)),VLOOKUP(B316,'FERDİ BRANŞLAR'!B$2:M610,3,0))</f>
        <v>0.41666666666666702</v>
      </c>
      <c r="E316" s="185" t="str">
        <f>IFERROR(IFERROR(IFERROR(IFERROR(IFERROR(IFERROR(IFERROR(VLOOKUP(B316,FUTSAL!C$69:N11991,4,0),VLOOKUP(B316,VOLEYBOL!C$54:N2387,4,0)),VLOOKUP(B316,FUTBOL!C$31:N2475,4,0)),VLOOKUP(B316,BASKETBOL!C$42:N2489,4,0)),VLOOKUP(B316,HENTBOL!C$32:N2490,4,0)),VLOOKUP(B316,HOKEY!C$35:N1834,4,0)),VLOOKUP(B316,KRİKET!C$30:N2264,4,0)),VLOOKUP(B316,'FERDİ BRANŞLAR'!B$2:M610,4,0))</f>
        <v>HAMİT KAPLAN</v>
      </c>
      <c r="F316" s="185" t="str">
        <f>IFERROR(IFERROR(IFERROR(IFERROR(IFERROR(IFERROR(IFERROR(VLOOKUP(B316,FUTSAL!C$69:N11991,5,0),VLOOKUP(B316,VOLEYBOL!C$54:N2387,5,0)),VLOOKUP(B316,FUTBOL!C$31:N2475,5,0)),VLOOKUP(B316,BASKETBOL!C$42:N2489,5,0)),VLOOKUP(B316,HENTBOL!C$32:N2490,5,0)),VLOOKUP(B316,HOKEY!C$35:N1834,5,0)),VLOOKUP(B316,KRİKET!C$30:N2264,5,0)),VLOOKUP(B316,'FERDİ BRANŞLAR'!B$2:M610,5,0))</f>
        <v>BADMİNTON</v>
      </c>
      <c r="G316" s="185" t="str">
        <f>IFERROR(IFERROR(IFERROR(IFERROR(IFERROR(IFERROR(IFERROR(VLOOKUP(B316,FUTSAL!C$69:N12436,6,0),VLOOKUP(B316,VOLEYBOL!C$54:N2832,6,0)),VLOOKUP(B316,FUTBOL!C$31:N2920,6,0)),VLOOKUP(B316,BASKETBOL!C$42:N2934,6,0)),VLOOKUP(B316,HENTBOL!C$32:N2935,6,0)),VLOOKUP(B316,HOKEY!C$35:N2279,6,0)),VLOOKUP(B316,KRİKET!C$30:N2709,6,0)),VLOOKUP(B316,'FERDİ BRANŞLAR'!B$2:M610,6,0))</f>
        <v>…</v>
      </c>
      <c r="H316" s="185" t="str">
        <f>IFERROR(IFERROR(IFERROR(IFERROR(IFERROR(IFERROR(IFERROR(VLOOKUP(B316,FUTSAL!C$69:N12436,7,0),VLOOKUP(B316,VOLEYBOL!C$54:N2832,7,0)),VLOOKUP(B316,FUTBOL!C$31:N2920,7,0)),VLOOKUP(B316,BASKETBOL!C$42:N2934,7,0)),VLOOKUP(B316,HENTBOL!C$32:N2935,7,0)),VLOOKUP(B316,HOKEY!C$35:N2279,7,0)),VLOOKUP(B316,KRİKET!C$30:N2709,7,0)),VLOOKUP(B316,'FERDİ BRANŞLAR'!B$2:M610,7,0))</f>
        <v>YIILDIZ KIZ</v>
      </c>
      <c r="I316" s="187" t="str">
        <f>IFERROR(IFERROR(IFERROR(IFERROR(IFERROR(IFERROR(IFERROR(VLOOKUP(B316,FUTSAL!C$69:N12436,8,0),VLOOKUP(B316,VOLEYBOL!C$54:N2832,8,0)),VLOOKUP(B316,FUTBOL!C$31:N2920,8,0)),VLOOKUP(B316,BASKETBOL!C$42:N2934,8,0)),VLOOKUP(B316,HENTBOL!C$32:N2935,8,0)),VLOOKUP(B316,HOKEY!C$35:N2279,8,0)),VLOOKUP(B316,KRİKET!C$30:N2709,8,0)),VLOOKUP(B316,'FERDİ BRANŞLAR'!B$2:M610,8,0))</f>
        <v>……….</v>
      </c>
      <c r="J316" s="183" t="str">
        <f>IFERROR(IFERROR(IFERROR(IFERROR(IFERROR(IFERROR(IFERROR(VLOOKUP(B316,FUTSAL!C$69:N12436,9,0),VLOOKUP(B316,VOLEYBOL!C$54:N2832,9,0)),VLOOKUP(B316,FUTBOL!C$31:N2920,9,0)),VLOOKUP(B316,BASKETBOL!C$42:N2934,9,0)),VLOOKUP(B316,HENTBOL!C$32:N2935,9,0)),VLOOKUP(B316,HOKEY!C$35:N2279,9,0)),VLOOKUP(B316,KRİKET!C$30:N2709,9,0)),VLOOKUP(B316,'FERDİ BRANŞLAR'!B$2:M610,9,0))</f>
        <v>…</v>
      </c>
      <c r="K316" s="183" t="str">
        <f>IFERROR(IFERROR(IFERROR(IFERROR(IFERROR(IFERROR(IFERROR(VLOOKUP(B316,FUTSAL!C$69:N12436,10,0),VLOOKUP(B316,VOLEYBOL!C$54:N2832,10,0)),VLOOKUP(B316,FUTBOL!C$31:N2920,10,0)),VLOOKUP(B316,BASKETBOL!C$42:N2934,10,0)),VLOOKUP(B316,HENTBOL!C$32:N2935,10,0)),VLOOKUP(B316,HOKEY!C$35:N2279,10,0)),VLOOKUP(B316,KRİKET!C$30:N2709,10,0)),VLOOKUP(B316,'FERDİ BRANŞLAR'!B$2:M610,10,0))</f>
        <v>…</v>
      </c>
      <c r="L316" s="311" t="str">
        <f>IFERROR(IFERROR(IFERROR(IFERROR(IFERROR(IFERROR(IFERROR(VLOOKUP(B316,FUTSAL!C$69:N12436,11,0),VLOOKUP(B316,VOLEYBOL!C$54:N2832,11,0)),VLOOKUP(B316,FUTBOL!C$31:N2920,11,0)),VLOOKUP(B316,BASKETBOL!C$42:N2934,11,0)),VLOOKUP(B316,HENTBOL!C$32:N2935,11,0)),VLOOKUP(B316,HOKEY!C$35:N2279,11,0)),VLOOKUP(B316,KRİKET!C$30:N2709,11,0)),VLOOKUP(B316,'FERDİ BRANŞLAR'!B$2:M610,11,0))</f>
        <v>……….</v>
      </c>
      <c r="M316" s="79" t="str">
        <f>IFERROR(IFERROR(IFERROR(IFERROR(IFERROR(IFERROR(IFERROR(VLOOKUP(B316,FUTSAL!C$69:N12436,12,0),VLOOKUP(B316,VOLEYBOL!C$54:N2832,12,0)),VLOOKUP(B316,FUTBOL!C$31:N2920,12,0)),VLOOKUP(B316,BASKETBOL!C$42:N2934,12,0)),VLOOKUP(B316,HENTBOL!C$32:N2935,12,0)),VLOOKUP(B316,HOKEY!C$35:N2279,11,0)),VLOOKUP(B316,KRİKET!C$30:N2709,12,0)),VLOOKUP(B316,'FERDİ BRANŞLAR'!B$2:M610,12,0))</f>
        <v>TARİH DEĞİŞİKLİĞİ</v>
      </c>
    </row>
    <row r="317" spans="2:13" ht="12" x14ac:dyDescent="0.2">
      <c r="B317" s="188">
        <v>87</v>
      </c>
      <c r="C317" s="185">
        <f>IFERROR(IFERROR(IFERROR(IFERROR(IFERROR(IFERROR(IFERROR(VLOOKUP(B317,FUTSAL!C$69:N11561,2,0),VLOOKUP(B317,VOLEYBOL!C$54:N1957,2,0)),VLOOKUP(B317,FUTBOL!C$31:N2045,2,0)),VLOOKUP(B317,BASKETBOL!C$42:N2059,2,0)),VLOOKUP(B317,HENTBOL!C$32:N2060,2,0)),VLOOKUP(B317,HOKEY!C$35:N1404,2,0)),VLOOKUP(B317,KRİKET!C$30:N1834,2,0)),VLOOKUP(B317,'FERDİ BRANŞLAR'!B$2:M180,2,0))</f>
        <v>46065</v>
      </c>
      <c r="D317" s="186">
        <f>IFERROR(IFERROR(IFERROR(IFERROR(IFERROR(IFERROR(IFERROR(VLOOKUP(B317,FUTSAL!C$69:N11561,3,0),VLOOKUP(B317,VOLEYBOL!C$54:N1957,3,0)),VLOOKUP(B317,FUTBOL!C$31:N2045,3,0)),VLOOKUP(B317,BASKETBOL!C$42:N2059,3,0)),VLOOKUP(B317,HENTBOL!C$32:N2060,3,0)),VLOOKUP(B317,HOKEY!C$35:N1404,3,0)),VLOOKUP(B317,KRİKET!C$30:N1834,3,0)),VLOOKUP(B317,'FERDİ BRANŞLAR'!B$2:M180,3,0))</f>
        <v>0.45833333333333298</v>
      </c>
      <c r="E317" s="185" t="str">
        <f>IFERROR(IFERROR(IFERROR(IFERROR(IFERROR(IFERROR(IFERROR(VLOOKUP(B317,FUTSAL!C$69:N11561,4,0),VLOOKUP(B317,VOLEYBOL!C$54:N1957,4,0)),VLOOKUP(B317,FUTBOL!C$31:N2045,4,0)),VLOOKUP(B317,BASKETBOL!C$42:N2059,4,0)),VLOOKUP(B317,HENTBOL!C$32:N2060,4,0)),VLOOKUP(B317,HOKEY!C$35:N1404,4,0)),VLOOKUP(B317,KRİKET!C$30:N1834,4,0)),VLOOKUP(B317,'FERDİ BRANŞLAR'!B$2:M180,4,0))</f>
        <v>AMASYA SS</v>
      </c>
      <c r="F317" s="185" t="str">
        <f>IFERROR(IFERROR(IFERROR(IFERROR(IFERROR(IFERROR(IFERROR(VLOOKUP(B317,FUTSAL!C$69:N11561,5,0),VLOOKUP(B317,VOLEYBOL!C$54:N1957,5,0)),VLOOKUP(B317,FUTBOL!C$31:N2045,5,0)),VLOOKUP(B317,BASKETBOL!C$42:N2059,5,0)),VLOOKUP(B317,HENTBOL!C$32:N2060,5,0)),VLOOKUP(B317,HOKEY!C$35:N1404,5,0)),VLOOKUP(B317,KRİKET!C$30:N1834,5,0)),VLOOKUP(B317,'FERDİ BRANŞLAR'!B$2:M180,5,0))</f>
        <v>FUTSAL</v>
      </c>
      <c r="G317" s="185" t="str">
        <f>IFERROR(IFERROR(IFERROR(IFERROR(IFERROR(IFERROR(IFERROR(VLOOKUP(B317,FUTSAL!C$69:N12006,6,0),VLOOKUP(B317,VOLEYBOL!C$54:N2402,6,0)),VLOOKUP(B317,FUTBOL!C$31:N2490,6,0)),VLOOKUP(B317,BASKETBOL!C$42:N2504,6,0)),VLOOKUP(B317,HENTBOL!C$32:N2505,6,0)),VLOOKUP(B317,HOKEY!C$35:N1849,6,0)),VLOOKUP(B317,KRİKET!C$30:N2279,6,0)),VLOOKUP(B317,'FERDİ BRANŞLAR'!B$2:M180,6,0))</f>
        <v>B GRB</v>
      </c>
      <c r="H317" s="185" t="str">
        <f>IFERROR(IFERROR(IFERROR(IFERROR(IFERROR(IFERROR(IFERROR(VLOOKUP(B317,FUTSAL!C$69:N12006,7,0),VLOOKUP(B317,VOLEYBOL!C$54:N2402,7,0)),VLOOKUP(B317,FUTBOL!C$31:N2490,7,0)),VLOOKUP(B317,BASKETBOL!C$42:N2504,7,0)),VLOOKUP(B317,HENTBOL!C$32:N2505,7,0)),VLOOKUP(B317,HOKEY!C$35:N1849,7,0)),VLOOKUP(B317,KRİKET!C$30:N2279,7,0)),VLOOKUP(B317,'FERDİ BRANŞLAR'!B$2:M180,7,0))</f>
        <v xml:space="preserve">YILDIZ ERKEK </v>
      </c>
      <c r="I317" s="187" t="str">
        <f>IFERROR(IFERROR(IFERROR(IFERROR(IFERROR(IFERROR(IFERROR(VLOOKUP(B317,FUTSAL!C$69:N12006,8,0),VLOOKUP(B317,VOLEYBOL!C$54:N2402,8,0)),VLOOKUP(B317,FUTBOL!C$31:N2490,8,0)),VLOOKUP(B317,BASKETBOL!C$42:N2504,8,0)),VLOOKUP(B317,HENTBOL!C$32:N2505,8,0)),VLOOKUP(B317,HOKEY!C$35:N1849,8,0)),VLOOKUP(B317,KRİKET!C$30:N2279,8,0)),VLOOKUP(B317,'FERDİ BRANŞLAR'!B$2:M180,8,0))</f>
        <v>AMASYA ŞEHİTLER O.O</v>
      </c>
      <c r="J317" s="253">
        <f>IFERROR(IFERROR(IFERROR(IFERROR(IFERROR(IFERROR(IFERROR(VLOOKUP(B317,FUTSAL!C$69:N12006,9,0),VLOOKUP(B317,VOLEYBOL!C$54:N2402,9,0)),VLOOKUP(B317,FUTBOL!C$31:N2490,9,0)),VLOOKUP(B317,BASKETBOL!C$42:N2504,9,0)),VLOOKUP(B317,HENTBOL!C$32:N2505,9,0)),VLOOKUP(B317,HOKEY!C$35:N1849,9,0)),VLOOKUP(B317,KRİKET!C$30:N2279,9,0)),VLOOKUP(B317,'FERDİ BRANŞLAR'!B$2:M180,9,0))</f>
        <v>0</v>
      </c>
      <c r="K317" s="253">
        <f>IFERROR(IFERROR(IFERROR(IFERROR(IFERROR(IFERROR(IFERROR(VLOOKUP(B317,FUTSAL!C$69:N12006,10,0),VLOOKUP(B317,VOLEYBOL!C$54:N2402,10,0)),VLOOKUP(B317,FUTBOL!C$31:N2490,10,0)),VLOOKUP(B317,BASKETBOL!C$42:N2504,10,0)),VLOOKUP(B317,HENTBOL!C$32:N2505,10,0)),VLOOKUP(B317,HOKEY!C$35:N1849,10,0)),VLOOKUP(B317,KRİKET!C$30:N2279,10,0)),VLOOKUP(B317,'FERDİ BRANŞLAR'!B$2:M180,10,0))</f>
        <v>0</v>
      </c>
      <c r="L317" s="59" t="str">
        <f>IFERROR(IFERROR(IFERROR(IFERROR(IFERROR(IFERROR(IFERROR(VLOOKUP(B317,FUTSAL!C$69:N12006,11,0),VLOOKUP(B317,VOLEYBOL!C$54:N2402,11,0)),VLOOKUP(B317,FUTBOL!C$31:N2490,11,0)),VLOOKUP(B317,BASKETBOL!C$42:N2504,11,0)),VLOOKUP(B317,HENTBOL!C$32:N2505,11,0)),VLOOKUP(B317,HOKEY!C$35:N1849,11,0)),VLOOKUP(B317,KRİKET!C$30:N2279,11,0)),VLOOKUP(B317,'FERDİ BRANŞLAR'!B$2:M180,11,0))</f>
        <v>AMASYA ZİYARET O.O</v>
      </c>
      <c r="M317" s="79">
        <f>IFERROR(IFERROR(IFERROR(IFERROR(IFERROR(IFERROR(IFERROR(VLOOKUP(B317,FUTSAL!C$69:N12006,12,0),VLOOKUP(B317,VOLEYBOL!C$54:N2402,12,0)),VLOOKUP(B317,FUTBOL!C$31:N2490,12,0)),VLOOKUP(B317,BASKETBOL!C$42:N2504,12,0)),VLOOKUP(B317,HENTBOL!C$32:N2505,12,0)),VLOOKUP(B317,HOKEY!C$35:N1849,11,0)),VLOOKUP(B317,KRİKET!C$30:N2279,12,0)),VLOOKUP(B317,'FERDİ BRANŞLAR'!B$2:M180,12,0))</f>
        <v>0</v>
      </c>
    </row>
    <row r="318" spans="2:13" ht="12" x14ac:dyDescent="0.2">
      <c r="B318" s="188">
        <v>124</v>
      </c>
      <c r="C318" s="185">
        <f>IFERROR(IFERROR(IFERROR(IFERROR(IFERROR(IFERROR(IFERROR(VLOOKUP(B318,FUTSAL!C$69:N11495,2,0),VLOOKUP(B318,VOLEYBOL!C$54:N1891,2,0)),VLOOKUP(B318,FUTBOL!C$31:N1979,2,0)),VLOOKUP(B318,BASKETBOL!C$42:N1993,2,0)),VLOOKUP(B318,HENTBOL!C$32:N1994,2,0)),VLOOKUP(B318,HOKEY!C$35:N1338,2,0)),VLOOKUP(B318,KRİKET!C$30:N1768,2,0)),VLOOKUP(B318,'FERDİ BRANŞLAR'!B$2:M114,2,0))</f>
        <v>46065</v>
      </c>
      <c r="D318" s="186">
        <f>IFERROR(IFERROR(IFERROR(IFERROR(IFERROR(IFERROR(IFERROR(VLOOKUP(B318,FUTSAL!C$69:N11495,3,0),VLOOKUP(B318,VOLEYBOL!C$54:N1891,3,0)),VLOOKUP(B318,FUTBOL!C$31:N1979,3,0)),VLOOKUP(B318,BASKETBOL!C$42:N1993,3,0)),VLOOKUP(B318,HENTBOL!C$32:N1994,3,0)),VLOOKUP(B318,HOKEY!C$35:N1338,3,0)),VLOOKUP(B318,KRİKET!C$30:N1768,3,0)),VLOOKUP(B318,'FERDİ BRANŞLAR'!B$2:M114,3,0))</f>
        <v>0.45833333333333298</v>
      </c>
      <c r="E318" s="185" t="str">
        <f>IFERROR(IFERROR(IFERROR(IFERROR(IFERROR(IFERROR(IFERROR(VLOOKUP(B318,FUTSAL!C$69:N11495,4,0),VLOOKUP(B318,VOLEYBOL!C$54:N1891,4,0)),VLOOKUP(B318,FUTBOL!C$31:N1979,4,0)),VLOOKUP(B318,BASKETBOL!C$42:N1993,4,0)),VLOOKUP(B318,HENTBOL!C$32:N1994,4,0)),VLOOKUP(B318,HOKEY!C$35:N1338,4,0)),VLOOKUP(B318,KRİKET!C$30:N1768,4,0)),VLOOKUP(B318,'FERDİ BRANŞLAR'!B$2:M114,4,0))</f>
        <v>MERZİFON SS</v>
      </c>
      <c r="F318" s="185" t="str">
        <f>IFERROR(IFERROR(IFERROR(IFERROR(IFERROR(IFERROR(IFERROR(VLOOKUP(B318,FUTSAL!C$69:N11495,5,0),VLOOKUP(B318,VOLEYBOL!C$54:N1891,5,0)),VLOOKUP(B318,FUTBOL!C$31:N1979,5,0)),VLOOKUP(B318,BASKETBOL!C$42:N1993,5,0)),VLOOKUP(B318,HENTBOL!C$32:N1994,5,0)),VLOOKUP(B318,HOKEY!C$35:N1338,5,0)),VLOOKUP(B318,KRİKET!C$30:N1768,5,0)),VLOOKUP(B318,'FERDİ BRANŞLAR'!B$2:M114,5,0))</f>
        <v>FUTSAL</v>
      </c>
      <c r="G318" s="185" t="str">
        <f>IFERROR(IFERROR(IFERROR(IFERROR(IFERROR(IFERROR(IFERROR(VLOOKUP(B318,FUTSAL!C$69:N11940,6,0),VLOOKUP(B318,VOLEYBOL!C$54:N2336,6,0)),VLOOKUP(B318,FUTBOL!C$31:N2424,6,0)),VLOOKUP(B318,BASKETBOL!C$42:N2438,6,0)),VLOOKUP(B318,HENTBOL!C$32:N2439,6,0)),VLOOKUP(B318,HOKEY!C$35:N1783,6,0)),VLOOKUP(B318,KRİKET!C$30:N2213,6,0)),VLOOKUP(B318,'FERDİ BRANŞLAR'!B$2:M114,6,0))</f>
        <v>B GRB</v>
      </c>
      <c r="H318" s="185" t="str">
        <f>IFERROR(IFERROR(IFERROR(IFERROR(IFERROR(IFERROR(IFERROR(VLOOKUP(B318,FUTSAL!C$69:N11940,7,0),VLOOKUP(B318,VOLEYBOL!C$54:N2336,7,0)),VLOOKUP(B318,FUTBOL!C$31:N2424,7,0)),VLOOKUP(B318,BASKETBOL!C$42:N2438,7,0)),VLOOKUP(B318,HENTBOL!C$32:N2439,7,0)),VLOOKUP(B318,HOKEY!C$35:N1783,7,0)),VLOOKUP(B318,KRİKET!C$30:N2213,7,0)),VLOOKUP(B318,'FERDİ BRANŞLAR'!B$2:M114,7,0))</f>
        <v>YILDIZ KIZ</v>
      </c>
      <c r="I318" s="187" t="str">
        <f>IFERROR(IFERROR(IFERROR(IFERROR(IFERROR(IFERROR(IFERROR(VLOOKUP(B318,FUTSAL!C$69:N11940,8,0),VLOOKUP(B318,VOLEYBOL!C$54:N2336,8,0)),VLOOKUP(B318,FUTBOL!C$31:N2424,8,0)),VLOOKUP(B318,BASKETBOL!C$42:N2438,8,0)),VLOOKUP(B318,HENTBOL!C$32:N2439,8,0)),VLOOKUP(B318,HOKEY!C$35:N1783,8,0)),VLOOKUP(B318,KRİKET!C$30:N2213,8,0)),VLOOKUP(B318,'FERDİ BRANŞLAR'!B$2:M114,8,0))</f>
        <v>MERZİFON NAMIK KEMAL O.O</v>
      </c>
      <c r="J318" s="253">
        <f>IFERROR(IFERROR(IFERROR(IFERROR(IFERROR(IFERROR(IFERROR(VLOOKUP(B318,FUTSAL!C$69:N11940,9,0),VLOOKUP(B318,VOLEYBOL!C$54:N2336,9,0)),VLOOKUP(B318,FUTBOL!C$31:N2424,9,0)),VLOOKUP(B318,BASKETBOL!C$42:N2438,9,0)),VLOOKUP(B318,HENTBOL!C$32:N2439,9,0)),VLOOKUP(B318,HOKEY!C$35:N1783,9,0)),VLOOKUP(B318,KRİKET!C$30:N2213,9,0)),VLOOKUP(B318,'FERDİ BRANŞLAR'!B$2:M114,9,0))</f>
        <v>0</v>
      </c>
      <c r="K318" s="253">
        <f>IFERROR(IFERROR(IFERROR(IFERROR(IFERROR(IFERROR(IFERROR(VLOOKUP(B318,FUTSAL!C$69:N11940,10,0),VLOOKUP(B318,VOLEYBOL!C$54:N2336,10,0)),VLOOKUP(B318,FUTBOL!C$31:N2424,10,0)),VLOOKUP(B318,BASKETBOL!C$42:N2438,10,0)),VLOOKUP(B318,HENTBOL!C$32:N2439,10,0)),VLOOKUP(B318,HOKEY!C$35:N1783,10,0)),VLOOKUP(B318,KRİKET!C$30:N2213,10,0)),VLOOKUP(B318,'FERDİ BRANŞLAR'!B$2:M114,10,0))</f>
        <v>0</v>
      </c>
      <c r="L318" s="59" t="str">
        <f>IFERROR(IFERROR(IFERROR(IFERROR(IFERROR(IFERROR(IFERROR(VLOOKUP(B318,FUTSAL!C$69:N11940,11,0),VLOOKUP(B318,VOLEYBOL!C$54:N2336,11,0)),VLOOKUP(B318,FUTBOL!C$31:N2424,11,0)),VLOOKUP(B318,BASKETBOL!C$42:N2438,11,0)),VLOOKUP(B318,HENTBOL!C$32:N2439,11,0)),VLOOKUP(B318,HOKEY!C$35:N1783,11,0)),VLOOKUP(B318,KRİKET!C$30:N2213,11,0)),VLOOKUP(B318,'FERDİ BRANŞLAR'!B$2:M114,11,0))</f>
        <v>MERZİFON VALİ HÜSEYİN POROY O.O</v>
      </c>
      <c r="M318" s="79">
        <f>IFERROR(IFERROR(IFERROR(IFERROR(IFERROR(IFERROR(IFERROR(VLOOKUP(B318,FUTSAL!C$69:N11940,12,0),VLOOKUP(B318,VOLEYBOL!C$54:N2336,12,0)),VLOOKUP(B318,FUTBOL!C$31:N2424,12,0)),VLOOKUP(B318,BASKETBOL!C$42:N2438,12,0)),VLOOKUP(B318,HENTBOL!C$32:N2439,12,0)),VLOOKUP(B318,HOKEY!C$35:N1783,11,0)),VLOOKUP(B318,KRİKET!C$30:N2213,12,0)),VLOOKUP(B318,'FERDİ BRANŞLAR'!B$2:M114,12,0))</f>
        <v>0</v>
      </c>
    </row>
    <row r="319" spans="2:13" ht="12" x14ac:dyDescent="0.2">
      <c r="B319" s="188">
        <v>242</v>
      </c>
      <c r="C319" s="185">
        <f>IFERROR(IFERROR(IFERROR(IFERROR(IFERROR(IFERROR(IFERROR(VLOOKUP(B319,FUTSAL!C$69:N11710,2,0),VLOOKUP(B319,VOLEYBOL!C$54:N2106,2,0)),VLOOKUP(B319,FUTBOL!C$31:N2194,2,0)),VLOOKUP(B319,BASKETBOL!C$42:N2208,2,0)),VLOOKUP(B319,HENTBOL!C$32:N2209,2,0)),VLOOKUP(B319,HOKEY!C$35:N1553,2,0)),VLOOKUP(B319,KRİKET!C$30:N1983,2,0)),VLOOKUP(B319,'FERDİ BRANŞLAR'!B$2:M329,2,0))</f>
        <v>46065</v>
      </c>
      <c r="D319" s="186">
        <f>IFERROR(IFERROR(IFERROR(IFERROR(IFERROR(IFERROR(IFERROR(VLOOKUP(B319,FUTSAL!C$69:N11710,3,0),VLOOKUP(B319,VOLEYBOL!C$54:N2106,3,0)),VLOOKUP(B319,FUTBOL!C$31:N2194,3,0)),VLOOKUP(B319,BASKETBOL!C$42:N2208,3,0)),VLOOKUP(B319,HENTBOL!C$32:N2209,3,0)),VLOOKUP(B319,HOKEY!C$35:N1553,3,0)),VLOOKUP(B319,KRİKET!C$30:N1983,3,0)),VLOOKUP(B319,'FERDİ BRANŞLAR'!B$2:M329,3,0))</f>
        <v>0.45833333333333331</v>
      </c>
      <c r="E319" s="185" t="str">
        <f>IFERROR(IFERROR(IFERROR(IFERROR(IFERROR(IFERROR(IFERROR(VLOOKUP(B319,FUTSAL!C$69:N11710,4,0),VLOOKUP(B319,VOLEYBOL!C$54:N2106,4,0)),VLOOKUP(B319,FUTBOL!C$31:N2194,4,0)),VLOOKUP(B319,BASKETBOL!C$42:N2208,4,0)),VLOOKUP(B319,HENTBOL!C$32:N2209,4,0)),VLOOKUP(B319,HOKEY!C$35:N1553,4,0)),VLOOKUP(B319,KRİKET!C$30:N1983,4,0)),VLOOKUP(B319,'FERDİ BRANŞLAR'!B$2:M329,4,0))</f>
        <v>AMASYA BEL 2NOLU SENTETİK SAHA</v>
      </c>
      <c r="F319" s="185" t="str">
        <f>IFERROR(IFERROR(IFERROR(IFERROR(IFERROR(IFERROR(IFERROR(VLOOKUP(B319,FUTSAL!C$69:N11710,5,0),VLOOKUP(B319,VOLEYBOL!C$54:N2106,5,0)),VLOOKUP(B319,FUTBOL!C$31:N2194,5,0)),VLOOKUP(B319,BASKETBOL!C$42:N2208,5,0)),VLOOKUP(B319,HENTBOL!C$32:N2209,5,0)),VLOOKUP(B319,HOKEY!C$35:N1553,5,0)),VLOOKUP(B319,KRİKET!C$30:N1983,5,0)),VLOOKUP(B319,'FERDİ BRANŞLAR'!B$2:M329,5,0))</f>
        <v>FUTBOL</v>
      </c>
      <c r="G319" s="185" t="str">
        <f>IFERROR(IFERROR(IFERROR(IFERROR(IFERROR(IFERROR(IFERROR(VLOOKUP(B319,FUTSAL!C$69:N12155,6,0),VLOOKUP(B319,VOLEYBOL!C$54:N2551,6,0)),VLOOKUP(B319,FUTBOL!C$31:N2639,6,0)),VLOOKUP(B319,BASKETBOL!C$42:N2653,6,0)),VLOOKUP(B319,HENTBOL!C$32:N2654,6,0)),VLOOKUP(B319,HOKEY!C$35:N1998,6,0)),VLOOKUP(B319,KRİKET!C$30:N2428,6,0)),VLOOKUP(B319,'FERDİ BRANŞLAR'!B$2:M329,6,0))</f>
        <v>A GRB</v>
      </c>
      <c r="H319" s="185" t="str">
        <f>IFERROR(IFERROR(IFERROR(IFERROR(IFERROR(IFERROR(IFERROR(VLOOKUP(B319,FUTSAL!C$69:N12155,7,0),VLOOKUP(B319,VOLEYBOL!C$54:N2551,7,0)),VLOOKUP(B319,FUTBOL!C$31:N2639,7,0)),VLOOKUP(B319,BASKETBOL!C$42:N2653,7,0)),VLOOKUP(B319,HENTBOL!C$32:N2654,7,0)),VLOOKUP(B319,HOKEY!C$35:N1998,7,0)),VLOOKUP(B319,KRİKET!C$30:N2428,7,0)),VLOOKUP(B319,'FERDİ BRANŞLAR'!B$2:M329,7,0))</f>
        <v>KÜÇÜK ERK</v>
      </c>
      <c r="I319" s="187" t="str">
        <f>IFERROR(IFERROR(IFERROR(IFERROR(IFERROR(IFERROR(IFERROR(VLOOKUP(B319,FUTSAL!C$69:N12155,8,0),VLOOKUP(B319,VOLEYBOL!C$54:N2551,8,0)),VLOOKUP(B319,FUTBOL!C$31:N2639,8,0)),VLOOKUP(B319,BASKETBOL!C$42:N2653,8,0)),VLOOKUP(B319,HENTBOL!C$32:N2654,8,0)),VLOOKUP(B319,HOKEY!C$35:N1998,8,0)),VLOOKUP(B319,KRİKET!C$30:N2428,8,0)),VLOOKUP(B319,'FERDİ BRANŞLAR'!B$2:M329,8,0))</f>
        <v>AMASYA ZİYAPAŞA  O.O</v>
      </c>
      <c r="J319" s="253">
        <f>IFERROR(IFERROR(IFERROR(IFERROR(IFERROR(IFERROR(IFERROR(VLOOKUP(B319,FUTSAL!C$69:N12155,9,0),VLOOKUP(B319,VOLEYBOL!C$54:N2551,9,0)),VLOOKUP(B319,FUTBOL!C$31:N2639,9,0)),VLOOKUP(B319,BASKETBOL!C$42:N2653,9,0)),VLOOKUP(B319,HENTBOL!C$32:N2654,9,0)),VLOOKUP(B319,HOKEY!C$35:N1998,9,0)),VLOOKUP(B319,KRİKET!C$30:N2428,9,0)),VLOOKUP(B319,'FERDİ BRANŞLAR'!B$2:M329,9,0))</f>
        <v>0</v>
      </c>
      <c r="K319" s="253">
        <f>IFERROR(IFERROR(IFERROR(IFERROR(IFERROR(IFERROR(IFERROR(VLOOKUP(B319,FUTSAL!C$69:N12155,10,0),VLOOKUP(B319,VOLEYBOL!C$54:N2551,10,0)),VLOOKUP(B319,FUTBOL!C$31:N2639,10,0)),VLOOKUP(B319,BASKETBOL!C$42:N2653,10,0)),VLOOKUP(B319,HENTBOL!C$32:N2654,10,0)),VLOOKUP(B319,HOKEY!C$35:N1998,10,0)),VLOOKUP(B319,KRİKET!C$30:N2428,10,0)),VLOOKUP(B319,'FERDİ BRANŞLAR'!B$2:M329,10,0))</f>
        <v>0</v>
      </c>
      <c r="L319" s="379" t="str">
        <f>IFERROR(IFERROR(IFERROR(IFERROR(IFERROR(IFERROR(IFERROR(VLOOKUP(B319,FUTSAL!C$69:N12155,11,0),VLOOKUP(B319,VOLEYBOL!C$54:N2551,11,0)),VLOOKUP(B319,FUTBOL!C$31:N2639,11,0)),VLOOKUP(B319,BASKETBOL!C$42:N2653,11,0)),VLOOKUP(B319,HENTBOL!C$32:N2654,11,0)),VLOOKUP(B319,HOKEY!C$35:N1998,11,0)),VLOOKUP(B319,KRİKET!C$30:N2428,11,0)),VLOOKUP(B319,'FERDİ BRANŞLAR'!B$2:M329,11,0))</f>
        <v>AMASYA PLEVNE O.O</v>
      </c>
      <c r="M319" s="79">
        <f>IFERROR(IFERROR(IFERROR(IFERROR(IFERROR(IFERROR(IFERROR(VLOOKUP(B319,FUTSAL!C$69:N12155,12,0),VLOOKUP(B319,VOLEYBOL!C$54:N2551,12,0)),VLOOKUP(B319,FUTBOL!C$31:N2639,12,0)),VLOOKUP(B319,BASKETBOL!C$42:N2653,12,0)),VLOOKUP(B319,HENTBOL!C$32:N2654,12,0)),VLOOKUP(B319,HOKEY!C$35:N1998,11,0)),VLOOKUP(B319,KRİKET!C$30:N2428,12,0)),VLOOKUP(B319,'FERDİ BRANŞLAR'!B$2:M329,12,0))</f>
        <v>0</v>
      </c>
    </row>
    <row r="320" spans="2:13" ht="12" x14ac:dyDescent="0.2">
      <c r="B320" s="188">
        <v>245</v>
      </c>
      <c r="C320" s="185">
        <f>IFERROR(IFERROR(IFERROR(IFERROR(IFERROR(IFERROR(IFERROR(VLOOKUP(B320,FUTSAL!C$69:N11757,2,0),VLOOKUP(B320,VOLEYBOL!C$54:N2153,2,0)),VLOOKUP(B320,FUTBOL!C$31:N2241,2,0)),VLOOKUP(B320,BASKETBOL!C$42:N2255,2,0)),VLOOKUP(B320,HENTBOL!C$32:N2256,2,0)),VLOOKUP(B320,HOKEY!C$35:N1600,2,0)),VLOOKUP(B320,KRİKET!C$30:N2030,2,0)),VLOOKUP(B320,'FERDİ BRANŞLAR'!B$2:M376,2,0))</f>
        <v>46065</v>
      </c>
      <c r="D320" s="186">
        <f>IFERROR(IFERROR(IFERROR(IFERROR(IFERROR(IFERROR(IFERROR(VLOOKUP(B320,FUTSAL!C$69:N11757,3,0),VLOOKUP(B320,VOLEYBOL!C$54:N2153,3,0)),VLOOKUP(B320,FUTBOL!C$31:N2241,3,0)),VLOOKUP(B320,BASKETBOL!C$42:N2255,3,0)),VLOOKUP(B320,HENTBOL!C$32:N2256,3,0)),VLOOKUP(B320,HOKEY!C$35:N1600,3,0)),VLOOKUP(B320,KRİKET!C$30:N2030,3,0)),VLOOKUP(B320,'FERDİ BRANŞLAR'!B$2:M376,3,0))</f>
        <v>0.45833333333333331</v>
      </c>
      <c r="E320" s="185" t="str">
        <f>IFERROR(IFERROR(IFERROR(IFERROR(IFERROR(IFERROR(IFERROR(VLOOKUP(B320,FUTSAL!C$69:N11757,4,0),VLOOKUP(B320,VOLEYBOL!C$54:N2153,4,0)),VLOOKUP(B320,FUTBOL!C$31:N2241,4,0)),VLOOKUP(B320,BASKETBOL!C$42:N2255,4,0)),VLOOKUP(B320,HENTBOL!C$32:N2256,4,0)),VLOOKUP(B320,HOKEY!C$35:N1600,4,0)),VLOOKUP(B320,KRİKET!C$30:N2030,4,0)),VLOOKUP(B320,'FERDİ BRANŞLAR'!B$2:M376,4,0))</f>
        <v>SULUOVA SENTETİK SAHA</v>
      </c>
      <c r="F320" s="185" t="str">
        <f>IFERROR(IFERROR(IFERROR(IFERROR(IFERROR(IFERROR(IFERROR(VLOOKUP(B320,FUTSAL!C$69:N11757,5,0),VLOOKUP(B320,VOLEYBOL!C$54:N2153,5,0)),VLOOKUP(B320,FUTBOL!C$31:N2241,5,0)),VLOOKUP(B320,BASKETBOL!C$42:N2255,5,0)),VLOOKUP(B320,HENTBOL!C$32:N2256,5,0)),VLOOKUP(B320,HOKEY!C$35:N1600,5,0)),VLOOKUP(B320,KRİKET!C$30:N2030,5,0)),VLOOKUP(B320,'FERDİ BRANŞLAR'!B$2:M376,5,0))</f>
        <v>FUTBOL</v>
      </c>
      <c r="G320" s="185" t="str">
        <f>IFERROR(IFERROR(IFERROR(IFERROR(IFERROR(IFERROR(IFERROR(VLOOKUP(B320,FUTSAL!C$69:N12202,6,0),VLOOKUP(B320,VOLEYBOL!C$54:N2598,6,0)),VLOOKUP(B320,FUTBOL!C$31:N2686,6,0)),VLOOKUP(B320,BASKETBOL!C$42:N2700,6,0)),VLOOKUP(B320,HENTBOL!C$32:N2701,6,0)),VLOOKUP(B320,HOKEY!C$35:N2045,6,0)),VLOOKUP(B320,KRİKET!C$30:N2475,6,0)),VLOOKUP(B320,'FERDİ BRANŞLAR'!B$2:M376,6,0))</f>
        <v>B GRB</v>
      </c>
      <c r="H320" s="185" t="str">
        <f>IFERROR(IFERROR(IFERROR(IFERROR(IFERROR(IFERROR(IFERROR(VLOOKUP(B320,FUTSAL!C$69:N12202,7,0),VLOOKUP(B320,VOLEYBOL!C$54:N2598,7,0)),VLOOKUP(B320,FUTBOL!C$31:N2686,7,0)),VLOOKUP(B320,BASKETBOL!C$42:N2700,7,0)),VLOOKUP(B320,HENTBOL!C$32:N2701,7,0)),VLOOKUP(B320,HOKEY!C$35:N2045,7,0)),VLOOKUP(B320,KRİKET!C$30:N2475,7,0)),VLOOKUP(B320,'FERDİ BRANŞLAR'!B$2:M376,7,0))</f>
        <v>KÜÇÜK ERK</v>
      </c>
      <c r="I320" s="187" t="str">
        <f>IFERROR(IFERROR(IFERROR(IFERROR(IFERROR(IFERROR(IFERROR(VLOOKUP(B320,FUTSAL!C$69:N12202,8,0),VLOOKUP(B320,VOLEYBOL!C$54:N2598,8,0)),VLOOKUP(B320,FUTBOL!C$31:N2686,8,0)),VLOOKUP(B320,BASKETBOL!C$42:N2700,8,0)),VLOOKUP(B320,HENTBOL!C$32:N2701,8,0)),VLOOKUP(B320,HOKEY!C$35:N2045,8,0)),VLOOKUP(B320,KRİKET!C$30:N2475,8,0)),VLOOKUP(B320,'FERDİ BRANŞLAR'!B$2:M376,8,0))</f>
        <v>SULUOVA ŞEHİT OSMAN KARAKUŞ ORTAOKULU</v>
      </c>
      <c r="J320" s="253">
        <f>IFERROR(IFERROR(IFERROR(IFERROR(IFERROR(IFERROR(IFERROR(VLOOKUP(B320,FUTSAL!C$69:N12202,9,0),VLOOKUP(B320,VOLEYBOL!C$54:N2598,9,0)),VLOOKUP(B320,FUTBOL!C$31:N2686,9,0)),VLOOKUP(B320,BASKETBOL!C$42:N2700,9,0)),VLOOKUP(B320,HENTBOL!C$32:N2701,9,0)),VLOOKUP(B320,HOKEY!C$35:N2045,9,0)),VLOOKUP(B320,KRİKET!C$30:N2475,9,0)),VLOOKUP(B320,'FERDİ BRANŞLAR'!B$2:M376,9,0))</f>
        <v>0</v>
      </c>
      <c r="K320" s="253">
        <f>IFERROR(IFERROR(IFERROR(IFERROR(IFERROR(IFERROR(IFERROR(VLOOKUP(B320,FUTSAL!C$69:N12202,10,0),VLOOKUP(B320,VOLEYBOL!C$54:N2598,10,0)),VLOOKUP(B320,FUTBOL!C$31:N2686,10,0)),VLOOKUP(B320,BASKETBOL!C$42:N2700,10,0)),VLOOKUP(B320,HENTBOL!C$32:N2701,10,0)),VLOOKUP(B320,HOKEY!C$35:N2045,10,0)),VLOOKUP(B320,KRİKET!C$30:N2475,10,0)),VLOOKUP(B320,'FERDİ BRANŞLAR'!B$2:M376,10,0))</f>
        <v>0</v>
      </c>
      <c r="L320" s="59" t="str">
        <f>IFERROR(IFERROR(IFERROR(IFERROR(IFERROR(IFERROR(IFERROR(VLOOKUP(B320,FUTSAL!C$69:N12202,11,0),VLOOKUP(B320,VOLEYBOL!C$54:N2598,11,0)),VLOOKUP(B320,FUTBOL!C$31:N2686,11,0)),VLOOKUP(B320,BASKETBOL!C$42:N2700,11,0)),VLOOKUP(B320,HENTBOL!C$32:N2701,11,0)),VLOOKUP(B320,HOKEY!C$35:N2045,11,0)),VLOOKUP(B320,KRİKET!C$30:N2475,11,0)),VLOOKUP(B320,'FERDİ BRANŞLAR'!B$2:M376,11,0))</f>
        <v>SULUOVA ATATÜRK O.O</v>
      </c>
      <c r="M320" s="79">
        <f>IFERROR(IFERROR(IFERROR(IFERROR(IFERROR(IFERROR(IFERROR(VLOOKUP(B320,FUTSAL!C$69:N12202,12,0),VLOOKUP(B320,VOLEYBOL!C$54:N2598,12,0)),VLOOKUP(B320,FUTBOL!C$31:N2686,12,0)),VLOOKUP(B320,BASKETBOL!C$42:N2700,12,0)),VLOOKUP(B320,HENTBOL!C$32:N2701,12,0)),VLOOKUP(B320,HOKEY!C$35:N2045,11,0)),VLOOKUP(B320,KRİKET!C$30:N2475,12,0)),VLOOKUP(B320,'FERDİ BRANŞLAR'!B$2:M376,12,0))</f>
        <v>0</v>
      </c>
    </row>
    <row r="321" spans="2:13" ht="12" x14ac:dyDescent="0.2">
      <c r="B321" s="188">
        <v>118</v>
      </c>
      <c r="C321" s="185">
        <f>IFERROR(IFERROR(IFERROR(IFERROR(IFERROR(IFERROR(IFERROR(VLOOKUP(B321,FUTSAL!C$69:N11826,2,0),VLOOKUP(B321,VOLEYBOL!C$54:N2222,2,0)),VLOOKUP(B321,FUTBOL!C$31:N2310,2,0)),VLOOKUP(B321,BASKETBOL!C$42:N2324,2,0)),VLOOKUP(B321,HENTBOL!C$32:N2325,2,0)),VLOOKUP(B321,HOKEY!C$35:N1669,2,0)),VLOOKUP(B321,KRİKET!C$30:N2099,2,0)),VLOOKUP(B321,'FERDİ BRANŞLAR'!B$2:M445,2,0))</f>
        <v>46065</v>
      </c>
      <c r="D321" s="186">
        <f>IFERROR(IFERROR(IFERROR(IFERROR(IFERROR(IFERROR(IFERROR(VLOOKUP(B321,FUTSAL!C$69:N11826,3,0),VLOOKUP(B321,VOLEYBOL!C$54:N2222,3,0)),VLOOKUP(B321,FUTBOL!C$31:N2310,3,0)),VLOOKUP(B321,BASKETBOL!C$42:N2324,3,0)),VLOOKUP(B321,HENTBOL!C$32:N2325,3,0)),VLOOKUP(B321,HOKEY!C$35:N1669,3,0)),VLOOKUP(B321,KRİKET!C$30:N2099,3,0)),VLOOKUP(B321,'FERDİ BRANŞLAR'!B$2:M445,3,0))</f>
        <v>0.54166666666666663</v>
      </c>
      <c r="E321" s="185" t="str">
        <f>IFERROR(IFERROR(IFERROR(IFERROR(IFERROR(IFERROR(IFERROR(VLOOKUP(B321,FUTSAL!C$69:N11826,4,0),VLOOKUP(B321,VOLEYBOL!C$54:N2222,4,0)),VLOOKUP(B321,FUTBOL!C$31:N2310,4,0)),VLOOKUP(B321,BASKETBOL!C$42:N2324,4,0)),VLOOKUP(B321,HENTBOL!C$32:N2325,4,0)),VLOOKUP(B321,HOKEY!C$35:N1669,4,0)),VLOOKUP(B321,KRİKET!C$30:N2099,4,0)),VLOOKUP(B321,'FERDİ BRANŞLAR'!B$2:M445,4,0))</f>
        <v>AMASYA SS</v>
      </c>
      <c r="F321" s="185" t="str">
        <f>IFERROR(IFERROR(IFERROR(IFERROR(IFERROR(IFERROR(IFERROR(VLOOKUP(B321,FUTSAL!C$69:N11826,5,0),VLOOKUP(B321,VOLEYBOL!C$54:N2222,5,0)),VLOOKUP(B321,FUTBOL!C$31:N2310,5,0)),VLOOKUP(B321,BASKETBOL!C$42:N2324,5,0)),VLOOKUP(B321,HENTBOL!C$32:N2325,5,0)),VLOOKUP(B321,HOKEY!C$35:N1669,5,0)),VLOOKUP(B321,KRİKET!C$30:N2099,5,0)),VLOOKUP(B321,'FERDİ BRANŞLAR'!B$2:M445,5,0))</f>
        <v>FUTSAL</v>
      </c>
      <c r="G321" s="185" t="str">
        <f>IFERROR(IFERROR(IFERROR(IFERROR(IFERROR(IFERROR(IFERROR(VLOOKUP(B321,FUTSAL!C$69:N12271,6,0),VLOOKUP(B321,VOLEYBOL!C$54:N2667,6,0)),VLOOKUP(B321,FUTBOL!C$31:N2755,6,0)),VLOOKUP(B321,BASKETBOL!C$42:N2769,6,0)),VLOOKUP(B321,HENTBOL!C$32:N2770,6,0)),VLOOKUP(B321,HOKEY!C$35:N2114,6,0)),VLOOKUP(B321,KRİKET!C$30:N2544,6,0)),VLOOKUP(B321,'FERDİ BRANŞLAR'!B$2:M445,6,0))</f>
        <v>A GRB</v>
      </c>
      <c r="H321" s="185" t="str">
        <f>IFERROR(IFERROR(IFERROR(IFERROR(IFERROR(IFERROR(IFERROR(VLOOKUP(B321,FUTSAL!C$69:N12271,7,0),VLOOKUP(B321,VOLEYBOL!C$54:N2667,7,0)),VLOOKUP(B321,FUTBOL!C$31:N2755,7,0)),VLOOKUP(B321,BASKETBOL!C$42:N2769,7,0)),VLOOKUP(B321,HENTBOL!C$32:N2770,7,0)),VLOOKUP(B321,HOKEY!C$35:N2114,7,0)),VLOOKUP(B321,KRİKET!C$30:N2544,7,0)),VLOOKUP(B321,'FERDİ BRANŞLAR'!B$2:M445,7,0))</f>
        <v>YILDIZ KIZ</v>
      </c>
      <c r="I321" s="187" t="str">
        <f>IFERROR(IFERROR(IFERROR(IFERROR(IFERROR(IFERROR(IFERROR(VLOOKUP(B321,FUTSAL!C$69:N12271,8,0),VLOOKUP(B321,VOLEYBOL!C$54:N2667,8,0)),VLOOKUP(B321,FUTBOL!C$31:N2755,8,0)),VLOOKUP(B321,BASKETBOL!C$42:N2769,8,0)),VLOOKUP(B321,HENTBOL!C$32:N2770,8,0)),VLOOKUP(B321,HOKEY!C$35:N2114,8,0)),VLOOKUP(B321,KRİKET!C$30:N2544,8,0)),VLOOKUP(B321,'FERDİ BRANŞLAR'!B$2:M445,8,0))</f>
        <v>AMASYA ÖZEL KUTLUBEY KOLEJİ O.O</v>
      </c>
      <c r="J321" s="253">
        <f>IFERROR(IFERROR(IFERROR(IFERROR(IFERROR(IFERROR(IFERROR(VLOOKUP(B321,FUTSAL!C$69:N12271,9,0),VLOOKUP(B321,VOLEYBOL!C$54:N2667,9,0)),VLOOKUP(B321,FUTBOL!C$31:N2755,9,0)),VLOOKUP(B321,BASKETBOL!C$42:N2769,9,0)),VLOOKUP(B321,HENTBOL!C$32:N2770,9,0)),VLOOKUP(B321,HOKEY!C$35:N2114,9,0)),VLOOKUP(B321,KRİKET!C$30:N2544,9,0)),VLOOKUP(B321,'FERDİ BRANŞLAR'!B$2:M445,9,0))</f>
        <v>0</v>
      </c>
      <c r="K321" s="253">
        <f>IFERROR(IFERROR(IFERROR(IFERROR(IFERROR(IFERROR(IFERROR(VLOOKUP(B321,FUTSAL!C$69:N12271,10,0),VLOOKUP(B321,VOLEYBOL!C$54:N2667,10,0)),VLOOKUP(B321,FUTBOL!C$31:N2755,10,0)),VLOOKUP(B321,BASKETBOL!C$42:N2769,10,0)),VLOOKUP(B321,HENTBOL!C$32:N2770,10,0)),VLOOKUP(B321,HOKEY!C$35:N2114,10,0)),VLOOKUP(B321,KRİKET!C$30:N2544,10,0)),VLOOKUP(B321,'FERDİ BRANŞLAR'!B$2:M445,10,0))</f>
        <v>0</v>
      </c>
      <c r="L321" s="379" t="str">
        <f>IFERROR(IFERROR(IFERROR(IFERROR(IFERROR(IFERROR(IFERROR(VLOOKUP(B321,FUTSAL!C$69:N12271,11,0),VLOOKUP(B321,VOLEYBOL!C$54:N2667,11,0)),VLOOKUP(B321,FUTBOL!C$31:N2755,11,0)),VLOOKUP(B321,BASKETBOL!C$42:N2769,11,0)),VLOOKUP(B321,HENTBOL!C$32:N2770,11,0)),VLOOKUP(B321,HOKEY!C$35:N2114,11,0)),VLOOKUP(B321,KRİKET!C$30:N2544,11,0)),VLOOKUP(B321,'FERDİ BRANŞLAR'!B$2:M445,11,0))</f>
        <v>AMASYA GAZİ O.O</v>
      </c>
      <c r="M321" s="79">
        <f>IFERROR(IFERROR(IFERROR(IFERROR(IFERROR(IFERROR(IFERROR(VLOOKUP(B321,FUTSAL!C$69:N12271,12,0),VLOOKUP(B321,VOLEYBOL!C$54:N2667,12,0)),VLOOKUP(B321,FUTBOL!C$31:N2755,12,0)),VLOOKUP(B321,BASKETBOL!C$42:N2769,12,0)),VLOOKUP(B321,HENTBOL!C$32:N2770,12,0)),VLOOKUP(B321,HOKEY!C$35:N2114,11,0)),VLOOKUP(B321,KRİKET!C$30:N2544,12,0)),VLOOKUP(B321,'FERDİ BRANŞLAR'!B$2:M445,12,0))</f>
        <v>0</v>
      </c>
    </row>
    <row r="322" spans="2:13" ht="12" x14ac:dyDescent="0.2">
      <c r="B322" s="188">
        <v>117</v>
      </c>
      <c r="C322" s="185">
        <f>IFERROR(IFERROR(IFERROR(IFERROR(IFERROR(IFERROR(IFERROR(VLOOKUP(B322,FUTSAL!C$69:N11807,2,0),VLOOKUP(B322,VOLEYBOL!C$54:N2203,2,0)),VLOOKUP(B322,FUTBOL!C$31:N2291,2,0)),VLOOKUP(B322,BASKETBOL!C$42:N2305,2,0)),VLOOKUP(B322,HENTBOL!C$32:N2306,2,0)),VLOOKUP(B322,HOKEY!C$35:N1650,2,0)),VLOOKUP(B322,KRİKET!C$30:N2080,2,0)),VLOOKUP(B322,'FERDİ BRANŞLAR'!B$2:M426,2,0))</f>
        <v>46065</v>
      </c>
      <c r="D322" s="186">
        <f>IFERROR(IFERROR(IFERROR(IFERROR(IFERROR(IFERROR(IFERROR(VLOOKUP(B322,FUTSAL!C$69:N11807,3,0),VLOOKUP(B322,VOLEYBOL!C$54:N2203,3,0)),VLOOKUP(B322,FUTBOL!C$31:N2291,3,0)),VLOOKUP(B322,BASKETBOL!C$42:N2305,3,0)),VLOOKUP(B322,HENTBOL!C$32:N2306,3,0)),VLOOKUP(B322,HOKEY!C$35:N1650,3,0)),VLOOKUP(B322,KRİKET!C$30:N2080,3,0)),VLOOKUP(B322,'FERDİ BRANŞLAR'!B$2:M426,3,0))</f>
        <v>0.58333333333333337</v>
      </c>
      <c r="E322" s="185" t="str">
        <f>IFERROR(IFERROR(IFERROR(IFERROR(IFERROR(IFERROR(IFERROR(VLOOKUP(B322,FUTSAL!C$69:N11807,4,0),VLOOKUP(B322,VOLEYBOL!C$54:N2203,4,0)),VLOOKUP(B322,FUTBOL!C$31:N2291,4,0)),VLOOKUP(B322,BASKETBOL!C$42:N2305,4,0)),VLOOKUP(B322,HENTBOL!C$32:N2306,4,0)),VLOOKUP(B322,HOKEY!C$35:N1650,4,0)),VLOOKUP(B322,KRİKET!C$30:N2080,4,0)),VLOOKUP(B322,'FERDİ BRANŞLAR'!B$2:M426,4,0))</f>
        <v>AMASYA SS</v>
      </c>
      <c r="F322" s="185" t="str">
        <f>IFERROR(IFERROR(IFERROR(IFERROR(IFERROR(IFERROR(IFERROR(VLOOKUP(B322,FUTSAL!C$69:N11807,5,0),VLOOKUP(B322,VOLEYBOL!C$54:N2203,5,0)),VLOOKUP(B322,FUTBOL!C$31:N2291,5,0)),VLOOKUP(B322,BASKETBOL!C$42:N2305,5,0)),VLOOKUP(B322,HENTBOL!C$32:N2306,5,0)),VLOOKUP(B322,HOKEY!C$35:N1650,5,0)),VLOOKUP(B322,KRİKET!C$30:N2080,5,0)),VLOOKUP(B322,'FERDİ BRANŞLAR'!B$2:M426,5,0))</f>
        <v>FUTSAL</v>
      </c>
      <c r="G322" s="185" t="str">
        <f>IFERROR(IFERROR(IFERROR(IFERROR(IFERROR(IFERROR(IFERROR(VLOOKUP(B322,FUTSAL!C$69:N12252,6,0),VLOOKUP(B322,VOLEYBOL!C$54:N2648,6,0)),VLOOKUP(B322,FUTBOL!C$31:N2736,6,0)),VLOOKUP(B322,BASKETBOL!C$42:N2750,6,0)),VLOOKUP(B322,HENTBOL!C$32:N2751,6,0)),VLOOKUP(B322,HOKEY!C$35:N2095,6,0)),VLOOKUP(B322,KRİKET!C$30:N2525,6,0)),VLOOKUP(B322,'FERDİ BRANŞLAR'!B$2:M426,6,0))</f>
        <v>A GRB</v>
      </c>
      <c r="H322" s="185" t="str">
        <f>IFERROR(IFERROR(IFERROR(IFERROR(IFERROR(IFERROR(IFERROR(VLOOKUP(B322,FUTSAL!C$69:N12252,7,0),VLOOKUP(B322,VOLEYBOL!C$54:N2648,7,0)),VLOOKUP(B322,FUTBOL!C$31:N2736,7,0)),VLOOKUP(B322,BASKETBOL!C$42:N2750,7,0)),VLOOKUP(B322,HENTBOL!C$32:N2751,7,0)),VLOOKUP(B322,HOKEY!C$35:N2095,7,0)),VLOOKUP(B322,KRİKET!C$30:N2525,7,0)),VLOOKUP(B322,'FERDİ BRANŞLAR'!B$2:M426,7,0))</f>
        <v>YILDIZ KIZ</v>
      </c>
      <c r="I322" s="187" t="str">
        <f>IFERROR(IFERROR(IFERROR(IFERROR(IFERROR(IFERROR(IFERROR(VLOOKUP(B322,FUTSAL!C$69:N12252,8,0),VLOOKUP(B322,VOLEYBOL!C$54:N2648,8,0)),VLOOKUP(B322,FUTBOL!C$31:N2736,8,0)),VLOOKUP(B322,BASKETBOL!C$42:N2750,8,0)),VLOOKUP(B322,HENTBOL!C$32:N2751,8,0)),VLOOKUP(B322,HOKEY!C$35:N2095,8,0)),VLOOKUP(B322,KRİKET!C$30:N2525,8,0)),VLOOKUP(B322,'FERDİ BRANŞLAR'!B$2:M426,8,0))</f>
        <v>AMASYA OVASARAY O.O</v>
      </c>
      <c r="J322" s="253">
        <f>IFERROR(IFERROR(IFERROR(IFERROR(IFERROR(IFERROR(IFERROR(VLOOKUP(B322,FUTSAL!C$69:N12252,9,0),VLOOKUP(B322,VOLEYBOL!C$54:N2648,9,0)),VLOOKUP(B322,FUTBOL!C$31:N2736,9,0)),VLOOKUP(B322,BASKETBOL!C$42:N2750,9,0)),VLOOKUP(B322,HENTBOL!C$32:N2751,9,0)),VLOOKUP(B322,HOKEY!C$35:N2095,9,0)),VLOOKUP(B322,KRİKET!C$30:N2525,9,0)),VLOOKUP(B322,'FERDİ BRANŞLAR'!B$2:M426,9,0))</f>
        <v>0</v>
      </c>
      <c r="K322" s="253">
        <f>IFERROR(IFERROR(IFERROR(IFERROR(IFERROR(IFERROR(IFERROR(VLOOKUP(B322,FUTSAL!C$69:N12252,10,0),VLOOKUP(B322,VOLEYBOL!C$54:N2648,10,0)),VLOOKUP(B322,FUTBOL!C$31:N2736,10,0)),VLOOKUP(B322,BASKETBOL!C$42:N2750,10,0)),VLOOKUP(B322,HENTBOL!C$32:N2751,10,0)),VLOOKUP(B322,HOKEY!C$35:N2095,10,0)),VLOOKUP(B322,KRİKET!C$30:N2525,10,0)),VLOOKUP(B322,'FERDİ BRANŞLAR'!B$2:M426,10,0))</f>
        <v>0</v>
      </c>
      <c r="L322" s="363" t="str">
        <f>IFERROR(IFERROR(IFERROR(IFERROR(IFERROR(IFERROR(IFERROR(VLOOKUP(B322,FUTSAL!C$69:N12252,11,0),VLOOKUP(B322,VOLEYBOL!C$54:N2648,11,0)),VLOOKUP(B322,FUTBOL!C$31:N2736,11,0)),VLOOKUP(B322,BASKETBOL!C$42:N2750,11,0)),VLOOKUP(B322,HENTBOL!C$32:N2751,11,0)),VLOOKUP(B322,HOKEY!C$35:N2095,11,0)),VLOOKUP(B322,KRİKET!C$30:N2525,11,0)),VLOOKUP(B322,'FERDİ BRANŞLAR'!B$2:M426,11,0))</f>
        <v>AMASYA ŞEHİTLER O.O</v>
      </c>
      <c r="M322" s="79">
        <f>IFERROR(IFERROR(IFERROR(IFERROR(IFERROR(IFERROR(IFERROR(VLOOKUP(B322,FUTSAL!C$69:N12252,12,0),VLOOKUP(B322,VOLEYBOL!C$54:N2648,12,0)),VLOOKUP(B322,FUTBOL!C$31:N2736,12,0)),VLOOKUP(B322,BASKETBOL!C$42:N2750,12,0)),VLOOKUP(B322,HENTBOL!C$32:N2751,12,0)),VLOOKUP(B322,HOKEY!C$35:N2095,11,0)),VLOOKUP(B322,KRİKET!C$30:N2525,12,0)),VLOOKUP(B322,'FERDİ BRANŞLAR'!B$2:M426,12,0))</f>
        <v>0</v>
      </c>
    </row>
    <row r="323" spans="2:13" ht="12" x14ac:dyDescent="0.2">
      <c r="B323" s="188">
        <v>99</v>
      </c>
      <c r="C323" s="185">
        <f>IFERROR(IFERROR(IFERROR(IFERROR(IFERROR(IFERROR(IFERROR(VLOOKUP(B323,FUTSAL!C$69:N11721,2,0),VLOOKUP(B323,VOLEYBOL!C$54:N2117,2,0)),VLOOKUP(B323,FUTBOL!C$31:N2205,2,0)),VLOOKUP(B323,BASKETBOL!C$42:N2219,2,0)),VLOOKUP(B323,HENTBOL!C$32:N2220,2,0)),VLOOKUP(B323,HOKEY!C$35:N1564,2,0)),VLOOKUP(B323,KRİKET!C$30:N1994,2,0)),VLOOKUP(B323,'FERDİ BRANŞLAR'!B$2:M340,2,0))</f>
        <v>46066</v>
      </c>
      <c r="D323" s="186">
        <f>IFERROR(IFERROR(IFERROR(IFERROR(IFERROR(IFERROR(IFERROR(VLOOKUP(B323,FUTSAL!C$69:N11721,3,0),VLOOKUP(B323,VOLEYBOL!C$54:N2117,3,0)),VLOOKUP(B323,FUTBOL!C$31:N2205,3,0)),VLOOKUP(B323,BASKETBOL!C$42:N2219,3,0)),VLOOKUP(B323,HENTBOL!C$32:N2220,3,0)),VLOOKUP(B323,HOKEY!C$35:N1564,3,0)),VLOOKUP(B323,KRİKET!C$30:N1994,3,0)),VLOOKUP(B323,'FERDİ BRANŞLAR'!B$2:M340,3,0))</f>
        <v>0.375</v>
      </c>
      <c r="E323" s="185" t="str">
        <f>IFERROR(IFERROR(IFERROR(IFERROR(IFERROR(IFERROR(IFERROR(VLOOKUP(B323,FUTSAL!C$69:N11721,4,0),VLOOKUP(B323,VOLEYBOL!C$54:N2117,4,0)),VLOOKUP(B323,FUTBOL!C$31:N2205,4,0)),VLOOKUP(B323,BASKETBOL!C$42:N2219,4,0)),VLOOKUP(B323,HENTBOL!C$32:N2220,4,0)),VLOOKUP(B323,HOKEY!C$35:N1564,4,0)),VLOOKUP(B323,KRİKET!C$30:N1994,4,0)),VLOOKUP(B323,'FERDİ BRANŞLAR'!B$2:M340,4,0))</f>
        <v>AMASYA SS</v>
      </c>
      <c r="F323" s="185" t="str">
        <f>IFERROR(IFERROR(IFERROR(IFERROR(IFERROR(IFERROR(IFERROR(VLOOKUP(B323,FUTSAL!C$69:N11721,5,0),VLOOKUP(B323,VOLEYBOL!C$54:N2117,5,0)),VLOOKUP(B323,FUTBOL!C$31:N2205,5,0)),VLOOKUP(B323,BASKETBOL!C$42:N2219,5,0)),VLOOKUP(B323,HENTBOL!C$32:N2220,5,0)),VLOOKUP(B323,HOKEY!C$35:N1564,5,0)),VLOOKUP(B323,KRİKET!C$30:N1994,5,0)),VLOOKUP(B323,'FERDİ BRANŞLAR'!B$2:M340,5,0))</f>
        <v>FUTSAL</v>
      </c>
      <c r="G323" s="185" t="str">
        <f>IFERROR(IFERROR(IFERROR(IFERROR(IFERROR(IFERROR(IFERROR(VLOOKUP(B323,FUTSAL!C$69:N12166,6,0),VLOOKUP(B323,VOLEYBOL!C$54:N2562,6,0)),VLOOKUP(B323,FUTBOL!C$31:N2650,6,0)),VLOOKUP(B323,BASKETBOL!C$42:N2664,6,0)),VLOOKUP(B323,HENTBOL!C$32:N2665,6,0)),VLOOKUP(B323,HOKEY!C$35:N2009,6,0)),VLOOKUP(B323,KRİKET!C$30:N2439,6,0)),VLOOKUP(B323,'FERDİ BRANŞLAR'!B$2:M340,6,0))</f>
        <v>F GRB</v>
      </c>
      <c r="H323" s="185" t="str">
        <f>IFERROR(IFERROR(IFERROR(IFERROR(IFERROR(IFERROR(IFERROR(VLOOKUP(B323,FUTSAL!C$69:N12166,7,0),VLOOKUP(B323,VOLEYBOL!C$54:N2562,7,0)),VLOOKUP(B323,FUTBOL!C$31:N2650,7,0)),VLOOKUP(B323,BASKETBOL!C$42:N2664,7,0)),VLOOKUP(B323,HENTBOL!C$32:N2665,7,0)),VLOOKUP(B323,HOKEY!C$35:N2009,7,0)),VLOOKUP(B323,KRİKET!C$30:N2439,7,0)),VLOOKUP(B323,'FERDİ BRANŞLAR'!B$2:M340,7,0))</f>
        <v xml:space="preserve">YILDIZ ERKEK </v>
      </c>
      <c r="I323" s="187" t="str">
        <f>IFERROR(IFERROR(IFERROR(IFERROR(IFERROR(IFERROR(IFERROR(VLOOKUP(B323,FUTSAL!C$69:N12166,8,0),VLOOKUP(B323,VOLEYBOL!C$54:N2562,8,0)),VLOOKUP(B323,FUTBOL!C$31:N2650,8,0)),VLOOKUP(B323,BASKETBOL!C$42:N2664,8,0)),VLOOKUP(B323,HENTBOL!C$32:N2665,8,0)),VLOOKUP(B323,HOKEY!C$35:N2009,8,0)),VLOOKUP(B323,KRİKET!C$30:N2439,8,0)),VLOOKUP(B323,'FERDİ BRANŞLAR'!B$2:M340,8,0))</f>
        <v>AMASYA YAVUZ SELİM O.O</v>
      </c>
      <c r="J323" s="253">
        <f>IFERROR(IFERROR(IFERROR(IFERROR(IFERROR(IFERROR(IFERROR(VLOOKUP(B323,FUTSAL!C$69:N12166,9,0),VLOOKUP(B323,VOLEYBOL!C$54:N2562,9,0)),VLOOKUP(B323,FUTBOL!C$31:N2650,9,0)),VLOOKUP(B323,BASKETBOL!C$42:N2664,9,0)),VLOOKUP(B323,HENTBOL!C$32:N2665,9,0)),VLOOKUP(B323,HOKEY!C$35:N2009,9,0)),VLOOKUP(B323,KRİKET!C$30:N2439,9,0)),VLOOKUP(B323,'FERDİ BRANŞLAR'!B$2:M340,9,0))</f>
        <v>0</v>
      </c>
      <c r="K323" s="253">
        <f>IFERROR(IFERROR(IFERROR(IFERROR(IFERROR(IFERROR(IFERROR(VLOOKUP(B323,FUTSAL!C$69:N12166,10,0),VLOOKUP(B323,VOLEYBOL!C$54:N2562,10,0)),VLOOKUP(B323,FUTBOL!C$31:N2650,10,0)),VLOOKUP(B323,BASKETBOL!C$42:N2664,10,0)),VLOOKUP(B323,HENTBOL!C$32:N2665,10,0)),VLOOKUP(B323,HOKEY!C$35:N2009,10,0)),VLOOKUP(B323,KRİKET!C$30:N2439,10,0)),VLOOKUP(B323,'FERDİ BRANŞLAR'!B$2:M340,10,0))</f>
        <v>0</v>
      </c>
      <c r="L323" s="356" t="str">
        <f>IFERROR(IFERROR(IFERROR(IFERROR(IFERROR(IFERROR(IFERROR(VLOOKUP(B323,FUTSAL!C$69:N12166,11,0),VLOOKUP(B323,VOLEYBOL!C$54:N2562,11,0)),VLOOKUP(B323,FUTBOL!C$31:N2650,11,0)),VLOOKUP(B323,BASKETBOL!C$42:N2664,11,0)),VLOOKUP(B323,HENTBOL!C$32:N2665,11,0)),VLOOKUP(B323,HOKEY!C$35:N2009,11,0)),VLOOKUP(B323,KRİKET!C$30:N2439,11,0)),VLOOKUP(B323,'FERDİ BRANŞLAR'!B$2:M340,11,0))</f>
        <v>SULUOVA GAZİ O.O</v>
      </c>
      <c r="M323" s="79">
        <f>IFERROR(IFERROR(IFERROR(IFERROR(IFERROR(IFERROR(IFERROR(VLOOKUP(B323,FUTSAL!C$69:N12166,12,0),VLOOKUP(B323,VOLEYBOL!C$54:N2562,12,0)),VLOOKUP(B323,FUTBOL!C$31:N2650,12,0)),VLOOKUP(B323,BASKETBOL!C$42:N2664,12,0)),VLOOKUP(B323,HENTBOL!C$32:N2665,12,0)),VLOOKUP(B323,HOKEY!C$35:N2009,11,0)),VLOOKUP(B323,KRİKET!C$30:N2439,12,0)),VLOOKUP(B323,'FERDİ BRANŞLAR'!B$2:M340,12,0))</f>
        <v>0</v>
      </c>
    </row>
    <row r="324" spans="2:13" ht="12" x14ac:dyDescent="0.2">
      <c r="B324" s="188">
        <v>434</v>
      </c>
      <c r="C324" s="185">
        <f>IFERROR(IFERROR(IFERROR(IFERROR(IFERROR(IFERROR(IFERROR(VLOOKUP(B324,FUTSAL!C$69:N11821,2,0),VLOOKUP(B324,VOLEYBOL!C$54:N2217,2,0)),VLOOKUP(B324,FUTBOL!C$31:N2305,2,0)),VLOOKUP(B324,BASKETBOL!C$42:N2319,2,0)),VLOOKUP(B324,HENTBOL!C$32:N2320,2,0)),VLOOKUP(B324,HOKEY!C$35:N1664,2,0)),VLOOKUP(B324,KRİKET!C$30:N2094,2,0)),VLOOKUP(B324,'FERDİ BRANŞLAR'!B$2:M440,2,0))</f>
        <v>46066</v>
      </c>
      <c r="D324" s="186">
        <f>IFERROR(IFERROR(IFERROR(IFERROR(IFERROR(IFERROR(IFERROR(VLOOKUP(B324,FUTSAL!C$69:N11821,3,0),VLOOKUP(B324,VOLEYBOL!C$54:N2217,3,0)),VLOOKUP(B324,FUTBOL!C$31:N2305,3,0)),VLOOKUP(B324,BASKETBOL!C$42:N2319,3,0)),VLOOKUP(B324,HENTBOL!C$32:N2320,3,0)),VLOOKUP(B324,HOKEY!C$35:N1664,3,0)),VLOOKUP(B324,KRİKET!C$30:N2094,3,0)),VLOOKUP(B324,'FERDİ BRANŞLAR'!B$2:M440,3,0))</f>
        <v>0.39583333333333331</v>
      </c>
      <c r="E324" s="185" t="str">
        <f>IFERROR(IFERROR(IFERROR(IFERROR(IFERROR(IFERROR(IFERROR(VLOOKUP(B324,FUTSAL!C$69:N11821,4,0),VLOOKUP(B324,VOLEYBOL!C$54:N2217,4,0)),VLOOKUP(B324,FUTBOL!C$31:N2305,4,0)),VLOOKUP(B324,BASKETBOL!C$42:N2319,4,0)),VLOOKUP(B324,HENTBOL!C$32:N2320,4,0)),VLOOKUP(B324,HOKEY!C$35:N1664,4,0)),VLOOKUP(B324,KRİKET!C$30:N2094,4,0)),VLOOKUP(B324,'FERDİ BRANŞLAR'!B$2:M440,4,0))</f>
        <v>MERZİFON S.S</v>
      </c>
      <c r="F324" s="185" t="str">
        <f>IFERROR(IFERROR(IFERROR(IFERROR(IFERROR(IFERROR(IFERROR(VLOOKUP(B324,FUTSAL!C$69:N11821,5,0),VLOOKUP(B324,VOLEYBOL!C$54:N2217,5,0)),VLOOKUP(B324,FUTBOL!C$31:N2305,5,0)),VLOOKUP(B324,BASKETBOL!C$42:N2319,5,0)),VLOOKUP(B324,HENTBOL!C$32:N2320,5,0)),VLOOKUP(B324,HOKEY!C$35:N1664,5,0)),VLOOKUP(B324,KRİKET!C$30:N2094,5,0)),VLOOKUP(B324,'FERDİ BRANŞLAR'!B$2:M440,5,0))</f>
        <v>BASKETBOL</v>
      </c>
      <c r="G324" s="185" t="str">
        <f>IFERROR(IFERROR(IFERROR(IFERROR(IFERROR(IFERROR(IFERROR(VLOOKUP(B324,FUTSAL!C$69:N12266,6,0),VLOOKUP(B324,VOLEYBOL!C$54:N2662,6,0)),VLOOKUP(B324,FUTBOL!C$31:N2750,6,0)),VLOOKUP(B324,BASKETBOL!C$42:N2764,6,0)),VLOOKUP(B324,HENTBOL!C$32:N2765,6,0)),VLOOKUP(B324,HOKEY!C$35:N2109,6,0)),VLOOKUP(B324,KRİKET!C$30:N2539,6,0)),VLOOKUP(B324,'FERDİ BRANŞLAR'!B$2:M440,6,0))</f>
        <v>A GRB</v>
      </c>
      <c r="H324" s="185" t="str">
        <f>IFERROR(IFERROR(IFERROR(IFERROR(IFERROR(IFERROR(IFERROR(VLOOKUP(B324,FUTSAL!C$69:N12266,7,0),VLOOKUP(B324,VOLEYBOL!C$54:N2662,7,0)),VLOOKUP(B324,FUTBOL!C$31:N2750,7,0)),VLOOKUP(B324,BASKETBOL!C$42:N2764,7,0)),VLOOKUP(B324,HENTBOL!C$32:N2765,7,0)),VLOOKUP(B324,HOKEY!C$35:N2109,7,0)),VLOOKUP(B324,KRİKET!C$30:N2539,7,0)),VLOOKUP(B324,'FERDİ BRANŞLAR'!B$2:M440,7,0))</f>
        <v>KÜÇÜK KIZ</v>
      </c>
      <c r="I324" s="187" t="str">
        <f>IFERROR(IFERROR(IFERROR(IFERROR(IFERROR(IFERROR(IFERROR(VLOOKUP(B324,FUTSAL!C$69:N12266,8,0),VLOOKUP(B324,VOLEYBOL!C$54:N2662,8,0)),VLOOKUP(B324,FUTBOL!C$31:N2750,8,0)),VLOOKUP(B324,BASKETBOL!C$42:N2764,8,0)),VLOOKUP(B324,HENTBOL!C$32:N2765,8,0)),VLOOKUP(B324,HOKEY!C$35:N2109,8,0)),VLOOKUP(B324,KRİKET!C$30:N2539,8,0)),VLOOKUP(B324,'FERDİ BRANŞLAR'!B$2:M440,8,0))</f>
        <v>MERZİFON NAMIK KEMAL O.O</v>
      </c>
      <c r="J324" s="253">
        <f>IFERROR(IFERROR(IFERROR(IFERROR(IFERROR(IFERROR(IFERROR(VLOOKUP(B324,FUTSAL!C$69:N12266,9,0),VLOOKUP(B324,VOLEYBOL!C$54:N2662,9,0)),VLOOKUP(B324,FUTBOL!C$31:N2750,9,0)),VLOOKUP(B324,BASKETBOL!C$42:N2764,9,0)),VLOOKUP(B324,HENTBOL!C$32:N2765,9,0)),VLOOKUP(B324,HOKEY!C$35:N2109,9,0)),VLOOKUP(B324,KRİKET!C$30:N2539,9,0)),VLOOKUP(B324,'FERDİ BRANŞLAR'!B$2:M440,9,0))</f>
        <v>0</v>
      </c>
      <c r="K324" s="253">
        <f>IFERROR(IFERROR(IFERROR(IFERROR(IFERROR(IFERROR(IFERROR(VLOOKUP(B324,FUTSAL!C$69:N12266,10,0),VLOOKUP(B324,VOLEYBOL!C$54:N2662,10,0)),VLOOKUP(B324,FUTBOL!C$31:N2750,10,0)),VLOOKUP(B324,BASKETBOL!C$42:N2764,10,0)),VLOOKUP(B324,HENTBOL!C$32:N2765,10,0)),VLOOKUP(B324,HOKEY!C$35:N2109,10,0)),VLOOKUP(B324,KRİKET!C$30:N2539,10,0)),VLOOKUP(B324,'FERDİ BRANŞLAR'!B$2:M440,10,0))</f>
        <v>0</v>
      </c>
      <c r="L324" s="346" t="str">
        <f>IFERROR(IFERROR(IFERROR(IFERROR(IFERROR(IFERROR(IFERROR(VLOOKUP(B324,FUTSAL!C$69:N12266,11,0),VLOOKUP(B324,VOLEYBOL!C$54:N2662,11,0)),VLOOKUP(B324,FUTBOL!C$31:N2750,11,0)),VLOOKUP(B324,BASKETBOL!C$42:N2764,11,0)),VLOOKUP(B324,HENTBOL!C$32:N2765,11,0)),VLOOKUP(B324,HOKEY!C$35:N2109,11,0)),VLOOKUP(B324,KRİKET!C$30:N2539,11,0)),VLOOKUP(B324,'FERDİ BRANŞLAR'!B$2:M440,11,0))</f>
        <v>MERZİFON ŞEHİT BİNBAŞI ARSLAN KULAKSIZ O.O</v>
      </c>
      <c r="M324" s="79">
        <f>IFERROR(IFERROR(IFERROR(IFERROR(IFERROR(IFERROR(IFERROR(VLOOKUP(B324,FUTSAL!C$69:N12266,12,0),VLOOKUP(B324,VOLEYBOL!C$54:N2662,12,0)),VLOOKUP(B324,FUTBOL!C$31:N2750,12,0)),VLOOKUP(B324,BASKETBOL!C$42:N2764,12,0)),VLOOKUP(B324,HENTBOL!C$32:N2765,12,0)),VLOOKUP(B324,HOKEY!C$35:N2109,11,0)),VLOOKUP(B324,KRİKET!C$30:N2539,12,0)),VLOOKUP(B324,'FERDİ BRANŞLAR'!B$2:M440,12,0))</f>
        <v>0</v>
      </c>
    </row>
    <row r="325" spans="2:13" ht="12" x14ac:dyDescent="0.2">
      <c r="B325" s="188">
        <v>424</v>
      </c>
      <c r="C325" s="185">
        <f>IFERROR(IFERROR(IFERROR(IFERROR(IFERROR(IFERROR(IFERROR(VLOOKUP(B325,FUTSAL!C$69:N11964,2,0),VLOOKUP(B325,VOLEYBOL!C$54:N2360,2,0)),VLOOKUP(B325,FUTBOL!C$31:N2448,2,0)),VLOOKUP(B325,BASKETBOL!C$42:N2462,2,0)),VLOOKUP(B325,HENTBOL!C$32:N2463,2,0)),VLOOKUP(B325,HOKEY!C$35:N1807,2,0)),VLOOKUP(B325,KRİKET!C$30:N2237,2,0)),VLOOKUP(B325,'FERDİ BRANŞLAR'!B$2:M583,2,0))</f>
        <v>46066</v>
      </c>
      <c r="D325" s="186">
        <f>IFERROR(IFERROR(IFERROR(IFERROR(IFERROR(IFERROR(IFERROR(VLOOKUP(B325,FUTSAL!C$69:N11964,3,0),VLOOKUP(B325,VOLEYBOL!C$54:N2360,3,0)),VLOOKUP(B325,FUTBOL!C$31:N2448,3,0)),VLOOKUP(B325,BASKETBOL!C$42:N2462,3,0)),VLOOKUP(B325,HENTBOL!C$32:N2463,3,0)),VLOOKUP(B325,HOKEY!C$35:N1807,3,0)),VLOOKUP(B325,KRİKET!C$30:N2237,3,0)),VLOOKUP(B325,'FERDİ BRANŞLAR'!B$2:M583,3,0))</f>
        <v>0.41666666666666669</v>
      </c>
      <c r="E325" s="185" t="str">
        <f>IFERROR(IFERROR(IFERROR(IFERROR(IFERROR(IFERROR(IFERROR(VLOOKUP(B325,FUTSAL!C$69:N11964,4,0),VLOOKUP(B325,VOLEYBOL!C$54:N2360,4,0)),VLOOKUP(B325,FUTBOL!C$31:N2448,4,0)),VLOOKUP(B325,BASKETBOL!C$42:N2462,4,0)),VLOOKUP(B325,HENTBOL!C$32:N2463,4,0)),VLOOKUP(B325,HOKEY!C$35:N1807,4,0)),VLOOKUP(B325,KRİKET!C$30:N2237,4,0)),VLOOKUP(B325,'FERDİ BRANŞLAR'!B$2:M583,4,0))</f>
        <v>22 HAZİRAN S.S</v>
      </c>
      <c r="F325" s="185" t="str">
        <f>IFERROR(IFERROR(IFERROR(IFERROR(IFERROR(IFERROR(IFERROR(VLOOKUP(B325,FUTSAL!C$69:N11964,5,0),VLOOKUP(B325,VOLEYBOL!C$54:N2360,5,0)),VLOOKUP(B325,FUTBOL!C$31:N2448,5,0)),VLOOKUP(B325,BASKETBOL!C$42:N2462,5,0)),VLOOKUP(B325,HENTBOL!C$32:N2463,5,0)),VLOOKUP(B325,HOKEY!C$35:N1807,5,0)),VLOOKUP(B325,KRİKET!C$30:N2237,5,0)),VLOOKUP(B325,'FERDİ BRANŞLAR'!B$2:M583,5,0))</f>
        <v>BASKETBOL</v>
      </c>
      <c r="G325" s="185" t="str">
        <f>IFERROR(IFERROR(IFERROR(IFERROR(IFERROR(IFERROR(IFERROR(VLOOKUP(B325,FUTSAL!C$69:N12409,6,0),VLOOKUP(B325,VOLEYBOL!C$54:N2805,6,0)),VLOOKUP(B325,FUTBOL!C$31:N2893,6,0)),VLOOKUP(B325,BASKETBOL!C$42:N2907,6,0)),VLOOKUP(B325,HENTBOL!C$32:N2908,6,0)),VLOOKUP(B325,HOKEY!C$35:N2252,6,0)),VLOOKUP(B325,KRİKET!C$30:N2682,6,0)),VLOOKUP(B325,'FERDİ BRANŞLAR'!B$2:M583,6,0))</f>
        <v>A GRB</v>
      </c>
      <c r="H325" s="185" t="str">
        <f>IFERROR(IFERROR(IFERROR(IFERROR(IFERROR(IFERROR(IFERROR(VLOOKUP(B325,FUTSAL!C$69:N12409,7,0),VLOOKUP(B325,VOLEYBOL!C$54:N2805,7,0)),VLOOKUP(B325,FUTBOL!C$31:N2893,7,0)),VLOOKUP(B325,BASKETBOL!C$42:N2907,7,0)),VLOOKUP(B325,HENTBOL!C$32:N2908,7,0)),VLOOKUP(B325,HOKEY!C$35:N2252,7,0)),VLOOKUP(B325,KRİKET!C$30:N2682,7,0)),VLOOKUP(B325,'FERDİ BRANŞLAR'!B$2:M583,7,0))</f>
        <v>KÇK ERK</v>
      </c>
      <c r="I325" s="187" t="str">
        <f>IFERROR(IFERROR(IFERROR(IFERROR(IFERROR(IFERROR(IFERROR(VLOOKUP(B325,FUTSAL!C$69:N12409,8,0),VLOOKUP(B325,VOLEYBOL!C$54:N2805,8,0)),VLOOKUP(B325,FUTBOL!C$31:N2893,8,0)),VLOOKUP(B325,BASKETBOL!C$42:N2907,8,0)),VLOOKUP(B325,HENTBOL!C$32:N2908,8,0)),VLOOKUP(B325,HOKEY!C$35:N2252,8,0)),VLOOKUP(B325,KRİKET!C$30:N2682,8,0)),VLOOKUP(B325,'FERDİ BRANŞLAR'!B$2:M583,8,0))</f>
        <v>AMASYA ÖZEL BAŞARIR O.O</v>
      </c>
      <c r="J325" s="253">
        <f>IFERROR(IFERROR(IFERROR(IFERROR(IFERROR(IFERROR(IFERROR(VLOOKUP(B325,FUTSAL!C$69:N12409,9,0),VLOOKUP(B325,VOLEYBOL!C$54:N2805,9,0)),VLOOKUP(B325,FUTBOL!C$31:N2893,9,0)),VLOOKUP(B325,BASKETBOL!C$42:N2907,9,0)),VLOOKUP(B325,HENTBOL!C$32:N2908,9,0)),VLOOKUP(B325,HOKEY!C$35:N2252,9,0)),VLOOKUP(B325,KRİKET!C$30:N2682,9,0)),VLOOKUP(B325,'FERDİ BRANŞLAR'!B$2:M583,9,0))</f>
        <v>0</v>
      </c>
      <c r="K325" s="253">
        <f>IFERROR(IFERROR(IFERROR(IFERROR(IFERROR(IFERROR(IFERROR(VLOOKUP(B325,FUTSAL!C$69:N12409,10,0),VLOOKUP(B325,VOLEYBOL!C$54:N2805,10,0)),VLOOKUP(B325,FUTBOL!C$31:N2893,10,0)),VLOOKUP(B325,BASKETBOL!C$42:N2907,10,0)),VLOOKUP(B325,HENTBOL!C$32:N2908,10,0)),VLOOKUP(B325,HOKEY!C$35:N2252,10,0)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2907,11,0)),VLOOKUP(B325,HENTBOL!C$32:N2908,11,0)),VLOOKUP(B325,HOKEY!C$35:N2252,11,0)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2907,12,0)),VLOOKUP(B325,HENTBOL!C$32:N2908,12,0)),VLOOKUP(B325,HOKEY!C$35:N2252,11,0)),VLOOKUP(B325,KRİKET!C$30:N2682,12,0)),VLOOKUP(B325,'FERDİ BRANŞLAR'!B$2:M583,12,0))</f>
        <v>……….</v>
      </c>
    </row>
    <row r="326" spans="2:13" ht="12" x14ac:dyDescent="0.2">
      <c r="B326" s="188">
        <v>93</v>
      </c>
      <c r="C326" s="185">
        <f>IFERROR(IFERROR(IFERROR(IFERROR(IFERROR(IFERROR(IFERROR(VLOOKUP(B326,FUTSAL!C$69:N11739,2,0),VLOOKUP(B326,VOLEYBOL!C$54:N2135,2,0)),VLOOKUP(B326,FUTBOL!C$31:N2223,2,0)),VLOOKUP(B326,BASKETBOL!C$42:N2237,2,0)),VLOOKUP(B326,HENTBOL!C$32:N2238,2,0)),VLOOKUP(B326,HOKEY!C$35:N1582,2,0)),VLOOKUP(B326,KRİKET!C$30:N2012,2,0)),VLOOKUP(B326,'FERDİ BRANŞLAR'!B$2:M358,2,0))</f>
        <v>46066</v>
      </c>
      <c r="D326" s="186">
        <f>IFERROR(IFERROR(IFERROR(IFERROR(IFERROR(IFERROR(IFERROR(VLOOKUP(B326,FUTSAL!C$69:N11739,3,0),VLOOKUP(B326,VOLEYBOL!C$54:N2135,3,0)),VLOOKUP(B326,FUTBOL!C$31:N2223,3,0)),VLOOKUP(B326,BASKETBOL!C$42:N2237,3,0)),VLOOKUP(B326,HENTBOL!C$32:N2238,3,0)),VLOOKUP(B326,HOKEY!C$35:N1582,3,0)),VLOOKUP(B326,KRİKET!C$30:N2012,3,0)),VLOOKUP(B326,'FERDİ BRANŞLAR'!B$2:M358,3,0))</f>
        <v>0.41666666666666702</v>
      </c>
      <c r="E326" s="185" t="str">
        <f>IFERROR(IFERROR(IFERROR(IFERROR(IFERROR(IFERROR(IFERROR(VLOOKUP(B326,FUTSAL!C$69:N11739,4,0),VLOOKUP(B326,VOLEYBOL!C$54:N2135,4,0)),VLOOKUP(B326,FUTBOL!C$31:N2223,4,0)),VLOOKUP(B326,BASKETBOL!C$42:N2237,4,0)),VLOOKUP(B326,HENTBOL!C$32:N2238,4,0)),VLOOKUP(B326,HOKEY!C$35:N1582,4,0)),VLOOKUP(B326,KRİKET!C$30:N2012,4,0)),VLOOKUP(B326,'FERDİ BRANŞLAR'!B$2:M358,4,0))</f>
        <v>AMASYA SS</v>
      </c>
      <c r="F326" s="185" t="str">
        <f>IFERROR(IFERROR(IFERROR(IFERROR(IFERROR(IFERROR(IFERROR(VLOOKUP(B326,FUTSAL!C$69:N11739,5,0),VLOOKUP(B326,VOLEYBOL!C$54:N2135,5,0)),VLOOKUP(B326,FUTBOL!C$31:N2223,5,0)),VLOOKUP(B326,BASKETBOL!C$42:N2237,5,0)),VLOOKUP(B326,HENTBOL!C$32:N2238,5,0)),VLOOKUP(B326,HOKEY!C$35:N1582,5,0)),VLOOKUP(B326,KRİKET!C$30:N2012,5,0)),VLOOKUP(B326,'FERDİ BRANŞLAR'!B$2:M358,5,0))</f>
        <v>FUTSAL</v>
      </c>
      <c r="G326" s="185" t="str">
        <f>IFERROR(IFERROR(IFERROR(IFERROR(IFERROR(IFERROR(IFERROR(VLOOKUP(B326,FUTSAL!C$69:N12184,6,0),VLOOKUP(B326,VOLEYBOL!C$54:N2580,6,0)),VLOOKUP(B326,FUTBOL!C$31:N2668,6,0)),VLOOKUP(B326,BASKETBOL!C$42:N2682,6,0)),VLOOKUP(B326,HENTBOL!C$32:N2683,6,0)),VLOOKUP(B326,HOKEY!C$35:N2027,6,0)),VLOOKUP(B326,KRİKET!C$30:N2457,6,0)),VLOOKUP(B326,'FERDİ BRANŞLAR'!B$2:M358,6,0))</f>
        <v>D GRB</v>
      </c>
      <c r="H326" s="185" t="str">
        <f>IFERROR(IFERROR(IFERROR(IFERROR(IFERROR(IFERROR(IFERROR(VLOOKUP(B326,FUTSAL!C$69:N12184,7,0),VLOOKUP(B326,VOLEYBOL!C$54:N2580,7,0)),VLOOKUP(B326,FUTBOL!C$31:N2668,7,0)),VLOOKUP(B326,BASKETBOL!C$42:N2682,7,0)),VLOOKUP(B326,HENTBOL!C$32:N2683,7,0)),VLOOKUP(B326,HOKEY!C$35:N2027,7,0)),VLOOKUP(B326,KRİKET!C$30:N2457,7,0)),VLOOKUP(B326,'FERDİ BRANŞLAR'!B$2:M358,7,0))</f>
        <v xml:space="preserve">YILDIZ ERKEK </v>
      </c>
      <c r="I326" s="187" t="str">
        <f>IFERROR(IFERROR(IFERROR(IFERROR(IFERROR(IFERROR(IFERROR(VLOOKUP(B326,FUTSAL!C$69:N12184,8,0),VLOOKUP(B326,VOLEYBOL!C$54:N2580,8,0)),VLOOKUP(B326,FUTBOL!C$31:N2668,8,0)),VLOOKUP(B326,BASKETBOL!C$42:N2682,8,0)),VLOOKUP(B326,HENTBOL!C$32:N2683,8,0)),VLOOKUP(B326,HOKEY!C$35:N2027,8,0)),VLOOKUP(B326,KRİKET!C$30:N2457,8,0)),VLOOKUP(B326,'FERDİ BRANŞLAR'!B$2:M358,8,0))</f>
        <v>SULUOVA ŞEHİT RECEP İNCE İHO</v>
      </c>
      <c r="J326" s="253">
        <f>IFERROR(IFERROR(IFERROR(IFERROR(IFERROR(IFERROR(IFERROR(VLOOKUP(B326,FUTSAL!C$69:N12184,9,0),VLOOKUP(B326,VOLEYBOL!C$54:N2580,9,0)),VLOOKUP(B326,FUTBOL!C$31:N2668,9,0)),VLOOKUP(B326,BASKETBOL!C$42:N2682,9,0)),VLOOKUP(B326,HENTBOL!C$32:N2683,9,0)),VLOOKUP(B326,HOKEY!C$35:N2027,9,0)),VLOOKUP(B326,KRİKET!C$30:N2457,9,0)),VLOOKUP(B326,'FERDİ BRANŞLAR'!B$2:M358,9,0))</f>
        <v>0</v>
      </c>
      <c r="K326" s="253">
        <f>IFERROR(IFERROR(IFERROR(IFERROR(IFERROR(IFERROR(IFERROR(VLOOKUP(B326,FUTSAL!C$69:N12184,10,0),VLOOKUP(B326,VOLEYBOL!C$54:N2580,10,0)),VLOOKUP(B326,FUTBOL!C$31:N2668,10,0)),VLOOKUP(B326,BASKETBOL!C$42:N2682,10,0)),VLOOKUP(B326,HENTBOL!C$32:N2683,10,0)),VLOOKUP(B326,HOKEY!C$35:N2027,10,0)),VLOOKUP(B326,KRİKET!C$30:N2457,10,0)),VLOOKUP(B326,'FERDİ BRANŞLAR'!B$2:M358,10,0))</f>
        <v>0</v>
      </c>
      <c r="L326" s="59" t="str">
        <f>IFERROR(IFERROR(IFERROR(IFERROR(IFERROR(IFERROR(IFERROR(VLOOKUP(B326,FUTSAL!C$69:N12184,11,0),VLOOKUP(B326,VOLEYBOL!C$54:N2580,11,0)),VLOOKUP(B326,FUTBOL!C$31:N2668,11,0)),VLOOKUP(B326,BASKETBOL!C$42:N2682,11,0)),VLOOKUP(B326,HENTBOL!C$32:N2683,11,0)),VLOOKUP(B326,HOKEY!C$35:N2027,11,0)),VLOOKUP(B326,KRİKET!C$30:N2457,11,0)),VLOOKUP(B326,'FERDİ BRANŞLAR'!B$2:M358,11,0))</f>
        <v>AMASYA ÖZEL KUTLUBEY KOLEJİ O.O</v>
      </c>
      <c r="M326" s="79">
        <f>IFERROR(IFERROR(IFERROR(IFERROR(IFERROR(IFERROR(IFERROR(VLOOKUP(B326,FUTSAL!C$69:N12184,12,0),VLOOKUP(B326,VOLEYBOL!C$54:N2580,12,0)),VLOOKUP(B326,FUTBOL!C$31:N2668,12,0)),VLOOKUP(B326,BASKETBOL!C$42:N2682,12,0)),VLOOKUP(B326,HENTBOL!C$32:N2683,12,0)),VLOOKUP(B326,HOKEY!C$35:N2027,11,0)),VLOOKUP(B326,KRİKET!C$30:N2457,12,0)),VLOOKUP(B326,'FERDİ BRANŞLAR'!B$2:M358,12,0))</f>
        <v>0</v>
      </c>
    </row>
    <row r="327" spans="2:13" ht="12" x14ac:dyDescent="0.2">
      <c r="B327" s="188">
        <v>234</v>
      </c>
      <c r="C327" s="185">
        <f>IFERROR(IFERROR(IFERROR(IFERROR(IFERROR(IFERROR(IFERROR(VLOOKUP(B327,FUTSAL!C$69:N11764,2,0),VLOOKUP(B327,VOLEYBOL!C$54:N2160,2,0)),VLOOKUP(B327,FUTBOL!C$31:N2248,2,0)),VLOOKUP(B327,BASKETBOL!C$42:N2262,2,0)),VLOOKUP(B327,HENTBOL!C$32:N2263,2,0)),VLOOKUP(B327,HOKEY!C$35:N1607,2,0)),VLOOKUP(B327,KRİKET!C$30:N2037,2,0)),VLOOKUP(B327,'FERDİ BRANŞLAR'!B$2:M383,2,0))</f>
        <v>46066</v>
      </c>
      <c r="D327" s="186">
        <f>IFERROR(IFERROR(IFERROR(IFERROR(IFERROR(IFERROR(IFERROR(VLOOKUP(B327,FUTSAL!C$69:N11764,3,0),VLOOKUP(B327,VOLEYBOL!C$54:N2160,3,0)),VLOOKUP(B327,FUTBOL!C$31:N2248,3,0)),VLOOKUP(B327,BASKETBOL!C$42:N2262,3,0)),VLOOKUP(B327,HENTBOL!C$32:N2263,3,0)),VLOOKUP(B327,HOKEY!C$35:N1607,3,0)),VLOOKUP(B327,KRİKET!C$30:N2037,3,0)),VLOOKUP(B327,'FERDİ BRANŞLAR'!B$2:M383,3,0))</f>
        <v>0.4375</v>
      </c>
      <c r="E327" s="185" t="str">
        <f>IFERROR(IFERROR(IFERROR(IFERROR(IFERROR(IFERROR(IFERROR(VLOOKUP(B327,FUTSAL!C$69:N11764,4,0),VLOOKUP(B327,VOLEYBOL!C$54:N2160,4,0)),VLOOKUP(B327,FUTBOL!C$31:N2248,4,0)),VLOOKUP(B327,BASKETBOL!C$42:N2262,4,0)),VLOOKUP(B327,HENTBOL!C$32:N2263,4,0)),VLOOKUP(B327,HOKEY!C$35:N1607,4,0)),VLOOKUP(B327,KRİKET!C$30:N2037,4,0)),VLOOKUP(B327,'FERDİ BRANŞLAR'!B$2:M383,4,0))</f>
        <v>AMASYA BEL 2NOLU SENTETİK SAHA</v>
      </c>
      <c r="F327" s="185" t="str">
        <f>IFERROR(IFERROR(IFERROR(IFERROR(IFERROR(IFERROR(IFERROR(VLOOKUP(B327,FUTSAL!C$69:N11764,5,0),VLOOKUP(B327,VOLEYBOL!C$54:N2160,5,0)),VLOOKUP(B327,FUTBOL!C$31:N2248,5,0)),VLOOKUP(B327,BASKETBOL!C$42:N2262,5,0)),VLOOKUP(B327,HENTBOL!C$32:N2263,5,0)),VLOOKUP(B327,HOKEY!C$35:N1607,5,0)),VLOOKUP(B327,KRİKET!C$30:N2037,5,0)),VLOOKUP(B327,'FERDİ BRANŞLAR'!B$2:M383,5,0))</f>
        <v>FUTBOL</v>
      </c>
      <c r="G327" s="185" t="str">
        <f>IFERROR(IFERROR(IFERROR(IFERROR(IFERROR(IFERROR(IFERROR(VLOOKUP(B327,FUTSAL!C$69:N12209,6,0),VLOOKUP(B327,VOLEYBOL!C$54:N2605,6,0)),VLOOKUP(B327,FUTBOL!C$31:N2693,6,0)),VLOOKUP(B327,BASKETBOL!C$42:N2707,6,0)),VLOOKUP(B327,HENTBOL!C$32:N2708,6,0)),VLOOKUP(B327,HOKEY!C$35:N2052,6,0)),VLOOKUP(B327,KRİKET!C$30:N2482,6,0)),VLOOKUP(B327,'FERDİ BRANŞLAR'!B$2:M383,6,0))</f>
        <v>3-4 LÜK</v>
      </c>
      <c r="H327" s="185" t="str">
        <f>IFERROR(IFERROR(IFERROR(IFERROR(IFERROR(IFERROR(IFERROR(VLOOKUP(B327,FUTSAL!C$69:N12209,7,0),VLOOKUP(B327,VOLEYBOL!C$54:N2605,7,0)),VLOOKUP(B327,FUTBOL!C$31:N2693,7,0)),VLOOKUP(B327,BASKETBOL!C$42:N2707,7,0)),VLOOKUP(B327,HENTBOL!C$32:N2708,7,0)),VLOOKUP(B327,HOKEY!C$35:N2052,7,0)),VLOOKUP(B327,KRİKET!C$30:N2482,7,0)),VLOOKUP(B327,'FERDİ BRANŞLAR'!B$2:M383,7,0))</f>
        <v>YILDIZ ERK</v>
      </c>
      <c r="I327" s="187">
        <f>IFERROR(IFERROR(IFERROR(IFERROR(IFERROR(IFERROR(IFERROR(VLOOKUP(B327,FUTSAL!C$69:N12209,8,0),VLOOKUP(B327,VOLEYBOL!C$54:N2605,8,0)),VLOOKUP(B327,FUTBOL!C$31:N2693,8,0)),VLOOKUP(B327,BASKETBOL!C$42:N2707,8,0)),VLOOKUP(B327,HENTBOL!C$32:N2708,8,0)),VLOOKUP(B327,HOKEY!C$35:N2052,8,0)),VLOOKUP(B327,KRİKET!C$30:N2482,8,0)),VLOOKUP(B327,'FERDİ BRANŞLAR'!B$2:M383,8,0))</f>
        <v>0</v>
      </c>
      <c r="J327" s="253">
        <f>IFERROR(IFERROR(IFERROR(IFERROR(IFERROR(IFERROR(IFERROR(VLOOKUP(B327,FUTSAL!C$69:N12209,9,0),VLOOKUP(B327,VOLEYBOL!C$54:N2605,9,0)),VLOOKUP(B327,FUTBOL!C$31:N2693,9,0)),VLOOKUP(B327,BASKETBOL!C$42:N2707,9,0)),VLOOKUP(B327,HENTBOL!C$32:N2708,9,0)),VLOOKUP(B327,HOKEY!C$35:N2052,9,0)),VLOOKUP(B327,KRİKET!C$30:N2482,9,0)),VLOOKUP(B327,'FERDİ BRANŞLAR'!B$2:M383,9,0))</f>
        <v>0</v>
      </c>
      <c r="K327" s="253">
        <f>IFERROR(IFERROR(IFERROR(IFERROR(IFERROR(IFERROR(IFERROR(VLOOKUP(B327,FUTSAL!C$69:N12209,10,0),VLOOKUP(B327,VOLEYBOL!C$54:N2605,10,0)),VLOOKUP(B327,FUTBOL!C$31:N2693,10,0)),VLOOKUP(B327,BASKETBOL!C$42:N2707,10,0)),VLOOKUP(B327,HENTBOL!C$32:N2708,10,0)),VLOOKUP(B327,HOKEY!C$35:N2052,10,0)),VLOOKUP(B327,KRİKET!C$30:N2482,10,0)),VLOOKUP(B327,'FERDİ BRANŞLAR'!B$2:M383,10,0))</f>
        <v>0</v>
      </c>
      <c r="L327" s="379">
        <f>IFERROR(IFERROR(IFERROR(IFERROR(IFERROR(IFERROR(IFERROR(VLOOKUP(B327,FUTSAL!C$69:N12209,11,0),VLOOKUP(B327,VOLEYBOL!C$54:N2605,11,0)),VLOOKUP(B327,FUTBOL!C$31:N2693,11,0)),VLOOKUP(B327,BASKETBOL!C$42:N2707,11,0)),VLOOKUP(B327,HENTBOL!C$32:N2708,11,0)),VLOOKUP(B327,HOKEY!C$35:N2052,11,0)),VLOOKUP(B327,KRİKET!C$30:N2482,11,0)),VLOOKUP(B327,'FERDİ BRANŞLAR'!B$2:M383,11,0))</f>
        <v>0</v>
      </c>
      <c r="M327" s="79">
        <f>IFERROR(IFERROR(IFERROR(IFERROR(IFERROR(IFERROR(IFERROR(VLOOKUP(B327,FUTSAL!C$69:N12209,12,0),VLOOKUP(B327,VOLEYBOL!C$54:N2605,12,0)),VLOOKUP(B327,FUTBOL!C$31:N2693,12,0)),VLOOKUP(B327,BASKETBOL!C$42:N2707,12,0)),VLOOKUP(B327,HENTBOL!C$32:N2708,12,0)),VLOOKUP(B327,HOKEY!C$35:N2052,11,0)),VLOOKUP(B327,KRİKET!C$30:N2482,12,0)),VLOOKUP(B327,'FERDİ BRANŞLAR'!B$2:M383,12,0))</f>
        <v>0</v>
      </c>
    </row>
    <row r="328" spans="2:13" ht="12" x14ac:dyDescent="0.2">
      <c r="B328" s="188">
        <v>96</v>
      </c>
      <c r="C328" s="185">
        <f>IFERROR(IFERROR(IFERROR(IFERROR(IFERROR(IFERROR(IFERROR(VLOOKUP(B328,FUTSAL!C$69:N11763,2,0),VLOOKUP(B328,VOLEYBOL!C$54:N2159,2,0)),VLOOKUP(B328,FUTBOL!C$31:N2247,2,0)),VLOOKUP(B328,BASKETBOL!C$42:N2261,2,0)),VLOOKUP(B328,HENTBOL!C$32:N2262,2,0)),VLOOKUP(B328,HOKEY!C$35:N1606,2,0)),VLOOKUP(B328,KRİKET!C$30:N2036,2,0)),VLOOKUP(B328,'FERDİ BRANŞLAR'!B$2:M382,2,0))</f>
        <v>46066</v>
      </c>
      <c r="D328" s="186">
        <f>IFERROR(IFERROR(IFERROR(IFERROR(IFERROR(IFERROR(IFERROR(VLOOKUP(B328,FUTSAL!C$69:N11763,3,0),VLOOKUP(B328,VOLEYBOL!C$54:N2159,3,0)),VLOOKUP(B328,FUTBOL!C$31:N2247,3,0)),VLOOKUP(B328,BASKETBOL!C$42:N2261,3,0)),VLOOKUP(B328,HENTBOL!C$32:N2262,3,0)),VLOOKUP(B328,HOKEY!C$35:N1606,3,0)),VLOOKUP(B328,KRİKET!C$30:N2036,3,0)),VLOOKUP(B328,'FERDİ BRANŞLAR'!B$2:M382,3,0))</f>
        <v>0.45833333333333298</v>
      </c>
      <c r="E328" s="185" t="str">
        <f>IFERROR(IFERROR(IFERROR(IFERROR(IFERROR(IFERROR(IFERROR(VLOOKUP(B328,FUTSAL!C$69:N11763,4,0),VLOOKUP(B328,VOLEYBOL!C$54:N2159,4,0)),VLOOKUP(B328,FUTBOL!C$31:N2247,4,0)),VLOOKUP(B328,BASKETBOL!C$42:N2261,4,0)),VLOOKUP(B328,HENTBOL!C$32:N2262,4,0)),VLOOKUP(B328,HOKEY!C$35:N1606,4,0)),VLOOKUP(B328,KRİKET!C$30:N2036,4,0)),VLOOKUP(B328,'FERDİ BRANŞLAR'!B$2:M382,4,0))</f>
        <v>AMASYA SS</v>
      </c>
      <c r="F328" s="185" t="str">
        <f>IFERROR(IFERROR(IFERROR(IFERROR(IFERROR(IFERROR(IFERROR(VLOOKUP(B328,FUTSAL!C$69:N11763,5,0),VLOOKUP(B328,VOLEYBOL!C$54:N2159,5,0)),VLOOKUP(B328,FUTBOL!C$31:N2247,5,0)),VLOOKUP(B328,BASKETBOL!C$42:N2261,5,0)),VLOOKUP(B328,HENTBOL!C$32:N2262,5,0)),VLOOKUP(B328,HOKEY!C$35:N1606,5,0)),VLOOKUP(B328,KRİKET!C$30:N2036,5,0)),VLOOKUP(B328,'FERDİ BRANŞLAR'!B$2:M382,5,0))</f>
        <v>FUTSAL</v>
      </c>
      <c r="G328" s="185" t="str">
        <f>IFERROR(IFERROR(IFERROR(IFERROR(IFERROR(IFERROR(IFERROR(VLOOKUP(B328,FUTSAL!C$69:N12208,6,0),VLOOKUP(B328,VOLEYBOL!C$54:N2604,6,0)),VLOOKUP(B328,FUTBOL!C$31:N2692,6,0)),VLOOKUP(B328,BASKETBOL!C$42:N2706,6,0)),VLOOKUP(B328,HENTBOL!C$32:N2707,6,0)),VLOOKUP(B328,HOKEY!C$35:N2051,6,0)),VLOOKUP(B328,KRİKET!C$30:N2481,6,0)),VLOOKUP(B328,'FERDİ BRANŞLAR'!B$2:M382,6,0))</f>
        <v>E GRB</v>
      </c>
      <c r="H328" s="185" t="str">
        <f>IFERROR(IFERROR(IFERROR(IFERROR(IFERROR(IFERROR(IFERROR(VLOOKUP(B328,FUTSAL!C$69:N12208,7,0),VLOOKUP(B328,VOLEYBOL!C$54:N2604,7,0)),VLOOKUP(B328,FUTBOL!C$31:N2692,7,0)),VLOOKUP(B328,BASKETBOL!C$42:N2706,7,0)),VLOOKUP(B328,HENTBOL!C$32:N2707,7,0)),VLOOKUP(B328,HOKEY!C$35:N2051,7,0)),VLOOKUP(B328,KRİKET!C$30:N2481,7,0)),VLOOKUP(B328,'FERDİ BRANŞLAR'!B$2:M382,7,0))</f>
        <v xml:space="preserve">YILDIZ ERKEK </v>
      </c>
      <c r="I328" s="187" t="str">
        <f>IFERROR(IFERROR(IFERROR(IFERROR(IFERROR(IFERROR(IFERROR(VLOOKUP(B328,FUTSAL!C$69:N12208,8,0),VLOOKUP(B328,VOLEYBOL!C$54:N2604,8,0)),VLOOKUP(B328,FUTBOL!C$31:N2692,8,0)),VLOOKUP(B328,BASKETBOL!C$42:N2706,8,0)),VLOOKUP(B328,HENTBOL!C$32:N2707,8,0)),VLOOKUP(B328,HOKEY!C$35:N2051,8,0)),VLOOKUP(B328,KRİKET!C$30:N2481,8,0)),VLOOKUP(B328,'FERDİ BRANŞLAR'!B$2:M382,8,0))</f>
        <v>SULUOVA ŞEHİT OSMAN KARAKUŞ O.O</v>
      </c>
      <c r="J328" s="253">
        <f>IFERROR(IFERROR(IFERROR(IFERROR(IFERROR(IFERROR(IFERROR(VLOOKUP(B328,FUTSAL!C$69:N12208,9,0),VLOOKUP(B328,VOLEYBOL!C$54:N2604,9,0)),VLOOKUP(B328,FUTBOL!C$31:N2692,9,0)),VLOOKUP(B328,BASKETBOL!C$42:N2706,9,0)),VLOOKUP(B328,HENTBOL!C$32:N2707,9,0)),VLOOKUP(B328,HOKEY!C$35:N2051,9,0)),VLOOKUP(B328,KRİKET!C$30:N2481,9,0)),VLOOKUP(B328,'FERDİ BRANŞLAR'!B$2:M382,9,0))</f>
        <v>0</v>
      </c>
      <c r="K328" s="253">
        <f>IFERROR(IFERROR(IFERROR(IFERROR(IFERROR(IFERROR(IFERROR(VLOOKUP(B328,FUTSAL!C$69:N12208,10,0),VLOOKUP(B328,VOLEYBOL!C$54:N2604,10,0)),VLOOKUP(B328,FUTBOL!C$31:N2692,10,0)),VLOOKUP(B328,BASKETBOL!C$42:N2706,10,0)),VLOOKUP(B328,HENTBOL!C$32:N2707,10,0)),VLOOKUP(B328,HOKEY!C$35:N2051,10,0)),VLOOKUP(B328,KRİKET!C$30:N2481,10,0)),VLOOKUP(B328,'FERDİ BRANŞLAR'!B$2:M382,10,0))</f>
        <v>0</v>
      </c>
      <c r="L328" s="356" t="str">
        <f>IFERROR(IFERROR(IFERROR(IFERROR(IFERROR(IFERROR(IFERROR(VLOOKUP(B328,FUTSAL!C$69:N12208,11,0),VLOOKUP(B328,VOLEYBOL!C$54:N2604,11,0)),VLOOKUP(B328,FUTBOL!C$31:N2692,11,0)),VLOOKUP(B328,BASKETBOL!C$42:N2706,11,0)),VLOOKUP(B328,HENTBOL!C$32:N2707,11,0)),VLOOKUP(B328,HOKEY!C$35:N2051,11,0)),VLOOKUP(B328,KRİKET!C$30:N2481,11,0)),VLOOKUP(B328,'FERDİ BRANŞLAR'!B$2:M382,11,0))</f>
        <v>AMASYA ÖZEL BAŞARIR O.O</v>
      </c>
      <c r="M328" s="79">
        <f>IFERROR(IFERROR(IFERROR(IFERROR(IFERROR(IFERROR(IFERROR(VLOOKUP(B328,FUTSAL!C$69:N12208,12,0),VLOOKUP(B328,VOLEYBOL!C$54:N2604,12,0)),VLOOKUP(B328,FUTBOL!C$31:N2692,12,0)),VLOOKUP(B328,BASKETBOL!C$42:N2706,12,0)),VLOOKUP(B328,HENTBOL!C$32:N2707,12,0)),VLOOKUP(B328,HOKEY!C$35:N2051,11,0)),VLOOKUP(B328,KRİKET!C$30:N2481,12,0)),VLOOKUP(B328,'FERDİ BRANŞLAR'!B$2:M382,12,0))</f>
        <v>0</v>
      </c>
    </row>
    <row r="329" spans="2:13" ht="12" x14ac:dyDescent="0.2">
      <c r="B329" s="188">
        <v>433</v>
      </c>
      <c r="C329" s="185">
        <f>IFERROR(IFERROR(IFERROR(IFERROR(IFERROR(IFERROR(IFERROR(VLOOKUP(B329,FUTSAL!C$69:N11817,2,0),VLOOKUP(B329,VOLEYBOL!C$54:N2213,2,0)),VLOOKUP(B329,FUTBOL!C$31:N2301,2,0)),VLOOKUP(B329,BASKETBOL!C$42:N2315,2,0)),VLOOKUP(B329,HENTBOL!C$32:N2316,2,0)),VLOOKUP(B329,HOKEY!C$35:N1660,2,0)),VLOOKUP(B329,KRİKET!C$30:N2090,2,0)),VLOOKUP(B329,'FERDİ BRANŞLAR'!B$2:M436,2,0))</f>
        <v>46066</v>
      </c>
      <c r="D329" s="186">
        <f>IFERROR(IFERROR(IFERROR(IFERROR(IFERROR(IFERROR(IFERROR(VLOOKUP(B329,FUTSAL!C$69:N11817,3,0),VLOOKUP(B329,VOLEYBOL!C$54:N2213,3,0)),VLOOKUP(B329,FUTBOL!C$31:N2301,3,0)),VLOOKUP(B329,BASKETBOL!C$42:N2315,3,0)),VLOOKUP(B329,HENTBOL!C$32:N2316,3,0)),VLOOKUP(B329,HOKEY!C$35:N1660,3,0)),VLOOKUP(B329,KRİKET!C$30:N2090,3,0)),VLOOKUP(B329,'FERDİ BRANŞLAR'!B$2:M436,3,0))</f>
        <v>0.45833333333333331</v>
      </c>
      <c r="E329" s="185" t="str">
        <f>IFERROR(IFERROR(IFERROR(IFERROR(IFERROR(IFERROR(IFERROR(VLOOKUP(B329,FUTSAL!C$69:N11817,4,0),VLOOKUP(B329,VOLEYBOL!C$54:N2213,4,0)),VLOOKUP(B329,FUTBOL!C$31:N2301,4,0)),VLOOKUP(B329,BASKETBOL!C$42:N2315,4,0)),VLOOKUP(B329,HENTBOL!C$32:N2316,4,0)),VLOOKUP(B329,HOKEY!C$35:N1660,4,0)),VLOOKUP(B329,KRİKET!C$30:N2090,4,0)),VLOOKUP(B329,'FERDİ BRANŞLAR'!B$2:M436,4,0))</f>
        <v>MERZİFON S.S</v>
      </c>
      <c r="F329" s="185" t="str">
        <f>IFERROR(IFERROR(IFERROR(IFERROR(IFERROR(IFERROR(IFERROR(VLOOKUP(B329,FUTSAL!C$69:N11817,5,0),VLOOKUP(B329,VOLEYBOL!C$54:N2213,5,0)),VLOOKUP(B329,FUTBOL!C$31:N2301,5,0)),VLOOKUP(B329,BASKETBOL!C$42:N2315,5,0)),VLOOKUP(B329,HENTBOL!C$32:N2316,5,0)),VLOOKUP(B329,HOKEY!C$35:N1660,5,0)),VLOOKUP(B329,KRİKET!C$30:N2090,5,0)),VLOOKUP(B329,'FERDİ BRANŞLAR'!B$2:M436,5,0))</f>
        <v>BASKETBOL</v>
      </c>
      <c r="G329" s="185" t="str">
        <f>IFERROR(IFERROR(IFERROR(IFERROR(IFERROR(IFERROR(IFERROR(VLOOKUP(B329,FUTSAL!C$69:N12262,6,0),VLOOKUP(B329,VOLEYBOL!C$54:N2658,6,0)),VLOOKUP(B329,FUTBOL!C$31:N2746,6,0)),VLOOKUP(B329,BASKETBOL!C$42:N2760,6,0)),VLOOKUP(B329,HENTBOL!C$32:N2761,6,0)),VLOOKUP(B329,HOKEY!C$35:N2105,6,0)),VLOOKUP(B329,KRİKET!C$30:N2535,6,0)),VLOOKUP(B329,'FERDİ BRANŞLAR'!B$2:M436,6,0))</f>
        <v>A GRB</v>
      </c>
      <c r="H329" s="185" t="str">
        <f>IFERROR(IFERROR(IFERROR(IFERROR(IFERROR(IFERROR(IFERROR(VLOOKUP(B329,FUTSAL!C$69:N12262,7,0),VLOOKUP(B329,VOLEYBOL!C$54:N2658,7,0)),VLOOKUP(B329,FUTBOL!C$31:N2746,7,0)),VLOOKUP(B329,BASKETBOL!C$42:N2760,7,0)),VLOOKUP(B329,HENTBOL!C$32:N2761,7,0)),VLOOKUP(B329,HOKEY!C$35:N2105,7,0)),VLOOKUP(B329,KRİKET!C$30:N2535,7,0)),VLOOKUP(B329,'FERDİ BRANŞLAR'!B$2:M436,7,0))</f>
        <v>KÜÇÜK KIZ</v>
      </c>
      <c r="I329" s="187" t="str">
        <f>IFERROR(IFERROR(IFERROR(IFERROR(IFERROR(IFERROR(IFERROR(VLOOKUP(B329,FUTSAL!C$69:N12262,8,0),VLOOKUP(B329,VOLEYBOL!C$54:N2658,8,0)),VLOOKUP(B329,FUTBOL!C$31:N2746,8,0)),VLOOKUP(B329,BASKETBOL!C$42:N2760,8,0)),VLOOKUP(B329,HENTBOL!C$32:N2761,8,0)),VLOOKUP(B329,HOKEY!C$35:N2105,8,0)),VLOOKUP(B329,KRİKET!C$30:N2535,8,0)),VLOOKUP(B329,'FERDİ BRANŞLAR'!B$2:M436,8,0))</f>
        <v>MERZİFON VALİ HÜSEYİN POROY O.O</v>
      </c>
      <c r="J329" s="253">
        <f>IFERROR(IFERROR(IFERROR(IFERROR(IFERROR(IFERROR(IFERROR(VLOOKUP(B329,FUTSAL!C$69:N12262,9,0),VLOOKUP(B329,VOLEYBOL!C$54:N2658,9,0)),VLOOKUP(B329,FUTBOL!C$31:N2746,9,0)),VLOOKUP(B329,BASKETBOL!C$42:N2760,9,0)),VLOOKUP(B329,HENTBOL!C$32:N2761,9,0)),VLOOKUP(B329,HOKEY!C$35:N2105,9,0)),VLOOKUP(B329,KRİKET!C$30:N2535,9,0)),VLOOKUP(B329,'FERDİ BRANŞLAR'!B$2:M436,9,0))</f>
        <v>0</v>
      </c>
      <c r="K329" s="253">
        <f>IFERROR(IFERROR(IFERROR(IFERROR(IFERROR(IFERROR(IFERROR(VLOOKUP(B329,FUTSAL!C$69:N12262,10,0),VLOOKUP(B329,VOLEYBOL!C$54:N2658,10,0)),VLOOKUP(B329,FUTBOL!C$31:N2746,10,0)),VLOOKUP(B329,BASKETBOL!C$42:N2760,10,0)),VLOOKUP(B329,HENTBOL!C$32:N2761,10,0)),VLOOKUP(B329,HOKEY!C$35:N2105,10,0)),VLOOKUP(B329,KRİKET!C$30:N2535,10,0)),VLOOKUP(B329,'FERDİ BRANŞLAR'!B$2:M436,10,0))</f>
        <v>0</v>
      </c>
      <c r="L329" s="346" t="str">
        <f>IFERROR(IFERROR(IFERROR(IFERROR(IFERROR(IFERROR(IFERROR(VLOOKUP(B329,FUTSAL!C$69:N12262,11,0),VLOOKUP(B329,VOLEYBOL!C$54:N2658,11,0)),VLOOKUP(B329,FUTBOL!C$31:N2746,11,0)),VLOOKUP(B329,BASKETBOL!C$42:N2760,11,0)),VLOOKUP(B329,HENTBOL!C$32:N2761,11,0)),VLOOKUP(B329,HOKEY!C$35:N2105,11,0)),VLOOKUP(B329,KRİKET!C$30:N2535,11,0)),VLOOKUP(B329,'FERDİ BRANŞLAR'!B$2:M436,11,0))</f>
        <v>AMASYA KAYABAŞI ŞEHİT VEYSEL ASLAN O.O</v>
      </c>
      <c r="M329" s="79">
        <f>IFERROR(IFERROR(IFERROR(IFERROR(IFERROR(IFERROR(IFERROR(VLOOKUP(B329,FUTSAL!C$69:N12262,12,0),VLOOKUP(B329,VOLEYBOL!C$54:N2658,12,0)),VLOOKUP(B329,FUTBOL!C$31:N2746,12,0)),VLOOKUP(B329,BASKETBOL!C$42:N2760,12,0)),VLOOKUP(B329,HENTBOL!C$32:N2761,12,0)),VLOOKUP(B329,HOKEY!C$35:N2105,11,0)),VLOOKUP(B329,KRİKET!C$30:N2535,12,0)),VLOOKUP(B329,'FERDİ BRANŞLAR'!B$2:M436,12,0))</f>
        <v>0</v>
      </c>
    </row>
    <row r="330" spans="2:13" ht="12" x14ac:dyDescent="0.2">
      <c r="B330" s="188">
        <v>447</v>
      </c>
      <c r="C330" s="185">
        <f>IFERROR(IFERROR(IFERROR(IFERROR(IFERROR(IFERROR(IFERROR(VLOOKUP(B330,FUTSAL!C$69:N11841,2,0),VLOOKUP(B330,VOLEYBOL!C$54:N2237,2,0)),VLOOKUP(B330,FUTBOL!C$31:N2325,2,0)),VLOOKUP(B330,BASKETBOL!C$42:N2339,2,0)),VLOOKUP(B330,HENTBOL!C$32:N2340,2,0)),VLOOKUP(B330,HOKEY!C$35:N1684,2,0)),VLOOKUP(B330,KRİKET!C$30:N2114,2,0)),VLOOKUP(B330,'FERDİ BRANŞLAR'!B$2:M460,2,0))</f>
        <v>46066</v>
      </c>
      <c r="D330" s="186">
        <f>IFERROR(IFERROR(IFERROR(IFERROR(IFERROR(IFERROR(IFERROR(VLOOKUP(B330,FUTSAL!C$69:N11841,3,0),VLOOKUP(B330,VOLEYBOL!C$54:N2237,3,0)),VLOOKUP(B330,FUTBOL!C$31:N2325,3,0)),VLOOKUP(B330,BASKETBOL!C$42:N2339,3,0)),VLOOKUP(B330,HENTBOL!C$32:N2340,3,0)),VLOOKUP(B330,HOKEY!C$35:N1684,3,0)),VLOOKUP(B330,KRİKET!C$30:N2114,3,0)),VLOOKUP(B330,'FERDİ BRANŞLAR'!B$2:M460,3,0))</f>
        <v>0.5</v>
      </c>
      <c r="E330" s="185" t="str">
        <f>IFERROR(IFERROR(IFERROR(IFERROR(IFERROR(IFERROR(IFERROR(VLOOKUP(B330,FUTSAL!C$69:N11841,4,0),VLOOKUP(B330,VOLEYBOL!C$54:N2237,4,0)),VLOOKUP(B330,FUTBOL!C$31:N2325,4,0)),VLOOKUP(B330,BASKETBOL!C$42:N2339,4,0)),VLOOKUP(B330,HENTBOL!C$32:N2340,4,0)),VLOOKUP(B330,HOKEY!C$35:N1684,4,0)),VLOOKUP(B330,KRİKET!C$30:N2114,4,0)),VLOOKUP(B330,'FERDİ BRANŞLAR'!B$2:M460,4,0))</f>
        <v>AMASYA S.S</v>
      </c>
      <c r="F330" s="185" t="str">
        <f>IFERROR(IFERROR(IFERROR(IFERROR(IFERROR(IFERROR(IFERROR(VLOOKUP(B330,FUTSAL!C$69:N11841,5,0),VLOOKUP(B330,VOLEYBOL!C$54:N2237,5,0)),VLOOKUP(B330,FUTBOL!C$31:N2325,5,0)),VLOOKUP(B330,BASKETBOL!C$42:N2339,5,0)),VLOOKUP(B330,HENTBOL!C$32:N2340,5,0)),VLOOKUP(B330,HOKEY!C$35:N1684,5,0)),VLOOKUP(B330,KRİKET!C$30:N2114,5,0)),VLOOKUP(B330,'FERDİ BRANŞLAR'!B$2:M460,5,0))</f>
        <v>HENTBOL</v>
      </c>
      <c r="G330" s="185" t="str">
        <f>IFERROR(IFERROR(IFERROR(IFERROR(IFERROR(IFERROR(IFERROR(VLOOKUP(B330,FUTSAL!C$69:N12286,6,0),VLOOKUP(B330,VOLEYBOL!C$54:N2682,6,0)),VLOOKUP(B330,FUTBOL!C$31:N2770,6,0)),VLOOKUP(B330,BASKETBOL!C$42:N2784,6,0)),VLOOKUP(B330,HENTBOL!C$32:N2785,6,0)),VLOOKUP(B330,HOKEY!C$35:N2129,6,0)),VLOOKUP(B330,KRİKET!C$30:N2559,6,0)),VLOOKUP(B330,'FERDİ BRANŞLAR'!B$2:M460,6,0))</f>
        <v>..</v>
      </c>
      <c r="H330" s="185" t="str">
        <f>IFERROR(IFERROR(IFERROR(IFERROR(IFERROR(IFERROR(IFERROR(VLOOKUP(B330,FUTSAL!C$69:N12286,7,0),VLOOKUP(B330,VOLEYBOL!C$54:N2682,7,0)),VLOOKUP(B330,FUTBOL!C$31:N2770,7,0)),VLOOKUP(B330,BASKETBOL!C$42:N2784,7,0)),VLOOKUP(B330,HENTBOL!C$32:N2785,7,0)),VLOOKUP(B330,HOKEY!C$35:N2129,7,0)),VLOOKUP(B330,KRİKET!C$30:N2559,7,0)),VLOOKUP(B330,'FERDİ BRANŞLAR'!B$2:M460,7,0))</f>
        <v>KÇK ERK</v>
      </c>
      <c r="I330" s="187" t="str">
        <f>IFERROR(IFERROR(IFERROR(IFERROR(IFERROR(IFERROR(IFERROR(VLOOKUP(B330,FUTSAL!C$69:N12286,8,0),VLOOKUP(B330,VOLEYBOL!C$54:N2682,8,0)),VLOOKUP(B330,FUTBOL!C$31:N2770,8,0)),VLOOKUP(B330,BASKETBOL!C$42:N2784,8,0)),VLOOKUP(B330,HENTBOL!C$32:N2785,8,0)),VLOOKUP(B330,HOKEY!C$35:N2129,8,0)),VLOOKUP(B330,KRİKET!C$30:N2559,8,0)),VLOOKUP(B330,'FERDİ BRANŞLAR'!B$2:M460,8,0))</f>
        <v>AMASYA ZİYAPAŞA O.O</v>
      </c>
      <c r="J330" s="253">
        <f>IFERROR(IFERROR(IFERROR(IFERROR(IFERROR(IFERROR(IFERROR(VLOOKUP(B330,FUTSAL!C$69:N12286,9,0),VLOOKUP(B330,VOLEYBOL!C$54:N2682,9,0)),VLOOKUP(B330,FUTBOL!C$31:N2770,9,0)),VLOOKUP(B330,BASKETBOL!C$42:N2784,9,0)),VLOOKUP(B330,HENTBOL!C$32:N2785,9,0)),VLOOKUP(B330,HOKEY!C$35:N2129,9,0)),VLOOKUP(B330,KRİKET!C$30:N2559,9,0)),VLOOKUP(B330,'FERDİ BRANŞLAR'!B$2:M460,9,0))</f>
        <v>0</v>
      </c>
      <c r="K330" s="253">
        <f>IFERROR(IFERROR(IFERROR(IFERROR(IFERROR(IFERROR(IFERROR(VLOOKUP(B330,FUTSAL!C$69:N12286,10,0),VLOOKUP(B330,VOLEYBOL!C$54:N2682,10,0)),VLOOKUP(B330,FUTBOL!C$31:N2770,10,0)),VLOOKUP(B330,BASKETBOL!C$42:N2784,10,0)),VLOOKUP(B330,HENTBOL!C$32:N2785,10,0)),VLOOKUP(B330,HOKEY!C$35:N2129,10,0)),VLOOKUP(B330,KRİKET!C$30:N2559,10,0)),VLOOKUP(B330,'FERDİ BRANŞLAR'!B$2:M460,10,0))</f>
        <v>0</v>
      </c>
      <c r="L330" s="379" t="str">
        <f>IFERROR(IFERROR(IFERROR(IFERROR(IFERROR(IFERROR(IFERROR(VLOOKUP(B330,FUTSAL!C$69:N12286,11,0),VLOOKUP(B330,VOLEYBOL!C$54:N2682,11,0)),VLOOKUP(B330,FUTBOL!C$31:N2770,11,0)),VLOOKUP(B330,BASKETBOL!C$42:N2784,11,0)),VLOOKUP(B330,HENTBOL!C$32:N2785,11,0)),VLOOKUP(B330,HOKEY!C$35:N2129,11,0)),VLOOKUP(B330,KRİKET!C$30:N2559,11,0)),VLOOKUP(B330,'FERDİ BRANŞLAR'!B$2:M460,11,0))</f>
        <v>TAŞOVA EMİNE BURSALI İHO</v>
      </c>
      <c r="M330" s="79">
        <f>IFERROR(IFERROR(IFERROR(IFERROR(IFERROR(IFERROR(IFERROR(VLOOKUP(B330,FUTSAL!C$69:N12286,12,0),VLOOKUP(B330,VOLEYBOL!C$54:N2682,12,0)),VLOOKUP(B330,FUTBOL!C$31:N2770,12,0)),VLOOKUP(B330,BASKETBOL!C$42:N2784,12,0)),VLOOKUP(B330,HENTBOL!C$32:N2785,12,0)),VLOOKUP(B330,HOKEY!C$35:N2129,11,0)),VLOOKUP(B330,KRİKET!C$30:N2559,12,0)),VLOOKUP(B330,'FERDİ BRANŞLAR'!B$2:M460,12,0))</f>
        <v>0</v>
      </c>
    </row>
    <row r="331" spans="2:13" ht="12" x14ac:dyDescent="0.2">
      <c r="B331" s="188">
        <v>105</v>
      </c>
      <c r="C331" s="185">
        <f>IFERROR(IFERROR(IFERROR(IFERROR(IFERROR(IFERROR(IFERROR(VLOOKUP(B331,FUTSAL!C$69:N11779,2,0),VLOOKUP(B331,VOLEYBOL!C$54:N2175,2,0)),VLOOKUP(B331,FUTBOL!C$31:N2263,2,0)),VLOOKUP(B331,BASKETBOL!C$42:N2277,2,0)),VLOOKUP(B331,HENTBOL!C$32:N2278,2,0)),VLOOKUP(B331,HOKEY!C$35:N1622,2,0)),VLOOKUP(B331,KRİKET!C$30:N2052,2,0)),VLOOKUP(B331,'FERDİ BRANŞLAR'!B$2:M398,2,0))</f>
        <v>46066</v>
      </c>
      <c r="D331" s="267">
        <f>IFERROR(IFERROR(IFERROR(IFERROR(IFERROR(IFERROR(IFERROR(VLOOKUP(B331,FUTSAL!C$69:N11779,3,0),VLOOKUP(B331,VOLEYBOL!C$54:N2175,3,0)),VLOOKUP(B331,FUTBOL!C$31:N2263,3,0)),VLOOKUP(B331,BASKETBOL!C$42:N2277,3,0)),VLOOKUP(B331,HENTBOL!C$32:N2278,3,0)),VLOOKUP(B331,HOKEY!C$35:N1622,3,0)),VLOOKUP(B331,KRİKET!C$30:N2052,3,0)),VLOOKUP(B331,'FERDİ BRANŞLAR'!B$2:M398,3,0))</f>
        <v>0.54166666666666663</v>
      </c>
      <c r="E331" s="185" t="str">
        <f>IFERROR(IFERROR(IFERROR(IFERROR(IFERROR(IFERROR(IFERROR(VLOOKUP(B331,FUTSAL!C$69:N11779,4,0),VLOOKUP(B331,VOLEYBOL!C$54:N2175,4,0)),VLOOKUP(B331,FUTBOL!C$31:N2263,4,0)),VLOOKUP(B331,BASKETBOL!C$42:N2277,4,0)),VLOOKUP(B331,HENTBOL!C$32:N2278,4,0)),VLOOKUP(B331,HOKEY!C$35:N1622,4,0)),VLOOKUP(B331,KRİKET!C$30:N2052,4,0)),VLOOKUP(B331,'FERDİ BRANŞLAR'!B$2:M398,4,0))</f>
        <v>MERZİFON SS</v>
      </c>
      <c r="F331" s="185" t="str">
        <f>IFERROR(IFERROR(IFERROR(IFERROR(IFERROR(IFERROR(IFERROR(VLOOKUP(B331,FUTSAL!C$69:N11779,5,0),VLOOKUP(B331,VOLEYBOL!C$54:N2175,5,0)),VLOOKUP(B331,FUTBOL!C$31:N2263,5,0)),VLOOKUP(B331,BASKETBOL!C$42:N2277,5,0)),VLOOKUP(B331,HENTBOL!C$32:N2278,5,0)),VLOOKUP(B331,HOKEY!C$35:N1622,5,0)),VLOOKUP(B331,KRİKET!C$30:N2052,5,0)),VLOOKUP(B331,'FERDİ BRANŞLAR'!B$2:M398,5,0))</f>
        <v>FUTSAL</v>
      </c>
      <c r="G331" s="185" t="str">
        <f>IFERROR(IFERROR(IFERROR(IFERROR(IFERROR(IFERROR(IFERROR(VLOOKUP(B331,FUTSAL!C$69:N12224,6,0),VLOOKUP(B331,VOLEYBOL!C$54:N2620,6,0)),VLOOKUP(B331,FUTBOL!C$31:N2708,6,0)),VLOOKUP(B331,BASKETBOL!C$42:N2722,6,0)),VLOOKUP(B331,HENTBOL!C$32:N2723,6,0)),VLOOKUP(B331,HOKEY!C$35:N2067,6,0)),VLOOKUP(B331,KRİKET!C$30:N2497,6,0)),VLOOKUP(B331,'FERDİ BRANŞLAR'!B$2:M398,6,0))</f>
        <v>H GRB</v>
      </c>
      <c r="H331" s="185" t="str">
        <f>IFERROR(IFERROR(IFERROR(IFERROR(IFERROR(IFERROR(IFERROR(VLOOKUP(B331,FUTSAL!C$69:N12224,7,0),VLOOKUP(B331,VOLEYBOL!C$54:N2620,7,0)),VLOOKUP(B331,FUTBOL!C$31:N2708,7,0)),VLOOKUP(B331,BASKETBOL!C$42:N2722,7,0)),VLOOKUP(B331,HENTBOL!C$32:N2723,7,0)),VLOOKUP(B331,HOKEY!C$35:N2067,7,0)),VLOOKUP(B331,KRİKET!C$30:N2497,7,0)),VLOOKUP(B331,'FERDİ BRANŞLAR'!B$2:M398,7,0))</f>
        <v xml:space="preserve">YILDIZ ERKEK </v>
      </c>
      <c r="I331" s="187" t="str">
        <f>IFERROR(IFERROR(IFERROR(IFERROR(IFERROR(IFERROR(IFERROR(VLOOKUP(B331,FUTSAL!C$69:N12224,8,0),VLOOKUP(B331,VOLEYBOL!C$54:N2620,8,0)),VLOOKUP(B331,FUTBOL!C$31:N2708,8,0)),VLOOKUP(B331,BASKETBOL!C$42:N2722,8,0)),VLOOKUP(B331,HENTBOL!C$32:N2723,8,0)),VLOOKUP(B331,HOKEY!C$35:N2067,8,0)),VLOOKUP(B331,KRİKET!C$30:N2497,8,0)),VLOOKUP(B331,'FERDİ BRANŞLAR'!B$2:M398,8,0))</f>
        <v>MERZİFON ŞEHİT BİNBAŞI ARSLAN KULAKSIZ O.O</v>
      </c>
      <c r="J331" s="253">
        <f>IFERROR(IFERROR(IFERROR(IFERROR(IFERROR(IFERROR(IFERROR(VLOOKUP(B331,FUTSAL!C$69:N12224,9,0),VLOOKUP(B331,VOLEYBOL!C$54:N2620,9,0)),VLOOKUP(B331,FUTBOL!C$31:N2708,9,0)),VLOOKUP(B331,BASKETBOL!C$42:N2722,9,0)),VLOOKUP(B331,HENTBOL!C$32:N2723,9,0)),VLOOKUP(B331,HOKEY!C$35:N2067,9,0)),VLOOKUP(B331,KRİKET!C$30:N2497,9,0)),VLOOKUP(B331,'FERDİ BRANŞLAR'!B$2:M398,9,0))</f>
        <v>0</v>
      </c>
      <c r="K331" s="253">
        <f>IFERROR(IFERROR(IFERROR(IFERROR(IFERROR(IFERROR(IFERROR(VLOOKUP(B331,FUTSAL!C$69:N12224,10,0),VLOOKUP(B331,VOLEYBOL!C$54:N2620,10,0)),VLOOKUP(B331,FUTBOL!C$31:N2708,10,0)),VLOOKUP(B331,BASKETBOL!C$42:N2722,10,0)),VLOOKUP(B331,HENTBOL!C$32:N2723,10,0)),VLOOKUP(B331,HOKEY!C$35:N2067,10,0)),VLOOKUP(B331,KRİKET!C$30:N2497,10,0)),VLOOKUP(B331,'FERDİ BRANŞLAR'!B$2:M398,10,0))</f>
        <v>0</v>
      </c>
      <c r="L331" s="59" t="str">
        <f>IFERROR(IFERROR(IFERROR(IFERROR(IFERROR(IFERROR(IFERROR(VLOOKUP(B331,FUTSAL!C$69:N12224,11,0),VLOOKUP(B331,VOLEYBOL!C$54:N2620,11,0)),VLOOKUP(B331,FUTBOL!C$31:N2708,11,0)),VLOOKUP(B331,BASKETBOL!C$42:N2722,11,0)),VLOOKUP(B331,HENTBOL!C$32:N2723,11,0)),VLOOKUP(B331,HOKEY!C$35:N2067,11,0)),VLOOKUP(B331,KRİKET!C$30:N2497,11,0)),VLOOKUP(B331,'FERDİ BRANŞLAR'!B$2:M398,11,0))</f>
        <v>MERZİFON ŞEHİT KUBİLAY ER İHO</v>
      </c>
      <c r="M331" s="79" t="str">
        <f>IFERROR(IFERROR(IFERROR(IFERROR(IFERROR(IFERROR(IFERROR(VLOOKUP(B331,FUTSAL!C$69:N12224,12,0),VLOOKUP(B331,VOLEYBOL!C$54:N2620,12,0)),VLOOKUP(B331,FUTBOL!C$31:N2708,12,0)),VLOOKUP(B331,BASKETBOL!C$42:N2722,12,0)),VLOOKUP(B331,HENTBOL!C$32:N2723,12,0)),VLOOKUP(B331,HOKEY!C$35:N2067,11,0)),VLOOKUP(B331,KRİKET!C$30:N2497,12,0)),VLOOKUP(B331,'FERDİ BRANŞLAR'!B$2:M398,12,0))</f>
        <v>SAAT DEĞİŞİKLİĞİ</v>
      </c>
    </row>
    <row r="332" spans="2:13" ht="12" x14ac:dyDescent="0.2">
      <c r="B332" s="188">
        <v>235</v>
      </c>
      <c r="C332" s="185">
        <f>IFERROR(IFERROR(IFERROR(IFERROR(IFERROR(IFERROR(IFERROR(VLOOKUP(B332,FUTSAL!C$69:N11765,2,0),VLOOKUP(B332,VOLEYBOL!C$54:N2161,2,0)),VLOOKUP(B332,FUTBOL!C$31:N2249,2,0)),VLOOKUP(B332,BASKETBOL!C$42:N2263,2,0)),VLOOKUP(B332,HENTBOL!C$32:N2264,2,0)),VLOOKUP(B332,HOKEY!C$35:N1608,2,0)),VLOOKUP(B332,KRİKET!C$30:N2038,2,0)),VLOOKUP(B332,'FERDİ BRANŞLAR'!B$2:M384,2,0))</f>
        <v>46066</v>
      </c>
      <c r="D332" s="186">
        <f>IFERROR(IFERROR(IFERROR(IFERROR(IFERROR(IFERROR(IFERROR(VLOOKUP(B332,FUTSAL!C$69:N11765,3,0),VLOOKUP(B332,VOLEYBOL!C$54:N2161,3,0)),VLOOKUP(B332,FUTBOL!C$31:N2249,3,0)),VLOOKUP(B332,BASKETBOL!C$42:N2263,3,0)),VLOOKUP(B332,HENTBOL!C$32:N2264,3,0)),VLOOKUP(B332,HOKEY!C$35:N1608,3,0)),VLOOKUP(B332,KRİKET!C$30:N2038,3,0)),VLOOKUP(B332,'FERDİ BRANŞLAR'!B$2:M384,3,0))</f>
        <v>0.54166666666666663</v>
      </c>
      <c r="E332" s="185" t="str">
        <f>IFERROR(IFERROR(IFERROR(IFERROR(IFERROR(IFERROR(IFERROR(VLOOKUP(B332,FUTSAL!C$69:N11765,4,0),VLOOKUP(B332,VOLEYBOL!C$54:N2161,4,0)),VLOOKUP(B332,FUTBOL!C$31:N2249,4,0)),VLOOKUP(B332,BASKETBOL!C$42:N2263,4,0)),VLOOKUP(B332,HENTBOL!C$32:N2264,4,0)),VLOOKUP(B332,HOKEY!C$35:N1608,4,0)),VLOOKUP(B332,KRİKET!C$30:N2038,4,0)),VLOOKUP(B332,'FERDİ BRANŞLAR'!B$2:M384,4,0))</f>
        <v>AMASYA BEL 2NOLU SENTETİK SAHA</v>
      </c>
      <c r="F332" s="185" t="str">
        <f>IFERROR(IFERROR(IFERROR(IFERROR(IFERROR(IFERROR(IFERROR(VLOOKUP(B332,FUTSAL!C$69:N11765,5,0),VLOOKUP(B332,VOLEYBOL!C$54:N2161,5,0)),VLOOKUP(B332,FUTBOL!C$31:N2249,5,0)),VLOOKUP(B332,BASKETBOL!C$42:N2263,5,0)),VLOOKUP(B332,HENTBOL!C$32:N2264,5,0)),VLOOKUP(B332,HOKEY!C$35:N1608,5,0)),VLOOKUP(B332,KRİKET!C$30:N2038,5,0)),VLOOKUP(B332,'FERDİ BRANŞLAR'!B$2:M384,5,0))</f>
        <v>FUTBOL</v>
      </c>
      <c r="G332" s="185" t="str">
        <f>IFERROR(IFERROR(IFERROR(IFERROR(IFERROR(IFERROR(IFERROR(VLOOKUP(B332,FUTSAL!C$69:N12210,6,0),VLOOKUP(B332,VOLEYBOL!C$54:N2606,6,0)),VLOOKUP(B332,FUTBOL!C$31:N2694,6,0)),VLOOKUP(B332,BASKETBOL!C$42:N2708,6,0)),VLOOKUP(B332,HENTBOL!C$32:N2709,6,0)),VLOOKUP(B332,HOKEY!C$35:N2053,6,0)),VLOOKUP(B332,KRİKET!C$30:N2483,6,0)),VLOOKUP(B332,'FERDİ BRANŞLAR'!B$2:M384,6,0))</f>
        <v>FİNAL</v>
      </c>
      <c r="H332" s="185" t="str">
        <f>IFERROR(IFERROR(IFERROR(IFERROR(IFERROR(IFERROR(IFERROR(VLOOKUP(B332,FUTSAL!C$69:N12210,7,0),VLOOKUP(B332,VOLEYBOL!C$54:N2606,7,0)),VLOOKUP(B332,FUTBOL!C$31:N2694,7,0)),VLOOKUP(B332,BASKETBOL!C$42:N2708,7,0)),VLOOKUP(B332,HENTBOL!C$32:N2709,7,0)),VLOOKUP(B332,HOKEY!C$35:N2053,7,0)),VLOOKUP(B332,KRİKET!C$30:N2483,7,0)),VLOOKUP(B332,'FERDİ BRANŞLAR'!B$2:M384,7,0))</f>
        <v>YILDIZ ERK</v>
      </c>
      <c r="I332" s="187">
        <f>IFERROR(IFERROR(IFERROR(IFERROR(IFERROR(IFERROR(IFERROR(VLOOKUP(B332,FUTSAL!C$69:N12210,8,0),VLOOKUP(B332,VOLEYBOL!C$54:N2606,8,0)),VLOOKUP(B332,FUTBOL!C$31:N2694,8,0)),VLOOKUP(B332,BASKETBOL!C$42:N2708,8,0)),VLOOKUP(B332,HENTBOL!C$32:N2709,8,0)),VLOOKUP(B332,HOKEY!C$35:N2053,8,0)),VLOOKUP(B332,KRİKET!C$30:N2483,8,0)),VLOOKUP(B332,'FERDİ BRANŞLAR'!B$2:M384,8,0))</f>
        <v>0</v>
      </c>
      <c r="J332" s="253">
        <f>IFERROR(IFERROR(IFERROR(IFERROR(IFERROR(IFERROR(IFERROR(VLOOKUP(B332,FUTSAL!C$69:N12210,9,0),VLOOKUP(B332,VOLEYBOL!C$54:N2606,9,0)),VLOOKUP(B332,FUTBOL!C$31:N2694,9,0)),VLOOKUP(B332,BASKETBOL!C$42:N2708,9,0)),VLOOKUP(B332,HENTBOL!C$32:N2709,9,0)),VLOOKUP(B332,HOKEY!C$35:N2053,9,0)),VLOOKUP(B332,KRİKET!C$30:N2483,9,0)),VLOOKUP(B332,'FERDİ BRANŞLAR'!B$2:M384,9,0))</f>
        <v>0</v>
      </c>
      <c r="K332" s="253">
        <f>IFERROR(IFERROR(IFERROR(IFERROR(IFERROR(IFERROR(IFERROR(VLOOKUP(B332,FUTSAL!C$69:N12210,10,0),VLOOKUP(B332,VOLEYBOL!C$54:N2606,10,0)),VLOOKUP(B332,FUTBOL!C$31:N2694,10,0)),VLOOKUP(B332,BASKETBOL!C$42:N2708,10,0)),VLOOKUP(B332,HENTBOL!C$32:N2709,10,0)),VLOOKUP(B332,HOKEY!C$35:N2053,10,0)),VLOOKUP(B332,KRİKET!C$30:N2483,10,0)),VLOOKUP(B332,'FERDİ BRANŞLAR'!B$2:M384,10,0))</f>
        <v>0</v>
      </c>
      <c r="L332" s="59">
        <f>IFERROR(IFERROR(IFERROR(IFERROR(IFERROR(IFERROR(IFERROR(VLOOKUP(B332,FUTSAL!C$69:N12210,11,0),VLOOKUP(B332,VOLEYBOL!C$54:N2606,11,0)),VLOOKUP(B332,FUTBOL!C$31:N2694,11,0)),VLOOKUP(B332,BASKETBOL!C$42:N2708,11,0)),VLOOKUP(B332,HENTBOL!C$32:N2709,11,0)),VLOOKUP(B332,HOKEY!C$35:N2053,11,0)),VLOOKUP(B332,KRİKET!C$30:N2483,11,0)),VLOOKUP(B332,'FERDİ BRANŞLAR'!B$2:M384,11,0))</f>
        <v>0</v>
      </c>
      <c r="M332" s="79">
        <f>IFERROR(IFERROR(IFERROR(IFERROR(IFERROR(IFERROR(IFERROR(VLOOKUP(B332,FUTSAL!C$69:N12210,12,0),VLOOKUP(B332,VOLEYBOL!C$54:N2606,12,0)),VLOOKUP(B332,FUTBOL!C$31:N2694,12,0)),VLOOKUP(B332,BASKETBOL!C$42:N2708,12,0)),VLOOKUP(B332,HENTBOL!C$32:N2709,12,0)),VLOOKUP(B332,HOKEY!C$35:N2053,11,0)),VLOOKUP(B332,KRİKET!C$30:N2483,12,0)),VLOOKUP(B332,'FERDİ BRANŞLAR'!B$2:M384,12,0))</f>
        <v>0</v>
      </c>
    </row>
    <row r="333" spans="2:13" ht="12" x14ac:dyDescent="0.2">
      <c r="B333" s="188">
        <v>448</v>
      </c>
      <c r="C333" s="185">
        <f>IFERROR(IFERROR(IFERROR(IFERROR(IFERROR(IFERROR(IFERROR(VLOOKUP(B333,FUTSAL!C$69:N11844,2,0),VLOOKUP(B333,VOLEYBOL!C$54:N2240,2,0)),VLOOKUP(B333,FUTBOL!C$31:N2328,2,0)),VLOOKUP(B333,BASKETBOL!C$42:N2342,2,0)),VLOOKUP(B333,HENTBOL!C$32:N2343,2,0)),VLOOKUP(B333,HOKEY!C$35:N1687,2,0)),VLOOKUP(B333,KRİKET!C$30:N2117,2,0)),VLOOKUP(B333,'FERDİ BRANŞLAR'!B$2:M463,2,0))</f>
        <v>46066</v>
      </c>
      <c r="D333" s="186">
        <f>IFERROR(IFERROR(IFERROR(IFERROR(IFERROR(IFERROR(IFERROR(VLOOKUP(B333,FUTSAL!C$69:N11844,3,0),VLOOKUP(B333,VOLEYBOL!C$54:N2240,3,0)),VLOOKUP(B333,FUTBOL!C$31:N2328,3,0)),VLOOKUP(B333,BASKETBOL!C$42:N2342,3,0)),VLOOKUP(B333,HENTBOL!C$32:N2343,3,0)),VLOOKUP(B333,HOKEY!C$35:N1687,3,0)),VLOOKUP(B333,KRİKET!C$30:N2117,3,0)),VLOOKUP(B333,'FERDİ BRANŞLAR'!B$2:M463,3,0))</f>
        <v>0.54166666666666663</v>
      </c>
      <c r="E333" s="185" t="str">
        <f>IFERROR(IFERROR(IFERROR(IFERROR(IFERROR(IFERROR(IFERROR(VLOOKUP(B333,FUTSAL!C$69:N11844,4,0),VLOOKUP(B333,VOLEYBOL!C$54:N2240,4,0)),VLOOKUP(B333,FUTBOL!C$31:N2328,4,0)),VLOOKUP(B333,BASKETBOL!C$42:N2342,4,0)),VLOOKUP(B333,HENTBOL!C$32:N2343,4,0)),VLOOKUP(B333,HOKEY!C$35:N1687,4,0)),VLOOKUP(B333,KRİKET!C$30:N2117,4,0)),VLOOKUP(B333,'FERDİ BRANŞLAR'!B$2:M463,4,0))</f>
        <v>AMASYA S.S</v>
      </c>
      <c r="F333" s="185" t="str">
        <f>IFERROR(IFERROR(IFERROR(IFERROR(IFERROR(IFERROR(IFERROR(VLOOKUP(B333,FUTSAL!C$69:N11844,5,0),VLOOKUP(B333,VOLEYBOL!C$54:N2240,5,0)),VLOOKUP(B333,FUTBOL!C$31:N2328,5,0)),VLOOKUP(B333,BASKETBOL!C$42:N2342,5,0)),VLOOKUP(B333,HENTBOL!C$32:N2343,5,0)),VLOOKUP(B333,HOKEY!C$35:N1687,5,0)),VLOOKUP(B333,KRİKET!C$30:N2117,5,0)),VLOOKUP(B333,'FERDİ BRANŞLAR'!B$2:M463,5,0))</f>
        <v>HENTBOL</v>
      </c>
      <c r="G333" s="185" t="str">
        <f>IFERROR(IFERROR(IFERROR(IFERROR(IFERROR(IFERROR(IFERROR(VLOOKUP(B333,FUTSAL!C$69:N12289,6,0),VLOOKUP(B333,VOLEYBOL!C$54:N2685,6,0)),VLOOKUP(B333,FUTBOL!C$31:N2773,6,0)),VLOOKUP(B333,BASKETBOL!C$42:N2787,6,0)),VLOOKUP(B333,HENTBOL!C$32:N2788,6,0)),VLOOKUP(B333,HOKEY!C$35:N2132,6,0)),VLOOKUP(B333,KRİKET!C$30:N2562,6,0)),VLOOKUP(B333,'FERDİ BRANŞLAR'!B$2:M463,6,0))</f>
        <v>..</v>
      </c>
      <c r="H333" s="185" t="str">
        <f>IFERROR(IFERROR(IFERROR(IFERROR(IFERROR(IFERROR(IFERROR(VLOOKUP(B333,FUTSAL!C$69:N12289,7,0),VLOOKUP(B333,VOLEYBOL!C$54:N2685,7,0)),VLOOKUP(B333,FUTBOL!C$31:N2773,7,0)),VLOOKUP(B333,BASKETBOL!C$42:N2787,7,0)),VLOOKUP(B333,HENTBOL!C$32:N2788,7,0)),VLOOKUP(B333,HOKEY!C$35:N2132,7,0)),VLOOKUP(B333,KRİKET!C$30:N2562,7,0)),VLOOKUP(B333,'FERDİ BRANŞLAR'!B$2:M463,7,0))</f>
        <v>KÇK ERK</v>
      </c>
      <c r="I333" s="187" t="str">
        <f>IFERROR(IFERROR(IFERROR(IFERROR(IFERROR(IFERROR(IFERROR(VLOOKUP(B333,FUTSAL!C$69:N12289,8,0),VLOOKUP(B333,VOLEYBOL!C$54:N2685,8,0)),VLOOKUP(B333,FUTBOL!C$31:N2773,8,0)),VLOOKUP(B333,BASKETBOL!C$42:N2787,8,0)),VLOOKUP(B333,HENTBOL!C$32:N2788,8,0)),VLOOKUP(B333,HOKEY!C$35:N2132,8,0)),VLOOKUP(B333,KRİKET!C$30:N2562,8,0)),VLOOKUP(B333,'FERDİ BRANŞLAR'!B$2:M463,8,0))</f>
        <v>TAŞOVA CUMHURİYET O.O</v>
      </c>
      <c r="J333" s="253">
        <f>IFERROR(IFERROR(IFERROR(IFERROR(IFERROR(IFERROR(IFERROR(VLOOKUP(B333,FUTSAL!C$69:N12289,9,0),VLOOKUP(B333,VOLEYBOL!C$54:N2685,9,0)),VLOOKUP(B333,FUTBOL!C$31:N2773,9,0)),VLOOKUP(B333,BASKETBOL!C$42:N2787,9,0)),VLOOKUP(B333,HENTBOL!C$32:N2788,9,0)),VLOOKUP(B333,HOKEY!C$35:N2132,9,0)),VLOOKUP(B333,KRİKET!C$30:N2562,9,0)),VLOOKUP(B333,'FERDİ BRANŞLAR'!B$2:M463,9,0))</f>
        <v>0</v>
      </c>
      <c r="K333" s="253">
        <f>IFERROR(IFERROR(IFERROR(IFERROR(IFERROR(IFERROR(IFERROR(VLOOKUP(B333,FUTSAL!C$69:N12289,10,0),VLOOKUP(B333,VOLEYBOL!C$54:N2685,10,0)),VLOOKUP(B333,FUTBOL!C$31:N2773,10,0)),VLOOKUP(B333,BASKETBOL!C$42:N2787,10,0)),VLOOKUP(B333,HENTBOL!C$32:N2788,10,0)),VLOOKUP(B333,HOKEY!C$35:N2132,10,0)),VLOOKUP(B333,KRİKET!C$30:N2562,10,0)),VLOOKUP(B333,'FERDİ BRANŞLAR'!B$2:M463,10,0))</f>
        <v>0</v>
      </c>
      <c r="L333" s="334" t="str">
        <f>IFERROR(IFERROR(IFERROR(IFERROR(IFERROR(IFERROR(IFERROR(VLOOKUP(B333,FUTSAL!C$69:N12289,11,0),VLOOKUP(B333,VOLEYBOL!C$54:N2685,11,0)),VLOOKUP(B333,FUTBOL!C$31:N2773,11,0)),VLOOKUP(B333,BASKETBOL!C$42:N2787,11,0)),VLOOKUP(B333,HENTBOL!C$32:N2788,11,0)),VLOOKUP(B333,HOKEY!C$35:N2132,11,0)),VLOOKUP(B333,KRİKET!C$30:N2562,11,0)),VLOOKUP(B333,'FERDİ BRANŞLAR'!B$2:M463,11,0))</f>
        <v>TAŞOVA ATATÜRK O.O</v>
      </c>
      <c r="M333" s="79">
        <f>IFERROR(IFERROR(IFERROR(IFERROR(IFERROR(IFERROR(IFERROR(VLOOKUP(B333,FUTSAL!C$69:N12289,12,0),VLOOKUP(B333,VOLEYBOL!C$54:N2685,12,0)),VLOOKUP(B333,FUTBOL!C$31:N2773,12,0)),VLOOKUP(B333,BASKETBOL!C$42:N2787,12,0)),VLOOKUP(B333,HENTBOL!C$32:N2788,12,0)),VLOOKUP(B333,HOKEY!C$35:N2132,11,0)),VLOOKUP(B333,KRİKET!C$30:N2562,12,0)),VLOOKUP(B333,'FERDİ BRANŞLAR'!B$2:M463,12,0))</f>
        <v>0</v>
      </c>
    </row>
    <row r="334" spans="2:13" ht="12" x14ac:dyDescent="0.2">
      <c r="B334" s="188">
        <v>459</v>
      </c>
      <c r="C334" s="185">
        <f>IFERROR(IFERROR(IFERROR(IFERROR(IFERROR(IFERROR(IFERROR(VLOOKUP(B334,FUTSAL!C$69:N11870,2,0),VLOOKUP(B334,VOLEYBOL!C$54:N2266,2,0)),VLOOKUP(B334,FUTBOL!C$31:N2354,2,0)),VLOOKUP(B334,BASKETBOL!C$42:N2368,2,0)),VLOOKUP(B334,HENTBOL!C$32:N2369,2,0)),VLOOKUP(B334,HOKEY!C$35:N1713,2,0)),VLOOKUP(B334,KRİKET!C$30:N2143,2,0)),VLOOKUP(B334,'FERDİ BRANŞLAR'!B$2:M489,2,0))</f>
        <v>46066</v>
      </c>
      <c r="D334" s="186">
        <f>IFERROR(IFERROR(IFERROR(IFERROR(IFERROR(IFERROR(IFERROR(VLOOKUP(B334,FUTSAL!C$69:N11870,3,0),VLOOKUP(B334,VOLEYBOL!C$54:N2266,3,0)),VLOOKUP(B334,FUTBOL!C$31:N2354,3,0)),VLOOKUP(B334,BASKETBOL!C$42:N2368,3,0)),VLOOKUP(B334,HENTBOL!C$32:N2369,3,0)),VLOOKUP(B334,HOKEY!C$35:N1713,3,0)),VLOOKUP(B334,KRİKET!C$30:N2143,3,0)),VLOOKUP(B334,'FERDİ BRANŞLAR'!B$2:M489,3,0))</f>
        <v>0.58333333333333337</v>
      </c>
      <c r="E334" s="185" t="str">
        <f>IFERROR(IFERROR(IFERROR(IFERROR(IFERROR(IFERROR(IFERROR(VLOOKUP(B334,FUTSAL!C$69:N11870,4,0),VLOOKUP(B334,VOLEYBOL!C$54:N2266,4,0)),VLOOKUP(B334,FUTBOL!C$31:N2354,4,0)),VLOOKUP(B334,BASKETBOL!C$42:N2368,4,0)),VLOOKUP(B334,HENTBOL!C$32:N2369,4,0)),VLOOKUP(B334,HOKEY!C$35:N1713,4,0)),VLOOKUP(B334,KRİKET!C$30:N2143,4,0)),VLOOKUP(B334,'FERDİ BRANŞLAR'!B$2:M489,4,0))</f>
        <v>AMASYA S.S</v>
      </c>
      <c r="F334" s="185" t="str">
        <f>IFERROR(IFERROR(IFERROR(IFERROR(IFERROR(IFERROR(IFERROR(VLOOKUP(B334,FUTSAL!C$69:N11870,5,0),VLOOKUP(B334,VOLEYBOL!C$54:N2266,5,0)),VLOOKUP(B334,FUTBOL!C$31:N2354,5,0)),VLOOKUP(B334,BASKETBOL!C$42:N2368,5,0)),VLOOKUP(B334,HENTBOL!C$32:N2369,5,0)),VLOOKUP(B334,HOKEY!C$35:N1713,5,0)),VLOOKUP(B334,KRİKET!C$30:N2143,5,0)),VLOOKUP(B334,'FERDİ BRANŞLAR'!B$2:M489,5,0))</f>
        <v>HENTBOL</v>
      </c>
      <c r="G334" s="185" t="str">
        <f>IFERROR(IFERROR(IFERROR(IFERROR(IFERROR(IFERROR(IFERROR(VLOOKUP(B334,FUTSAL!C$69:N12315,6,0),VLOOKUP(B334,VOLEYBOL!C$54:N2711,6,0)),VLOOKUP(B334,FUTBOL!C$31:N2799,6,0)),VLOOKUP(B334,BASKETBOL!C$42:N2813,6,0)),VLOOKUP(B334,HENTBOL!C$32:N2814,6,0)),VLOOKUP(B334,HOKEY!C$35:N2158,6,0)),VLOOKUP(B334,KRİKET!C$30:N2588,6,0)),VLOOKUP(B334,'FERDİ BRANŞLAR'!B$2:M489,6,0))</f>
        <v>A GRB</v>
      </c>
      <c r="H334" s="185" t="str">
        <f>IFERROR(IFERROR(IFERROR(IFERROR(IFERROR(IFERROR(IFERROR(VLOOKUP(B334,FUTSAL!C$69:N12315,7,0),VLOOKUP(B334,VOLEYBOL!C$54:N2711,7,0)),VLOOKUP(B334,FUTBOL!C$31:N2799,7,0)),VLOOKUP(B334,BASKETBOL!C$42:N2813,7,0)),VLOOKUP(B334,HENTBOL!C$32:N2814,7,0)),VLOOKUP(B334,HOKEY!C$35:N2158,7,0)),VLOOKUP(B334,KRİKET!C$30:N2588,7,0)),VLOOKUP(B334,'FERDİ BRANŞLAR'!B$2:M489,7,0))</f>
        <v>KÇK KIZ</v>
      </c>
      <c r="I334" s="187" t="str">
        <f>IFERROR(IFERROR(IFERROR(IFERROR(IFERROR(IFERROR(IFERROR(VLOOKUP(B334,FUTSAL!C$69:N12315,8,0),VLOOKUP(B334,VOLEYBOL!C$54:N2711,8,0)),VLOOKUP(B334,FUTBOL!C$31:N2799,8,0)),VLOOKUP(B334,BASKETBOL!C$42:N2813,8,0)),VLOOKUP(B334,HENTBOL!C$32:N2814,8,0)),VLOOKUP(B334,HOKEY!C$35:N2158,8,0)),VLOOKUP(B334,KRİKET!C$30:N2588,8,0)),VLOOKUP(B334,'FERDİ BRANŞLAR'!B$2:M489,8,0))</f>
        <v>AMASYA ZİYAPAŞA O.O</v>
      </c>
      <c r="J334" s="253">
        <f>IFERROR(IFERROR(IFERROR(IFERROR(IFERROR(IFERROR(IFERROR(VLOOKUP(B334,FUTSAL!C$69:N12315,9,0),VLOOKUP(B334,VOLEYBOL!C$54:N2711,9,0)),VLOOKUP(B334,FUTBOL!C$31:N2799,9,0)),VLOOKUP(B334,BASKETBOL!C$42:N2813,9,0)),VLOOKUP(B334,HENTBOL!C$32:N2814,9,0)),VLOOKUP(B334,HOKEY!C$35:N2158,9,0)),VLOOKUP(B334,KRİKET!C$30:N2588,9,0)),VLOOKUP(B334,'FERDİ BRANŞLAR'!B$2:M489,9,0))</f>
        <v>0</v>
      </c>
      <c r="K334" s="253">
        <f>IFERROR(IFERROR(IFERROR(IFERROR(IFERROR(IFERROR(IFERROR(VLOOKUP(B334,FUTSAL!C$69:N12315,10,0),VLOOKUP(B334,VOLEYBOL!C$54:N2711,10,0)),VLOOKUP(B334,FUTBOL!C$31:N2799,10,0)),VLOOKUP(B334,BASKETBOL!C$42:N2813,10,0)),VLOOKUP(B334,HENTBOL!C$32:N2814,10,0)),VLOOKUP(B334,HOKEY!C$35:N2158,10,0)),VLOOKUP(B334,KRİKET!C$30:N2588,10,0)),VLOOKUP(B334,'FERDİ BRANŞLAR'!B$2:M489,10,0))</f>
        <v>0</v>
      </c>
      <c r="L334" s="59" t="str">
        <f>IFERROR(IFERROR(IFERROR(IFERROR(IFERROR(IFERROR(IFERROR(VLOOKUP(B334,FUTSAL!C$69:N12315,11,0),VLOOKUP(B334,VOLEYBOL!C$54:N2711,11,0)),VLOOKUP(B334,FUTBOL!C$31:N2799,11,0)),VLOOKUP(B334,BASKETBOL!C$42:N2813,11,0)),VLOOKUP(B334,HENTBOL!C$32:N2814,11,0)),VLOOKUP(B334,HOKEY!C$35:N2158,11,0)),VLOOKUP(B334,KRİKET!C$30:N2588,11,0)),VLOOKUP(B334,'FERDİ BRANŞLAR'!B$2:M489,11,0))</f>
        <v>AMASYA PLEVNE O.O(Çekildi)01.12.2025</v>
      </c>
      <c r="M334" s="79" t="str">
        <f>IFERROR(IFERROR(IFERROR(IFERROR(IFERROR(IFERROR(IFERROR(VLOOKUP(B334,FUTSAL!C$69:N12315,12,0),VLOOKUP(B334,VOLEYBOL!C$54:N2711,12,0)),VLOOKUP(B334,FUTBOL!C$31:N2799,12,0)),VLOOKUP(B334,BASKETBOL!C$42:N2813,12,0)),VLOOKUP(B334,HENTBOL!C$32:N2814,12,0)),VLOOKUP(B334,HOKEY!C$35:N2158,11,0)),VLOOKUP(B334,KRİKET!C$30:N2588,12,0)),VLOOKUP(B334,'FERDİ BRANŞLAR'!B$2:M489,12,0))</f>
        <v>Amasya Plevne O.O Çekildi 01.12.2025</v>
      </c>
    </row>
    <row r="335" spans="2:13" ht="12" x14ac:dyDescent="0.2">
      <c r="B335" s="188">
        <v>460</v>
      </c>
      <c r="C335" s="185">
        <f>IFERROR(IFERROR(IFERROR(IFERROR(IFERROR(IFERROR(IFERROR(VLOOKUP(B335,FUTSAL!C$69:N11852,2,0),VLOOKUP(B335,VOLEYBOL!C$54:N2248,2,0)),VLOOKUP(B335,FUTBOL!C$31:N2336,2,0)),VLOOKUP(B335,BASKETBOL!C$42:N2350,2,0)),VLOOKUP(B335,HENTBOL!C$32:N2351,2,0)),VLOOKUP(B335,HOKEY!C$35:N1695,2,0)),VLOOKUP(B335,KRİKET!C$30:N2125,2,0)),VLOOKUP(B335,'FERDİ BRANŞLAR'!B$2:M471,2,0))</f>
        <v>46066</v>
      </c>
      <c r="D335" s="186">
        <f>IFERROR(IFERROR(IFERROR(IFERROR(IFERROR(IFERROR(IFERROR(VLOOKUP(B335,FUTSAL!C$69:N11852,3,0),VLOOKUP(B335,VOLEYBOL!C$54:N2248,3,0)),VLOOKUP(B335,FUTBOL!C$31:N2336,3,0)),VLOOKUP(B335,BASKETBOL!C$42:N2350,3,0)),VLOOKUP(B335,HENTBOL!C$32:N2351,3,0)),VLOOKUP(B335,HOKEY!C$35:N1695,3,0)),VLOOKUP(B335,KRİKET!C$30:N2125,3,0)),VLOOKUP(B335,'FERDİ BRANŞLAR'!B$2:M471,3,0))</f>
        <v>0.625</v>
      </c>
      <c r="E335" s="185" t="str">
        <f>IFERROR(IFERROR(IFERROR(IFERROR(IFERROR(IFERROR(IFERROR(VLOOKUP(B335,FUTSAL!C$69:N11852,4,0),VLOOKUP(B335,VOLEYBOL!C$54:N2248,4,0)),VLOOKUP(B335,FUTBOL!C$31:N2336,4,0)),VLOOKUP(B335,BASKETBOL!C$42:N2350,4,0)),VLOOKUP(B335,HENTBOL!C$32:N2351,4,0)),VLOOKUP(B335,HOKEY!C$35:N1695,4,0)),VLOOKUP(B335,KRİKET!C$30:N2125,4,0)),VLOOKUP(B335,'FERDİ BRANŞLAR'!B$2:M471,4,0))</f>
        <v>AMASYA S.S</v>
      </c>
      <c r="F335" s="185" t="str">
        <f>IFERROR(IFERROR(IFERROR(IFERROR(IFERROR(IFERROR(IFERROR(VLOOKUP(B335,FUTSAL!C$69:N11852,5,0),VLOOKUP(B335,VOLEYBOL!C$54:N2248,5,0)),VLOOKUP(B335,FUTBOL!C$31:N2336,5,0)),VLOOKUP(B335,BASKETBOL!C$42:N2350,5,0)),VLOOKUP(B335,HENTBOL!C$32:N2351,5,0)),VLOOKUP(B335,HOKEY!C$35:N1695,5,0)),VLOOKUP(B335,KRİKET!C$30:N2125,5,0)),VLOOKUP(B335,'FERDİ BRANŞLAR'!B$2:M471,5,0))</f>
        <v>HENTBOL</v>
      </c>
      <c r="G335" s="185" t="str">
        <f>IFERROR(IFERROR(IFERROR(IFERROR(IFERROR(IFERROR(IFERROR(VLOOKUP(B335,FUTSAL!C$69:N12297,6,0),VLOOKUP(B335,VOLEYBOL!C$54:N2693,6,0)),VLOOKUP(B335,FUTBOL!C$31:N2781,6,0)),VLOOKUP(B335,BASKETBOL!C$42:N2795,6,0)),VLOOKUP(B335,HENTBOL!C$32:N2796,6,0)),VLOOKUP(B335,HOKEY!C$35:N2140,6,0)),VLOOKUP(B335,KRİKET!C$30:N2570,6,0)),VLOOKUP(B335,'FERDİ BRANŞLAR'!B$2:M471,6,0))</f>
        <v>A GRB</v>
      </c>
      <c r="H335" s="185" t="str">
        <f>IFERROR(IFERROR(IFERROR(IFERROR(IFERROR(IFERROR(IFERROR(VLOOKUP(B335,FUTSAL!C$69:N12297,7,0),VLOOKUP(B335,VOLEYBOL!C$54:N2693,7,0)),VLOOKUP(B335,FUTBOL!C$31:N2781,7,0)),VLOOKUP(B335,BASKETBOL!C$42:N2795,7,0)),VLOOKUP(B335,HENTBOL!C$32:N2796,7,0)),VLOOKUP(B335,HOKEY!C$35:N2140,7,0)),VLOOKUP(B335,KRİKET!C$30:N2570,7,0)),VLOOKUP(B335,'FERDİ BRANŞLAR'!B$2:M471,7,0))</f>
        <v>KÇK KIZ</v>
      </c>
      <c r="I335" s="187" t="str">
        <f>IFERROR(IFERROR(IFERROR(IFERROR(IFERROR(IFERROR(IFERROR(VLOOKUP(B335,FUTSAL!C$69:N12297,8,0),VLOOKUP(B335,VOLEYBOL!C$54:N2693,8,0)),VLOOKUP(B335,FUTBOL!C$31:N2781,8,0)),VLOOKUP(B335,BASKETBOL!C$42:N2795,8,0)),VLOOKUP(B335,HENTBOL!C$32:N2796,8,0)),VLOOKUP(B335,HOKEY!C$35:N2140,8,0)),VLOOKUP(B335,KRİKET!C$30:N2570,8,0)),VLOOKUP(B335,'FERDİ BRANŞLAR'!B$2:M471,8,0))</f>
        <v>TAŞOVA EMİNE BURSALI İHO</v>
      </c>
      <c r="J335" s="253">
        <f>IFERROR(IFERROR(IFERROR(IFERROR(IFERROR(IFERROR(IFERROR(VLOOKUP(B335,FUTSAL!C$69:N12297,9,0),VLOOKUP(B335,VOLEYBOL!C$54:N2693,9,0)),VLOOKUP(B335,FUTBOL!C$31:N2781,9,0)),VLOOKUP(B335,BASKETBOL!C$42:N2795,9,0)),VLOOKUP(B335,HENTBOL!C$32:N2796,9,0)),VLOOKUP(B335,HOKEY!C$35:N2140,9,0)),VLOOKUP(B335,KRİKET!C$30:N2570,9,0)),VLOOKUP(B335,'FERDİ BRANŞLAR'!B$2:M471,9,0))</f>
        <v>0</v>
      </c>
      <c r="K335" s="253">
        <f>IFERROR(IFERROR(IFERROR(IFERROR(IFERROR(IFERROR(IFERROR(VLOOKUP(B335,FUTSAL!C$69:N12297,10,0),VLOOKUP(B335,VOLEYBOL!C$54:N2693,10,0)),VLOOKUP(B335,FUTBOL!C$31:N2781,10,0)),VLOOKUP(B335,BASKETBOL!C$42:N2795,10,0)),VLOOKUP(B335,HENTBOL!C$32:N2796,10,0)),VLOOKUP(B335,HOKEY!C$35:N2140,10,0)),VLOOKUP(B335,KRİKET!C$30:N2570,10,0)),VLOOKUP(B335,'FERDİ BRANŞLAR'!B$2:M471,10,0))</f>
        <v>0</v>
      </c>
      <c r="L335" s="311" t="str">
        <f>IFERROR(IFERROR(IFERROR(IFERROR(IFERROR(IFERROR(IFERROR(VLOOKUP(B335,FUTSAL!C$69:N12297,11,0),VLOOKUP(B335,VOLEYBOL!C$54:N2693,11,0)),VLOOKUP(B335,FUTBOL!C$31:N2781,11,0)),VLOOKUP(B335,BASKETBOL!C$42:N2795,11,0)),VLOOKUP(B335,HENTBOL!C$32:N2796,11,0)),VLOOKUP(B335,HOKEY!C$35:N2140,11,0)),VLOOKUP(B335,KRİKET!C$30:N2570,11,0)),VLOOKUP(B335,'FERDİ BRANŞLAR'!B$2:M471,11,0))</f>
        <v>AMASYA ŞEHİT HÜSEYİN HATİPOĞLU İHO</v>
      </c>
      <c r="M335" s="79" t="str">
        <f>IFERROR(IFERROR(IFERROR(IFERROR(IFERROR(IFERROR(IFERROR(VLOOKUP(B335,FUTSAL!C$69:N12297,12,0),VLOOKUP(B335,VOLEYBOL!C$54:N2693,12,0)),VLOOKUP(B335,FUTBOL!C$31:N2781,12,0)),VLOOKUP(B335,BASKETBOL!C$42:N2795,12,0)),VLOOKUP(B335,HENTBOL!C$32:N2796,12,0)),VLOOKUP(B335,HOKEY!C$35:N2140,11,0)),VLOOKUP(B335,KRİKET!C$30:N2570,12,0)),VLOOKUP(B335,'FERDİ BRANŞLAR'!B$2:M471,12,0))</f>
        <v>Kupa Töreni</v>
      </c>
    </row>
    <row r="336" spans="2:13" ht="12" x14ac:dyDescent="0.2">
      <c r="B336" s="188">
        <v>88</v>
      </c>
      <c r="C336" s="185">
        <f>IFERROR(IFERROR(IFERROR(IFERROR(IFERROR(IFERROR(IFERROR(VLOOKUP(B336,FUTSAL!C$69:N11562,2,0),VLOOKUP(B336,VOLEYBOL!C$54:N1958,2,0)),VLOOKUP(B336,FUTBOL!C$31:N2046,2,0)),VLOOKUP(B336,BASKETBOL!C$42:N2060,2,0)),VLOOKUP(B336,HENTBOL!C$32:N2061,2,0)),VLOOKUP(B336,HOKEY!C$35:N1405,2,0)),VLOOKUP(B336,KRİKET!C$30:N1835,2,0)),VLOOKUP(B336,'FERDİ BRANŞLAR'!B$2:M181,2,0))</f>
        <v>46069</v>
      </c>
      <c r="D336" s="186">
        <f>IFERROR(IFERROR(IFERROR(IFERROR(IFERROR(IFERROR(IFERROR(VLOOKUP(B336,FUTSAL!C$69:N11562,3,0),VLOOKUP(B336,VOLEYBOL!C$54:N1958,3,0)),VLOOKUP(B336,FUTBOL!C$31:N2046,3,0)),VLOOKUP(B336,BASKETBOL!C$42:N2060,3,0)),VLOOKUP(B336,HENTBOL!C$32:N2061,3,0)),VLOOKUP(B336,HOKEY!C$35:N1405,3,0)),VLOOKUP(B336,KRİKET!C$30:N1835,3,0)),VLOOKUP(B336,'FERDİ BRANŞLAR'!B$2:M181,3,0))</f>
        <v>0.375</v>
      </c>
      <c r="E336" s="185" t="str">
        <f>IFERROR(IFERROR(IFERROR(IFERROR(IFERROR(IFERROR(IFERROR(VLOOKUP(B336,FUTSAL!C$69:N11562,4,0),VLOOKUP(B336,VOLEYBOL!C$54:N1958,4,0)),VLOOKUP(B336,FUTBOL!C$31:N2046,4,0)),VLOOKUP(B336,BASKETBOL!C$42:N2060,4,0)),VLOOKUP(B336,HENTBOL!C$32:N2061,4,0)),VLOOKUP(B336,HOKEY!C$35:N1405,4,0)),VLOOKUP(B336,KRİKET!C$30:N1835,4,0)),VLOOKUP(B336,'FERDİ BRANŞLAR'!B$2:M181,4,0))</f>
        <v>AMASYA SS</v>
      </c>
      <c r="F336" s="185" t="str">
        <f>IFERROR(IFERROR(IFERROR(IFERROR(IFERROR(IFERROR(IFERROR(VLOOKUP(B336,FUTSAL!C$69:N11562,5,0),VLOOKUP(B336,VOLEYBOL!C$54:N1958,5,0)),VLOOKUP(B336,FUTBOL!C$31:N2046,5,0)),VLOOKUP(B336,BASKETBOL!C$42:N2060,5,0)),VLOOKUP(B336,HENTBOL!C$32:N2061,5,0)),VLOOKUP(B336,HOKEY!C$35:N1405,5,0)),VLOOKUP(B336,KRİKET!C$30:N1835,5,0)),VLOOKUP(B336,'FERDİ BRANŞLAR'!B$2:M181,5,0))</f>
        <v>FUTSAL</v>
      </c>
      <c r="G336" s="185" t="str">
        <f>IFERROR(IFERROR(IFERROR(IFERROR(IFERROR(IFERROR(IFERROR(VLOOKUP(B336,FUTSAL!C$69:N12007,6,0),VLOOKUP(B336,VOLEYBOL!C$54:N2403,6,0)),VLOOKUP(B336,FUTBOL!C$31:N2491,6,0)),VLOOKUP(B336,BASKETBOL!C$42:N2505,6,0)),VLOOKUP(B336,HENTBOL!C$32:N2506,6,0)),VLOOKUP(B336,HOKEY!C$35:N1850,6,0)),VLOOKUP(B336,KRİKET!C$30:N2280,6,0)),VLOOKUP(B336,'FERDİ BRANŞLAR'!B$2:M181,6,0))</f>
        <v>B GRB</v>
      </c>
      <c r="H336" s="185" t="str">
        <f>IFERROR(IFERROR(IFERROR(IFERROR(IFERROR(IFERROR(IFERROR(VLOOKUP(B336,FUTSAL!C$69:N12007,7,0),VLOOKUP(B336,VOLEYBOL!C$54:N2403,7,0)),VLOOKUP(B336,FUTBOL!C$31:N2491,7,0)),VLOOKUP(B336,BASKETBOL!C$42:N2505,7,0)),VLOOKUP(B336,HENTBOL!C$32:N2506,7,0)),VLOOKUP(B336,HOKEY!C$35:N1850,7,0)),VLOOKUP(B336,KRİKET!C$30:N2280,7,0)),VLOOKUP(B336,'FERDİ BRANŞLAR'!B$2:M181,7,0))</f>
        <v xml:space="preserve">YILDIZ ERKEK </v>
      </c>
      <c r="I336" s="187" t="str">
        <f>IFERROR(IFERROR(IFERROR(IFERROR(IFERROR(IFERROR(IFERROR(VLOOKUP(B336,FUTSAL!C$69:N12007,8,0),VLOOKUP(B336,VOLEYBOL!C$54:N2403,8,0)),VLOOKUP(B336,FUTBOL!C$31:N2491,8,0)),VLOOKUP(B336,BASKETBOL!C$42:N2505,8,0)),VLOOKUP(B336,HENTBOL!C$32:N2506,8,0)),VLOOKUP(B336,HOKEY!C$35:N1850,8,0)),VLOOKUP(B336,KRİKET!C$30:N2280,8,0)),VLOOKUP(B336,'FERDİ BRANŞLAR'!B$2:M181,8,0))</f>
        <v>AMASYA ABDURRAHMAN KAMİL O.O</v>
      </c>
      <c r="J336" s="253">
        <f>IFERROR(IFERROR(IFERROR(IFERROR(IFERROR(IFERROR(IFERROR(VLOOKUP(B336,FUTSAL!C$69:N12007,9,0),VLOOKUP(B336,VOLEYBOL!C$54:N2403,9,0)),VLOOKUP(B336,FUTBOL!C$31:N2491,9,0)),VLOOKUP(B336,BASKETBOL!C$42:N2505,9,0)),VLOOKUP(B336,HENTBOL!C$32:N2506,9,0)),VLOOKUP(B336,HOKEY!C$35:N1850,9,0)),VLOOKUP(B336,KRİKET!C$30:N2280,9,0)),VLOOKUP(B336,'FERDİ BRANŞLAR'!B$2:M181,9,0))</f>
        <v>0</v>
      </c>
      <c r="K336" s="253">
        <f>IFERROR(IFERROR(IFERROR(IFERROR(IFERROR(IFERROR(IFERROR(VLOOKUP(B336,FUTSAL!C$69:N12007,10,0),VLOOKUP(B336,VOLEYBOL!C$54:N2403,10,0)),VLOOKUP(B336,FUTBOL!C$31:N2491,10,0)),VLOOKUP(B336,BASKETBOL!C$42:N2505,10,0)),VLOOKUP(B336,HENTBOL!C$32:N2506,10,0)),VLOOKUP(B336,HOKEY!C$35:N1850,10,0)),VLOOKUP(B336,KRİKET!C$30:N2280,10,0)),VLOOKUP(B336,'FERDİ BRANŞLAR'!B$2:M181,10,0))</f>
        <v>0</v>
      </c>
      <c r="L336" s="59" t="str">
        <f>IFERROR(IFERROR(IFERROR(IFERROR(IFERROR(IFERROR(IFERROR(VLOOKUP(B336,FUTSAL!C$69:N12007,11,0),VLOOKUP(B336,VOLEYBOL!C$54:N2403,11,0)),VLOOKUP(B336,FUTBOL!C$31:N2491,11,0)),VLOOKUP(B336,BASKETBOL!C$42:N2505,11,0)),VLOOKUP(B336,HENTBOL!C$32:N2506,11,0)),VLOOKUP(B336,HOKEY!C$35:N1850,11,0)),VLOOKUP(B336,KRİKET!C$30:N2280,11,0)),VLOOKUP(B336,'FERDİ BRANŞLAR'!B$2:M181,11,0))</f>
        <v>AMASYA ŞEHİTLER O.O</v>
      </c>
      <c r="M336" s="79">
        <f>IFERROR(IFERROR(IFERROR(IFERROR(IFERROR(IFERROR(IFERROR(VLOOKUP(B336,FUTSAL!C$69:N12007,12,0),VLOOKUP(B336,VOLEYBOL!C$54:N2403,12,0)),VLOOKUP(B336,FUTBOL!C$31:N2491,12,0)),VLOOKUP(B336,BASKETBOL!C$42:N2505,12,0)),VLOOKUP(B336,HENTBOL!C$32:N2506,12,0)),VLOOKUP(B336,HOKEY!C$35:N1850,11,0)),VLOOKUP(B336,KRİKET!C$30:N2280,12,0)),VLOOKUP(B336,'FERDİ BRANŞLAR'!B$2:M181,12,0))</f>
        <v>0</v>
      </c>
    </row>
    <row r="337" spans="2:13" ht="12" x14ac:dyDescent="0.2">
      <c r="B337" s="216">
        <v>103</v>
      </c>
      <c r="C337" s="185">
        <f>IFERROR(IFERROR(IFERROR(IFERROR(IFERROR(IFERROR(IFERROR(VLOOKUP(B337,FUTSAL!C$69:N12054,2,0),VLOOKUP(B337,VOLEYBOL!C$54:N2450,2,0)),VLOOKUP(B337,FUTBOL!C$31:N2538,2,0)),VLOOKUP(B337,BASKETBOL!C$42:N2552,2,0)),VLOOKUP(B337,HENTBOL!C$32:N2553,2,0)),VLOOKUP(B337,HOKEY!C$35:N1897,2,0)),VLOOKUP(B337,KRİKET!C$30:N2327,2,0)),VLOOKUP(B337,'FERDİ BRANŞLAR'!B$2:M673,2,0))</f>
        <v>46069</v>
      </c>
      <c r="D337" s="186">
        <f>IFERROR(IFERROR(IFERROR(IFERROR(IFERROR(IFERROR(IFERROR(VLOOKUP(B337,FUTSAL!C$69:N12054,3,0),VLOOKUP(B337,VOLEYBOL!C$54:N2450,3,0)),VLOOKUP(B337,FUTBOL!C$31:N2538,3,0)),VLOOKUP(B337,BASKETBOL!C$42:N2552,3,0)),VLOOKUP(B337,HENTBOL!C$32:N2553,3,0)),VLOOKUP(B337,HOKEY!C$35:N1897,3,0)),VLOOKUP(B337,KRİKET!C$30:N2327,3,0)),VLOOKUP(B337,'FERDİ BRANŞLAR'!B$2:M673,3,0))</f>
        <v>0.375</v>
      </c>
      <c r="E337" s="185" t="str">
        <f>IFERROR(IFERROR(IFERROR(IFERROR(IFERROR(IFERROR(IFERROR(VLOOKUP(B337,FUTSAL!C$69:N12054,4,0),VLOOKUP(B337,VOLEYBOL!C$54:N2450,4,0)),VLOOKUP(B337,FUTBOL!C$31:N2538,4,0)),VLOOKUP(B337,BASKETBOL!C$42:N2552,4,0)),VLOOKUP(B337,HENTBOL!C$32:N2553,4,0)),VLOOKUP(B337,HOKEY!C$35:N1897,4,0)),VLOOKUP(B337,KRİKET!C$30:N2327,4,0)),VLOOKUP(B337,'FERDİ BRANŞLAR'!B$2:M673,4,0))</f>
        <v>MERZİFON SS</v>
      </c>
      <c r="F337" s="185" t="str">
        <f>IFERROR(IFERROR(IFERROR(IFERROR(IFERROR(IFERROR(IFERROR(VLOOKUP(B337,FUTSAL!C$69:N12054,5,0),VLOOKUP(B337,VOLEYBOL!C$54:N2450,5,0)),VLOOKUP(B337,FUTBOL!C$31:N2538,5,0)),VLOOKUP(B337,BASKETBOL!C$42:N2552,5,0)),VLOOKUP(B337,HENTBOL!C$32:N2553,5,0)),VLOOKUP(B337,HOKEY!C$35:N1897,5,0)),VLOOKUP(B337,KRİKET!C$30:N2327,5,0)),VLOOKUP(B337,'FERDİ BRANŞLAR'!B$2:M673,5,0))</f>
        <v>FUTSAL</v>
      </c>
      <c r="G337" s="185" t="str">
        <f>IFERROR(IFERROR(IFERROR(IFERROR(IFERROR(IFERROR(IFERROR(VLOOKUP(B337,FUTSAL!C$69:N12499,6,0),VLOOKUP(B337,VOLEYBOL!C$54:N2895,6,0)),VLOOKUP(B337,FUTBOL!C$31:N2983,6,0)),VLOOKUP(B337,BASKETBOL!C$42:N2997,6,0)),VLOOKUP(B337,HENTBOL!C$32:N2998,6,0)),VLOOKUP(B337,HOKEY!C$35:N2342,6,0)),VLOOKUP(B337,KRİKET!C$30:N2772,6,0)),VLOOKUP(B337,'FERDİ BRANŞLAR'!B$2:M673,6,0))</f>
        <v>G GRB</v>
      </c>
      <c r="H337" s="185" t="str">
        <f>IFERROR(IFERROR(IFERROR(IFERROR(IFERROR(IFERROR(IFERROR(VLOOKUP(B337,FUTSAL!C$69:N12499,7,0),VLOOKUP(B337,VOLEYBOL!C$54:N2895,7,0)),VLOOKUP(B337,FUTBOL!C$31:N2983,7,0)),VLOOKUP(B337,BASKETBOL!C$42:N2997,7,0)),VLOOKUP(B337,HENTBOL!C$32:N2998,7,0)),VLOOKUP(B337,HOKEY!C$35:N2342,7,0)),VLOOKUP(B337,KRİKET!C$30:N2772,7,0)),VLOOKUP(B337,'FERDİ BRANŞLAR'!B$2:M673,7,0))</f>
        <v xml:space="preserve">YILDIZ ERKEK </v>
      </c>
      <c r="I337" s="187" t="str">
        <f>IFERROR(IFERROR(IFERROR(IFERROR(IFERROR(IFERROR(IFERROR(VLOOKUP(B337,FUTSAL!C$69:N12499,8,0),VLOOKUP(B337,VOLEYBOL!C$54:N2895,8,0)),VLOOKUP(B337,FUTBOL!C$31:N2983,8,0)),VLOOKUP(B337,BASKETBOL!C$42:N2997,8,0)),VLOOKUP(B337,HENTBOL!C$32:N2998,8,0)),VLOOKUP(B337,HOKEY!C$35:N2342,8,0)),VLOOKUP(B337,KRİKET!C$30:N2772,8,0)),VLOOKUP(B337,'FERDİ BRANŞLAR'!B$2:M673,8,0))</f>
        <v>MERZİFON GAZİ O.O</v>
      </c>
      <c r="J337" s="253">
        <f>IFERROR(IFERROR(IFERROR(IFERROR(IFERROR(IFERROR(IFERROR(VLOOKUP(B337,FUTSAL!C$69:N12499,9,0),VLOOKUP(B337,VOLEYBOL!C$54:N2895,9,0)),VLOOKUP(B337,FUTBOL!C$31:N2983,9,0)),VLOOKUP(B337,BASKETBOL!C$42:N2997,9,0)),VLOOKUP(B337,HENTBOL!C$32:N2998,9,0)),VLOOKUP(B337,HOKEY!C$35:N2342,9,0)),VLOOKUP(B337,KRİKET!C$30:N2772,9,0)),VLOOKUP(B337,'FERDİ BRANŞLAR'!B$2:M673,9,0))</f>
        <v>0</v>
      </c>
      <c r="K337" s="253">
        <f>IFERROR(IFERROR(IFERROR(IFERROR(IFERROR(IFERROR(IFERROR(VLOOKUP(B337,FUTSAL!C$69:N12499,10,0),VLOOKUP(B337,VOLEYBOL!C$54:N2895,10,0)),VLOOKUP(B337,FUTBOL!C$31:N2983,10,0)),VLOOKUP(B337,BASKETBOL!C$42:N2997,10,0)),VLOOKUP(B337,HENTBOL!C$32:N2998,10,0)),VLOOKUP(B337,HOKEY!C$35:N2342,10,0)),VLOOKUP(B337,KRİKET!C$30:N2772,10,0)),VLOOKUP(B337,'FERDİ BRANŞLAR'!B$2:M673,10,0))</f>
        <v>0</v>
      </c>
      <c r="L337" s="326" t="str">
        <f>IFERROR(IFERROR(IFERROR(IFERROR(IFERROR(IFERROR(IFERROR(VLOOKUP(B337,FUTSAL!C$69:N12499,11,0),VLOOKUP(B337,VOLEYBOL!C$54:N2895,11,0)),VLOOKUP(B337,FUTBOL!C$31:N2983,11,0)),VLOOKUP(B337,BASKETBOL!C$42:N2997,11,0)),VLOOKUP(B337,HENTBOL!C$32:N2998,11,0)),VLOOKUP(B337,HOKEY!C$35:N2342,11,0)),VLOOKUP(B337,KRİKET!C$30:N2772,11,0)),VLOOKUP(B337,'FERDİ BRANŞLAR'!B$2:M673,11,0))</f>
        <v>MERZİFON TOKİ KARA MUSTAFA PAŞA O.O</v>
      </c>
      <c r="M337" s="79">
        <f>IFERROR(IFERROR(IFERROR(IFERROR(IFERROR(IFERROR(IFERROR(VLOOKUP(B337,FUTSAL!C$69:N12499,12,0),VLOOKUP(B337,VOLEYBOL!C$54:N2895,12,0)),VLOOKUP(B337,FUTBOL!C$31:N2983,12,0)),VLOOKUP(B337,BASKETBOL!C$42:N2997,12,0)),VLOOKUP(B337,HENTBOL!C$32:N2998,12,0)),VLOOKUP(B337,HOKEY!C$35:N2342,11,0)),VLOOKUP(B337,KRİKET!C$30:N2772,12,0)),VLOOKUP(B337,'FERDİ BRANŞLAR'!B$2:M673,12,0))</f>
        <v>0</v>
      </c>
    </row>
    <row r="338" spans="2:13" ht="12" x14ac:dyDescent="0.2">
      <c r="B338" s="188">
        <v>426</v>
      </c>
      <c r="C338" s="185">
        <f>IFERROR(IFERROR(IFERROR(IFERROR(IFERROR(IFERROR(IFERROR(VLOOKUP(B338,FUTSAL!C$69:N11802,2,0),VLOOKUP(B338,VOLEYBOL!C$54:N2198,2,0)),VLOOKUP(B338,FUTBOL!C$31:N2286,2,0)),VLOOKUP(B338,BASKETBOL!C$42:N2300,2,0)),VLOOKUP(B338,HENTBOL!C$32:N2301,2,0)),VLOOKUP(B338,HOKEY!C$35:N1645,2,0)),VLOOKUP(B338,KRİKET!C$30:N2075,2,0)),VLOOKUP(B338,'FERDİ BRANŞLAR'!B$2:M421,2,0))</f>
        <v>46069</v>
      </c>
      <c r="D338" s="186">
        <f>IFERROR(IFERROR(IFERROR(IFERROR(IFERROR(IFERROR(IFERROR(VLOOKUP(B338,FUTSAL!C$69:N11802,3,0),VLOOKUP(B338,VOLEYBOL!C$54:N2198,3,0)),VLOOKUP(B338,FUTBOL!C$31:N2286,3,0)),VLOOKUP(B338,BASKETBOL!C$42:N2300,3,0)),VLOOKUP(B338,HENTBOL!C$32:N2301,3,0)),VLOOKUP(B338,HOKEY!C$35:N1645,3,0)),VLOOKUP(B338,KRİKET!C$30:N2075,3,0)),VLOOKUP(B338,'FERDİ BRANŞLAR'!B$2:M421,3,0))</f>
        <v>0.39583333333333331</v>
      </c>
      <c r="E338" s="185" t="str">
        <f>IFERROR(IFERROR(IFERROR(IFERROR(IFERROR(IFERROR(IFERROR(VLOOKUP(B338,FUTSAL!C$69:N11802,4,0),VLOOKUP(B338,VOLEYBOL!C$54:N2198,4,0)),VLOOKUP(B338,FUTBOL!C$31:N2286,4,0)),VLOOKUP(B338,BASKETBOL!C$42:N2300,4,0)),VLOOKUP(B338,HENTBOL!C$32:N2301,4,0)),VLOOKUP(B338,HOKEY!C$35:N1645,4,0)),VLOOKUP(B338,KRİKET!C$30:N2075,4,0)),VLOOKUP(B338,'FERDİ BRANŞLAR'!B$2:M421,4,0))</f>
        <v>22 HAZİRAN S.S</v>
      </c>
      <c r="F338" s="185" t="str">
        <f>IFERROR(IFERROR(IFERROR(IFERROR(IFERROR(IFERROR(IFERROR(VLOOKUP(B338,FUTSAL!C$69:N11802,5,0),VLOOKUP(B338,VOLEYBOL!C$54:N2198,5,0)),VLOOKUP(B338,FUTBOL!C$31:N2286,5,0)),VLOOKUP(B338,BASKETBOL!C$42:N2300,5,0)),VLOOKUP(B338,HENTBOL!C$32:N2301,5,0)),VLOOKUP(B338,HOKEY!C$35:N1645,5,0)),VLOOKUP(B338,KRİKET!C$30:N2075,5,0)),VLOOKUP(B338,'FERDİ BRANŞLAR'!B$2:M421,5,0))</f>
        <v>BASKETBOL</v>
      </c>
      <c r="G338" s="185" t="str">
        <f>IFERROR(IFERROR(IFERROR(IFERROR(IFERROR(IFERROR(IFERROR(VLOOKUP(B338,FUTSAL!C$69:N12247,6,0),VLOOKUP(B338,VOLEYBOL!C$54:N2643,6,0)),VLOOKUP(B338,FUTBOL!C$31:N2731,6,0)),VLOOKUP(B338,BASKETBOL!C$42:N2745,6,0)),VLOOKUP(B338,HENTBOL!C$32:N2746,6,0)),VLOOKUP(B338,HOKEY!C$35:N2090,6,0)),VLOOKUP(B338,KRİKET!C$30:N2520,6,0)),VLOOKUP(B338,'FERDİ BRANŞLAR'!B$2:M421,6,0))</f>
        <v>ELEME</v>
      </c>
      <c r="H338" s="185" t="str">
        <f>IFERROR(IFERROR(IFERROR(IFERROR(IFERROR(IFERROR(IFERROR(VLOOKUP(B338,FUTSAL!C$69:N12247,7,0),VLOOKUP(B338,VOLEYBOL!C$54:N2643,7,0)),VLOOKUP(B338,FUTBOL!C$31:N2731,7,0)),VLOOKUP(B338,BASKETBOL!C$42:N2745,7,0)),VLOOKUP(B338,HENTBOL!C$32:N2746,7,0)),VLOOKUP(B338,HOKEY!C$35:N2090,7,0)),VLOOKUP(B338,KRİKET!C$30:N2520,7,0)),VLOOKUP(B338,'FERDİ BRANŞLAR'!B$2:M421,7,0))</f>
        <v>KÇK ERK</v>
      </c>
      <c r="I338" s="187">
        <f>IFERROR(IFERROR(IFERROR(IFERROR(IFERROR(IFERROR(IFERROR(VLOOKUP(B338,FUTSAL!C$69:N12247,8,0),VLOOKUP(B338,VOLEYBOL!C$54:N2643,8,0)),VLOOKUP(B338,FUTBOL!C$31:N2731,8,0)),VLOOKUP(B338,BASKETBOL!C$42:N2745,8,0)),VLOOKUP(B338,HENTBOL!C$32:N2746,8,0)),VLOOKUP(B338,HOKEY!C$35:N2090,8,0)),VLOOKUP(B338,KRİKET!C$30:N2520,8,0)),VLOOKUP(B338,'FERDİ BRANŞLAR'!B$2:M421,8,0))</f>
        <v>0</v>
      </c>
      <c r="J338" s="253">
        <f>IFERROR(IFERROR(IFERROR(IFERROR(IFERROR(IFERROR(IFERROR(VLOOKUP(B338,FUTSAL!C$69:N12247,9,0),VLOOKUP(B338,VOLEYBOL!C$54:N2643,9,0)),VLOOKUP(B338,FUTBOL!C$31:N2731,9,0)),VLOOKUP(B338,BASKETBOL!C$42:N2745,9,0)),VLOOKUP(B338,HENTBOL!C$32:N2746,9,0)),VLOOKUP(B338,HOKEY!C$35:N2090,9,0)),VLOOKUP(B338,KRİKET!C$30:N2520,9,0)),VLOOKUP(B338,'FERDİ BRANŞLAR'!B$2:M421,9,0))</f>
        <v>0</v>
      </c>
      <c r="K338" s="253">
        <f>IFERROR(IFERROR(IFERROR(IFERROR(IFERROR(IFERROR(IFERROR(VLOOKUP(B338,FUTSAL!C$69:N12247,10,0),VLOOKUP(B338,VOLEYBOL!C$54:N2643,10,0)),VLOOKUP(B338,FUTBOL!C$31:N2731,10,0)),VLOOKUP(B338,BASKETBOL!C$42:N2745,10,0)),VLOOKUP(B338,HENTBOL!C$32:N2746,10,0)),VLOOKUP(B338,HOKEY!C$35:N2090,10,0)),VLOOKUP(B338,KRİKET!C$30:N2520,10,0)),VLOOKUP(B338,'FERDİ BRANŞLAR'!B$2:M421,10,0))</f>
        <v>0</v>
      </c>
      <c r="L338" s="59">
        <f>IFERROR(IFERROR(IFERROR(IFERROR(IFERROR(IFERROR(IFERROR(VLOOKUP(B338,FUTSAL!C$69:N12247,11,0),VLOOKUP(B338,VOLEYBOL!C$54:N2643,11,0)),VLOOKUP(B338,FUTBOL!C$31:N2731,11,0)),VLOOKUP(B338,BASKETBOL!C$42:N2745,11,0)),VLOOKUP(B338,HENTBOL!C$32:N2746,11,0)),VLOOKUP(B338,HOKEY!C$35:N2090,11,0)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2745,12,0)),VLOOKUP(B338,HENTBOL!C$32:N2746,12,0)),VLOOKUP(B338,HOKEY!C$35:N2090,11,0)),VLOOKUP(B338,KRİKET!C$30:N2520,12,0)),VLOOKUP(B338,'FERDİ BRANŞLAR'!B$2:M421,12,0))</f>
        <v>0</v>
      </c>
    </row>
    <row r="339" spans="2:13" ht="12" x14ac:dyDescent="0.2">
      <c r="B339" s="188">
        <v>91</v>
      </c>
      <c r="C339" s="185">
        <f>IFERROR(IFERROR(IFERROR(IFERROR(IFERROR(IFERROR(IFERROR(VLOOKUP(B339,FUTSAL!C$69:N11633,2,0),VLOOKUP(B339,VOLEYBOL!C$54:N2029,2,0)),VLOOKUP(B339,FUTBOL!C$31:N2117,2,0)),VLOOKUP(B339,BASKETBOL!C$42:N2131,2,0)),VLOOKUP(B339,HENTBOL!C$32:N2132,2,0)),VLOOKUP(B339,HOKEY!C$35:N1476,2,0)),VLOOKUP(B339,KRİKET!C$30:N1906,2,0)),VLOOKUP(B339,'FERDİ BRANŞLAR'!B$2:M252,2,0))</f>
        <v>46069</v>
      </c>
      <c r="D339" s="186">
        <f>IFERROR(IFERROR(IFERROR(IFERROR(IFERROR(IFERROR(IFERROR(VLOOKUP(B339,FUTSAL!C$69:N11633,3,0),VLOOKUP(B339,VOLEYBOL!C$54:N2029,3,0)),VLOOKUP(B339,FUTBOL!C$31:N2117,3,0)),VLOOKUP(B339,BASKETBOL!C$42:N2131,3,0)),VLOOKUP(B339,HENTBOL!C$32:N2132,3,0)),VLOOKUP(B339,HOKEY!C$35:N1476,3,0)),VLOOKUP(B339,KRİKET!C$30:N1906,3,0)),VLOOKUP(B339,'FERDİ BRANŞLAR'!B$2:M252,3,0))</f>
        <v>0.41666666666666669</v>
      </c>
      <c r="E339" s="185" t="str">
        <f>IFERROR(IFERROR(IFERROR(IFERROR(IFERROR(IFERROR(IFERROR(VLOOKUP(B339,FUTSAL!C$69:N11633,4,0),VLOOKUP(B339,VOLEYBOL!C$54:N2029,4,0)),VLOOKUP(B339,FUTBOL!C$31:N2117,4,0)),VLOOKUP(B339,BASKETBOL!C$42:N2131,4,0)),VLOOKUP(B339,HENTBOL!C$32:N2132,4,0)),VLOOKUP(B339,HOKEY!C$35:N1476,4,0)),VLOOKUP(B339,KRİKET!C$30:N1906,4,0)),VLOOKUP(B339,'FERDİ BRANŞLAR'!B$2:M252,4,0))</f>
        <v>AMASYA SS</v>
      </c>
      <c r="F339" s="185" t="str">
        <f>IFERROR(IFERROR(IFERROR(IFERROR(IFERROR(IFERROR(IFERROR(VLOOKUP(B339,FUTSAL!C$69:N11633,5,0),VLOOKUP(B339,VOLEYBOL!C$54:N2029,5,0)),VLOOKUP(B339,FUTBOL!C$31:N2117,5,0)),VLOOKUP(B339,BASKETBOL!C$42:N2131,5,0)),VLOOKUP(B339,HENTBOL!C$32:N2132,5,0)),VLOOKUP(B339,HOKEY!C$35:N1476,5,0)),VLOOKUP(B339,KRİKET!C$30:N1906,5,0)),VLOOKUP(B339,'FERDİ BRANŞLAR'!B$2:M252,5,0))</f>
        <v>FUTSAL</v>
      </c>
      <c r="G339" s="185" t="str">
        <f>IFERROR(IFERROR(IFERROR(IFERROR(IFERROR(IFERROR(IFERROR(VLOOKUP(B339,FUTSAL!C$69:N12078,6,0),VLOOKUP(B339,VOLEYBOL!C$54:N2474,6,0)),VLOOKUP(B339,FUTBOL!C$31:N2562,6,0)),VLOOKUP(B339,BASKETBOL!C$42:N2576,6,0)),VLOOKUP(B339,HENTBOL!C$32:N2577,6,0)),VLOOKUP(B339,HOKEY!C$35:N1921,6,0)),VLOOKUP(B339,KRİKET!C$30:N2351,6,0)),VLOOKUP(B339,'FERDİ BRANŞLAR'!B$2:M252,6,0))</f>
        <v>C GRB</v>
      </c>
      <c r="H339" s="185" t="str">
        <f>IFERROR(IFERROR(IFERROR(IFERROR(IFERROR(IFERROR(IFERROR(VLOOKUP(B339,FUTSAL!C$69:N12078,7,0),VLOOKUP(B339,VOLEYBOL!C$54:N2474,7,0)),VLOOKUP(B339,FUTBOL!C$31:N2562,7,0)),VLOOKUP(B339,BASKETBOL!C$42:N2576,7,0)),VLOOKUP(B339,HENTBOL!C$32:N2577,7,0)),VLOOKUP(B339,HOKEY!C$35:N1921,7,0)),VLOOKUP(B339,KRİKET!C$30:N2351,7,0)),VLOOKUP(B339,'FERDİ BRANŞLAR'!B$2:M252,7,0))</f>
        <v xml:space="preserve">YILDIZ ERKEK </v>
      </c>
      <c r="I339" s="187" t="str">
        <f>IFERROR(IFERROR(IFERROR(IFERROR(IFERROR(IFERROR(IFERROR(VLOOKUP(B339,FUTSAL!C$69:N12078,8,0),VLOOKUP(B339,VOLEYBOL!C$54:N2474,8,0)),VLOOKUP(B339,FUTBOL!C$31:N2562,8,0)),VLOOKUP(B339,BASKETBOL!C$42:N2576,8,0)),VLOOKUP(B339,HENTBOL!C$32:N2577,8,0)),VLOOKUP(B339,HOKEY!C$35:N1921,8,0)),VLOOKUP(B339,KRİKET!C$30:N2351,8,0)),VLOOKUP(B339,'FERDİ BRANŞLAR'!B$2:M252,8,0))</f>
        <v>AMASYA OVASARAY O.O</v>
      </c>
      <c r="J339" s="253">
        <f>IFERROR(IFERROR(IFERROR(IFERROR(IFERROR(IFERROR(IFERROR(VLOOKUP(B339,FUTSAL!C$69:N12078,9,0),VLOOKUP(B339,VOLEYBOL!C$54:N2474,9,0)),VLOOKUP(B339,FUTBOL!C$31:N2562,9,0)),VLOOKUP(B339,BASKETBOL!C$42:N2576,9,0)),VLOOKUP(B339,HENTBOL!C$32:N2577,9,0)),VLOOKUP(B339,HOKEY!C$35:N1921,9,0)),VLOOKUP(B339,KRİKET!C$30:N2351,9,0)),VLOOKUP(B339,'FERDİ BRANŞLAR'!B$2:M252,9,0))</f>
        <v>0</v>
      </c>
      <c r="K339" s="253">
        <f>IFERROR(IFERROR(IFERROR(IFERROR(IFERROR(IFERROR(IFERROR(VLOOKUP(B339,FUTSAL!C$69:N12078,10,0),VLOOKUP(B339,VOLEYBOL!C$54:N2474,10,0)),VLOOKUP(B339,FUTBOL!C$31:N2562,10,0)),VLOOKUP(B339,BASKETBOL!C$42:N2576,10,0)),VLOOKUP(B339,HENTBOL!C$32:N2577,10,0)),VLOOKUP(B339,HOKEY!C$35:N1921,10,0)),VLOOKUP(B339,KRİKET!C$30:N2351,10,0)),VLOOKUP(B339,'FERDİ BRANŞLAR'!B$2:M252,10,0))</f>
        <v>0</v>
      </c>
      <c r="L339" s="59" t="str">
        <f>IFERROR(IFERROR(IFERROR(IFERROR(IFERROR(IFERROR(IFERROR(VLOOKUP(B339,FUTSAL!C$69:N12078,11,0),VLOOKUP(B339,VOLEYBOL!C$54:N2474,11,0)),VLOOKUP(B339,FUTBOL!C$31:N2562,11,0)),VLOOKUP(B339,BASKETBOL!C$42:N2576,11,0)),VLOOKUP(B339,HENTBOL!C$32:N2577,11,0)),VLOOKUP(B339,HOKEY!C$35:N1921,11,0)),VLOOKUP(B339,KRİKET!C$30:N2351,11,0)),VLOOKUP(B339,'FERDİ BRANŞLAR'!B$2:M252,11,0))</f>
        <v>AMASYA TÜRK TELEKOM O.O</v>
      </c>
      <c r="M339" s="79">
        <f>IFERROR(IFERROR(IFERROR(IFERROR(IFERROR(IFERROR(IFERROR(VLOOKUP(B339,FUTSAL!C$69:N12078,12,0),VLOOKUP(B339,VOLEYBOL!C$54:N2474,12,0)),VLOOKUP(B339,FUTBOL!C$31:N2562,12,0)),VLOOKUP(B339,BASKETBOL!C$42:N2576,12,0)),VLOOKUP(B339,HENTBOL!C$32:N2577,12,0)),VLOOKUP(B339,HOKEY!C$35:N1921,11,0)),VLOOKUP(B339,KRİKET!C$30:N2351,12,0)),VLOOKUP(B339,'FERDİ BRANŞLAR'!B$2:M252,12,0))</f>
        <v>0</v>
      </c>
    </row>
    <row r="340" spans="2:13" ht="12" x14ac:dyDescent="0.2">
      <c r="B340" s="188">
        <v>126</v>
      </c>
      <c r="C340" s="185">
        <f>IFERROR(IFERROR(IFERROR(IFERROR(IFERROR(IFERROR(IFERROR(VLOOKUP(B340,FUTSAL!C$69:N11488,2,0),VLOOKUP(B340,VOLEYBOL!C$54:N1884,2,0)),VLOOKUP(B340,FUTBOL!C$31:N1972,2,0)),VLOOKUP(B340,BASKETBOL!C$42:N1986,2,0)),VLOOKUP(B340,HENTBOL!C$32:N1987,2,0)),VLOOKUP(B340,HOKEY!C$35:N1331,2,0)),VLOOKUP(B340,KRİKET!C$30:N1761,2,0)),VLOOKUP(B340,'FERDİ BRANŞLAR'!B$2:M107,2,0))</f>
        <v>46069</v>
      </c>
      <c r="D340" s="186">
        <f>IFERROR(IFERROR(IFERROR(IFERROR(IFERROR(IFERROR(IFERROR(VLOOKUP(B340,FUTSAL!C$69:N11488,3,0),VLOOKUP(B340,VOLEYBOL!C$54:N1884,3,0)),VLOOKUP(B340,FUTBOL!C$31:N1972,3,0)),VLOOKUP(B340,BASKETBOL!C$42:N1986,3,0)),VLOOKUP(B340,HENTBOL!C$32:N1987,3,0)),VLOOKUP(B340,HOKEY!C$35:N1331,3,0)),VLOOKUP(B340,KRİKET!C$30:N1761,3,0)),VLOOKUP(B340,'FERDİ BRANŞLAR'!B$2:M107,3,0))</f>
        <v>0.41666666666666669</v>
      </c>
      <c r="E340" s="185" t="str">
        <f>IFERROR(IFERROR(IFERROR(IFERROR(IFERROR(IFERROR(IFERROR(VLOOKUP(B340,FUTSAL!C$69:N11488,4,0),VLOOKUP(B340,VOLEYBOL!C$54:N1884,4,0)),VLOOKUP(B340,FUTBOL!C$31:N1972,4,0)),VLOOKUP(B340,BASKETBOL!C$42:N1986,4,0)),VLOOKUP(B340,HENTBOL!C$32:N1987,4,0)),VLOOKUP(B340,HOKEY!C$35:N1331,4,0)),VLOOKUP(B340,KRİKET!C$30:N1761,4,0)),VLOOKUP(B340,'FERDİ BRANŞLAR'!B$2:M107,4,0))</f>
        <v>MERZİFON SS</v>
      </c>
      <c r="F340" s="185" t="str">
        <f>IFERROR(IFERROR(IFERROR(IFERROR(IFERROR(IFERROR(IFERROR(VLOOKUP(B340,FUTSAL!C$69:N11488,5,0),VLOOKUP(B340,VOLEYBOL!C$54:N1884,5,0)),VLOOKUP(B340,FUTBOL!C$31:N1972,5,0)),VLOOKUP(B340,BASKETBOL!C$42:N1986,5,0)),VLOOKUP(B340,HENTBOL!C$32:N1987,5,0)),VLOOKUP(B340,HOKEY!C$35:N1331,5,0)),VLOOKUP(B340,KRİKET!C$30:N1761,5,0)),VLOOKUP(B340,'FERDİ BRANŞLAR'!B$2:M107,5,0))</f>
        <v>FUTSAL</v>
      </c>
      <c r="G340" s="185" t="str">
        <f>IFERROR(IFERROR(IFERROR(IFERROR(IFERROR(IFERROR(IFERROR(VLOOKUP(B340,FUTSAL!C$69:N11933,6,0),VLOOKUP(B340,VOLEYBOL!C$54:N2329,6,0)),VLOOKUP(B340,FUTBOL!C$31:N2417,6,0)),VLOOKUP(B340,BASKETBOL!C$42:N2431,6,0)),VLOOKUP(B340,HENTBOL!C$32:N2432,6,0)),VLOOKUP(B340,HOKEY!C$35:N1776,6,0)),VLOOKUP(B340,KRİKET!C$30:N2206,6,0)),VLOOKUP(B340,'FERDİ BRANŞLAR'!B$2:M107,6,0))</f>
        <v>B GRB</v>
      </c>
      <c r="H340" s="185" t="str">
        <f>IFERROR(IFERROR(IFERROR(IFERROR(IFERROR(IFERROR(IFERROR(VLOOKUP(B340,FUTSAL!C$69:N11933,7,0),VLOOKUP(B340,VOLEYBOL!C$54:N2329,7,0)),VLOOKUP(B340,FUTBOL!C$31:N2417,7,0)),VLOOKUP(B340,BASKETBOL!C$42:N2431,7,0)),VLOOKUP(B340,HENTBOL!C$32:N2432,7,0)),VLOOKUP(B340,HOKEY!C$35:N1776,7,0)),VLOOKUP(B340,KRİKET!C$30:N2206,7,0)),VLOOKUP(B340,'FERDİ BRANŞLAR'!B$2:M107,7,0))</f>
        <v>YILDIZ KIZ</v>
      </c>
      <c r="I340" s="187" t="str">
        <f>IFERROR(IFERROR(IFERROR(IFERROR(IFERROR(IFERROR(IFERROR(VLOOKUP(B340,FUTSAL!C$69:N11933,8,0),VLOOKUP(B340,VOLEYBOL!C$54:N2329,8,0)),VLOOKUP(B340,FUTBOL!C$31:N2417,8,0)),VLOOKUP(B340,BASKETBOL!C$42:N2431,8,0)),VLOOKUP(B340,HENTBOL!C$32:N2432,8,0)),VLOOKUP(B340,HOKEY!C$35:N1776,8,0)),VLOOKUP(B340,KRİKET!C$30:N2206,8,0)),VLOOKUP(B340,'FERDİ BRANŞLAR'!B$2:M107,8,0))</f>
        <v>GÜMÜŞHACIKÖY GÜMÜŞ O.O</v>
      </c>
      <c r="J340" s="253">
        <f>IFERROR(IFERROR(IFERROR(IFERROR(IFERROR(IFERROR(IFERROR(VLOOKUP(B340,FUTSAL!C$69:N11933,9,0),VLOOKUP(B340,VOLEYBOL!C$54:N2329,9,0)),VLOOKUP(B340,FUTBOL!C$31:N2417,9,0)),VLOOKUP(B340,BASKETBOL!C$42:N2431,9,0)),VLOOKUP(B340,HENTBOL!C$32:N2432,9,0)),VLOOKUP(B340,HOKEY!C$35:N1776,9,0)),VLOOKUP(B340,KRİKET!C$30:N2206,9,0)),VLOOKUP(B340,'FERDİ BRANŞLAR'!B$2:M107,9,0))</f>
        <v>0</v>
      </c>
      <c r="K340" s="253">
        <f>IFERROR(IFERROR(IFERROR(IFERROR(IFERROR(IFERROR(IFERROR(VLOOKUP(B340,FUTSAL!C$69:N11933,10,0),VLOOKUP(B340,VOLEYBOL!C$54:N2329,10,0)),VLOOKUP(B340,FUTBOL!C$31:N2417,10,0)),VLOOKUP(B340,BASKETBOL!C$42:N2431,10,0)),VLOOKUP(B340,HENTBOL!C$32:N2432,10,0)),VLOOKUP(B340,HOKEY!C$35:N1776,10,0)),VLOOKUP(B340,KRİKET!C$30:N2206,10,0)),VLOOKUP(B340,'FERDİ BRANŞLAR'!B$2:M107,10,0))</f>
        <v>0</v>
      </c>
      <c r="L340" s="351" t="str">
        <f>IFERROR(IFERROR(IFERROR(IFERROR(IFERROR(IFERROR(IFERROR(VLOOKUP(B340,FUTSAL!C$69:N11933,11,0),VLOOKUP(B340,VOLEYBOL!C$54:N2329,11,0)),VLOOKUP(B340,FUTBOL!C$31:N2417,11,0)),VLOOKUP(B340,BASKETBOL!C$42:N2431,11,0)),VLOOKUP(B340,HENTBOL!C$32:N2432,11,0)),VLOOKUP(B340,HOKEY!C$35:N1776,11,0)),VLOOKUP(B340,KRİKET!C$30:N2206,11,0)),VLOOKUP(B340,'FERDİ BRANŞLAR'!B$2:M107,11,0))</f>
        <v>MERZİFON NAMIK KEMAL O.O</v>
      </c>
      <c r="M340" s="79">
        <f>IFERROR(IFERROR(IFERROR(IFERROR(IFERROR(IFERROR(IFERROR(VLOOKUP(B340,FUTSAL!C$69:N11933,12,0),VLOOKUP(B340,VOLEYBOL!C$54:N2329,12,0)),VLOOKUP(B340,FUTBOL!C$31:N2417,12,0)),VLOOKUP(B340,BASKETBOL!C$42:N2431,12,0)),VLOOKUP(B340,HENTBOL!C$32:N2432,12,0)),VLOOKUP(B340,HOKEY!C$35:N1776,11,0)),VLOOKUP(B340,KRİKET!C$30:N2206,12,0)),VLOOKUP(B340,'FERDİ BRANŞLAR'!B$2:M107,12,0))</f>
        <v>0</v>
      </c>
    </row>
    <row r="341" spans="2:13" ht="12" x14ac:dyDescent="0.2">
      <c r="B341" s="188">
        <v>85</v>
      </c>
      <c r="C341" s="185">
        <f>IFERROR(IFERROR(IFERROR(IFERROR(IFERROR(IFERROR(IFERROR(VLOOKUP(B341,FUTSAL!C$69:N11668,2,0),VLOOKUP(B341,VOLEYBOL!C$54:N2064,2,0)),VLOOKUP(B341,FUTBOL!C$31:N2152,2,0)),VLOOKUP(B341,BASKETBOL!C$42:N2166,2,0)),VLOOKUP(B341,HENTBOL!C$32:N2167,2,0)),VLOOKUP(B341,HOKEY!C$35:N1511,2,0)),VLOOKUP(B341,KRİKET!C$30:N1941,2,0)),VLOOKUP(B341,'FERDİ BRANŞLAR'!B$2:M287,2,0))</f>
        <v>46069</v>
      </c>
      <c r="D341" s="186">
        <f>IFERROR(IFERROR(IFERROR(IFERROR(IFERROR(IFERROR(IFERROR(VLOOKUP(B341,FUTSAL!C$69:N11668,3,0),VLOOKUP(B341,VOLEYBOL!C$54:N2064,3,0)),VLOOKUP(B341,FUTBOL!C$31:N2152,3,0)),VLOOKUP(B341,BASKETBOL!C$42:N2166,3,0)),VLOOKUP(B341,HENTBOL!C$32:N2167,3,0)),VLOOKUP(B341,HOKEY!C$35:N1511,3,0)),VLOOKUP(B341,KRİKET!C$30:N1941,3,0)),VLOOKUP(B341,'FERDİ BRANŞLAR'!B$2:M287,3,0))</f>
        <v>0.45833333333333298</v>
      </c>
      <c r="E341" s="185" t="str">
        <f>IFERROR(IFERROR(IFERROR(IFERROR(IFERROR(IFERROR(IFERROR(VLOOKUP(B341,FUTSAL!C$69:N11668,4,0),VLOOKUP(B341,VOLEYBOL!C$54:N2064,4,0)),VLOOKUP(B341,FUTBOL!C$31:N2152,4,0)),VLOOKUP(B341,BASKETBOL!C$42:N2166,4,0)),VLOOKUP(B341,HENTBOL!C$32:N2167,4,0)),VLOOKUP(B341,HOKEY!C$35:N1511,4,0)),VLOOKUP(B341,KRİKET!C$30:N1941,4,0)),VLOOKUP(B341,'FERDİ BRANŞLAR'!B$2:M287,4,0))</f>
        <v>AMASYA SS</v>
      </c>
      <c r="F341" s="185" t="str">
        <f>IFERROR(IFERROR(IFERROR(IFERROR(IFERROR(IFERROR(IFERROR(VLOOKUP(B341,FUTSAL!C$69:N11668,5,0),VLOOKUP(B341,VOLEYBOL!C$54:N2064,5,0)),VLOOKUP(B341,FUTBOL!C$31:N2152,5,0)),VLOOKUP(B341,BASKETBOL!C$42:N2166,5,0)),VLOOKUP(B341,HENTBOL!C$32:N2167,5,0)),VLOOKUP(B341,HOKEY!C$35:N1511,5,0)),VLOOKUP(B341,KRİKET!C$30:N1941,5,0)),VLOOKUP(B341,'FERDİ BRANŞLAR'!B$2:M287,5,0))</f>
        <v>FUTSAL</v>
      </c>
      <c r="G341" s="185" t="str">
        <f>IFERROR(IFERROR(IFERROR(IFERROR(IFERROR(IFERROR(IFERROR(VLOOKUP(B341,FUTSAL!C$69:N12113,6,0),VLOOKUP(B341,VOLEYBOL!C$54:N2509,6,0)),VLOOKUP(B341,FUTBOL!C$31:N2597,6,0)),VLOOKUP(B341,BASKETBOL!C$42:N2611,6,0)),VLOOKUP(B341,HENTBOL!C$32:N2612,6,0)),VLOOKUP(B341,HOKEY!C$35:N1956,6,0)),VLOOKUP(B341,KRİKET!C$30:N2386,6,0)),VLOOKUP(B341,'FERDİ BRANŞLAR'!B$2:M287,6,0))</f>
        <v>A GRB</v>
      </c>
      <c r="H341" s="185" t="str">
        <f>IFERROR(IFERROR(IFERROR(IFERROR(IFERROR(IFERROR(IFERROR(VLOOKUP(B341,FUTSAL!C$69:N12113,7,0),VLOOKUP(B341,VOLEYBOL!C$54:N2509,7,0)),VLOOKUP(B341,FUTBOL!C$31:N2597,7,0)),VLOOKUP(B341,BASKETBOL!C$42:N2611,7,0)),VLOOKUP(B341,HENTBOL!C$32:N2612,7,0)),VLOOKUP(B341,HOKEY!C$35:N1956,7,0)),VLOOKUP(B341,KRİKET!C$30:N2386,7,0)),VLOOKUP(B341,'FERDİ BRANŞLAR'!B$2:M287,7,0))</f>
        <v xml:space="preserve">YILDIZ ERKEK </v>
      </c>
      <c r="I341" s="187" t="str">
        <f>IFERROR(IFERROR(IFERROR(IFERROR(IFERROR(IFERROR(IFERROR(VLOOKUP(B341,FUTSAL!C$69:N12113,8,0),VLOOKUP(B341,VOLEYBOL!C$54:N2509,8,0)),VLOOKUP(B341,FUTBOL!C$31:N2597,8,0)),VLOOKUP(B341,BASKETBOL!C$42:N2611,8,0)),VLOOKUP(B341,HENTBOL!C$32:N2612,8,0)),VLOOKUP(B341,HOKEY!C$35:N1956,8,0)),VLOOKUP(B341,KRİKET!C$30:N2386,8,0)),VLOOKUP(B341,'FERDİ BRANŞLAR'!B$2:M287,8,0))</f>
        <v>AMASYA MÜFTÜ MEHMET TEVFİK O.O</v>
      </c>
      <c r="J341" s="253">
        <f>IFERROR(IFERROR(IFERROR(IFERROR(IFERROR(IFERROR(IFERROR(VLOOKUP(B341,FUTSAL!C$69:N12113,9,0),VLOOKUP(B341,VOLEYBOL!C$54:N2509,9,0)),VLOOKUP(B341,FUTBOL!C$31:N2597,9,0)),VLOOKUP(B341,BASKETBOL!C$42:N2611,9,0)),VLOOKUP(B341,HENTBOL!C$32:N2612,9,0)),VLOOKUP(B341,HOKEY!C$35:N1956,9,0)),VLOOKUP(B341,KRİKET!C$30:N2386,9,0)),VLOOKUP(B341,'FERDİ BRANŞLAR'!B$2:M287,9,0))</f>
        <v>0</v>
      </c>
      <c r="K341" s="253">
        <f>IFERROR(IFERROR(IFERROR(IFERROR(IFERROR(IFERROR(IFERROR(VLOOKUP(B341,FUTSAL!C$69:N12113,10,0),VLOOKUP(B341,VOLEYBOL!C$54:N2509,10,0)),VLOOKUP(B341,FUTBOL!C$31:N2597,10,0)),VLOOKUP(B341,BASKETBOL!C$42:N2611,10,0)),VLOOKUP(B341,HENTBOL!C$32:N2612,10,0)),VLOOKUP(B341,HOKEY!C$35:N1956,10,0)),VLOOKUP(B341,KRİKET!C$30:N2386,10,0)),VLOOKUP(B341,'FERDİ BRANŞLAR'!B$2:M287,10,0))</f>
        <v>0</v>
      </c>
      <c r="L341" s="59" t="str">
        <f>IFERROR(IFERROR(IFERROR(IFERROR(IFERROR(IFERROR(IFERROR(VLOOKUP(B341,FUTSAL!C$69:N12113,11,0),VLOOKUP(B341,VOLEYBOL!C$54:N2509,11,0)),VLOOKUP(B341,FUTBOL!C$31:N2597,11,0)),VLOOKUP(B341,BASKETBOL!C$42:N2611,11,0)),VLOOKUP(B341,HENTBOL!C$32:N2612,11,0)),VLOOKUP(B341,HOKEY!C$35:N1956,11,0)),VLOOKUP(B341,KRİKET!C$30:N2386,11,0)),VLOOKUP(B341,'FERDİ BRANŞLAR'!B$2:M287,11,0))</f>
        <v>SULUOVA ŞEHİT AYDIN KORKMAZ</v>
      </c>
      <c r="M341" s="79">
        <f>IFERROR(IFERROR(IFERROR(IFERROR(IFERROR(IFERROR(IFERROR(VLOOKUP(B341,FUTSAL!C$69:N12113,12,0),VLOOKUP(B341,VOLEYBOL!C$54:N2509,12,0)),VLOOKUP(B341,FUTBOL!C$31:N2597,12,0)),VLOOKUP(B341,BASKETBOL!C$42:N2611,12,0)),VLOOKUP(B341,HENTBOL!C$32:N2612,12,0)),VLOOKUP(B341,HOKEY!C$35:N1956,11,0)),VLOOKUP(B341,KRİKET!C$30:N2386,12,0)),VLOOKUP(B341,'FERDİ BRANŞLAR'!B$2:M287,12,0))</f>
        <v>0</v>
      </c>
    </row>
    <row r="342" spans="2:13" ht="12" x14ac:dyDescent="0.2">
      <c r="B342" s="188">
        <v>125</v>
      </c>
      <c r="C342" s="284">
        <f>IFERROR(IFERROR(IFERROR(IFERROR(IFERROR(IFERROR(IFERROR(VLOOKUP(B342,FUTSAL!C$69:N11492,2,0),VLOOKUP(B342,VOLEYBOL!C$54:N1888,2,0)),VLOOKUP(B342,FUTBOL!C$31:N1976,2,0)),VLOOKUP(B342,BASKETBOL!C$42:N1990,2,0)),VLOOKUP(B342,HENTBOL!C$32:N1991,2,0)),VLOOKUP(B342,HOKEY!C$35:N1335,2,0)),VLOOKUP(B342,KRİKET!C$30:N1765,2,0)),VLOOKUP(B342,'FERDİ BRANŞLAR'!B$2:M111,2,0))</f>
        <v>46069</v>
      </c>
      <c r="D342" s="285">
        <f>IFERROR(IFERROR(IFERROR(IFERROR(IFERROR(IFERROR(IFERROR(VLOOKUP(B342,FUTSAL!C$69:N11492,3,0),VLOOKUP(B342,VOLEYBOL!C$54:N1888,3,0)),VLOOKUP(B342,FUTBOL!C$31:N1976,3,0)),VLOOKUP(B342,BASKETBOL!C$42:N1990,3,0)),VLOOKUP(B342,HENTBOL!C$32:N1991,3,0)),VLOOKUP(B342,HOKEY!C$35:N1335,3,0)),VLOOKUP(B342,KRİKET!C$30:N1765,3,0)),VLOOKUP(B342,'FERDİ BRANŞLAR'!B$2:M111,3,0))</f>
        <v>0.45833333333333298</v>
      </c>
      <c r="E342" s="284" t="str">
        <f>IFERROR(IFERROR(IFERROR(IFERROR(IFERROR(IFERROR(IFERROR(VLOOKUP(B342,FUTSAL!C$69:N11492,4,0),VLOOKUP(B342,VOLEYBOL!C$54:N1888,4,0)),VLOOKUP(B342,FUTBOL!C$31:N1976,4,0)),VLOOKUP(B342,BASKETBOL!C$42:N1990,4,0)),VLOOKUP(B342,HENTBOL!C$32:N1991,4,0)),VLOOKUP(B342,HOKEY!C$35:N1335,4,0)),VLOOKUP(B342,KRİKET!C$30:N1765,4,0)),VLOOKUP(B342,'FERDİ BRANŞLAR'!B$2:M111,4,0))</f>
        <v>MERZİFON SS</v>
      </c>
      <c r="F342" s="284" t="str">
        <f>IFERROR(IFERROR(IFERROR(IFERROR(IFERROR(IFERROR(IFERROR(VLOOKUP(B342,FUTSAL!C$69:N11492,5,0),VLOOKUP(B342,VOLEYBOL!C$54:N1888,5,0)),VLOOKUP(B342,FUTBOL!C$31:N1976,5,0)),VLOOKUP(B342,BASKETBOL!C$42:N1990,5,0)),VLOOKUP(B342,HENTBOL!C$32:N1991,5,0)),VLOOKUP(B342,HOKEY!C$35:N1335,5,0)),VLOOKUP(B342,KRİKET!C$30:N1765,5,0)),VLOOKUP(B342,'FERDİ BRANŞLAR'!B$2:M111,5,0))</f>
        <v>FUTSAL</v>
      </c>
      <c r="G342" s="284" t="str">
        <f>IFERROR(IFERROR(IFERROR(IFERROR(IFERROR(IFERROR(IFERROR(VLOOKUP(B342,FUTSAL!C$69:N11937,6,0),VLOOKUP(B342,VOLEYBOL!C$54:N2333,6,0)),VLOOKUP(B342,FUTBOL!C$31:N2421,6,0)),VLOOKUP(B342,BASKETBOL!C$42:N2435,6,0)),VLOOKUP(B342,HENTBOL!C$32:N2436,6,0)),VLOOKUP(B342,HOKEY!C$35:N1780,6,0)),VLOOKUP(B342,KRİKET!C$30:N2210,6,0)),VLOOKUP(B342,'FERDİ BRANŞLAR'!B$2:M111,6,0))</f>
        <v>B GRB</v>
      </c>
      <c r="H342" s="284" t="str">
        <f>IFERROR(IFERROR(IFERROR(IFERROR(IFERROR(IFERROR(IFERROR(VLOOKUP(B342,FUTSAL!C$69:N11937,7,0),VLOOKUP(B342,VOLEYBOL!C$54:N2333,7,0)),VLOOKUP(B342,FUTBOL!C$31:N2421,7,0)),VLOOKUP(B342,BASKETBOL!C$42:N2435,7,0)),VLOOKUP(B342,HENTBOL!C$32:N2436,7,0)),VLOOKUP(B342,HOKEY!C$35:N1780,7,0)),VLOOKUP(B342,KRİKET!C$30:N2210,7,0)),VLOOKUP(B342,'FERDİ BRANŞLAR'!B$2:M111,7,0))</f>
        <v>YILDIZ KIZ</v>
      </c>
      <c r="I342" s="286" t="str">
        <f>IFERROR(IFERROR(IFERROR(IFERROR(IFERROR(IFERROR(IFERROR(VLOOKUP(B342,FUTSAL!C$69:N11937,8,0),VLOOKUP(B342,VOLEYBOL!C$54:N2333,8,0)),VLOOKUP(B342,FUTBOL!C$31:N2421,8,0)),VLOOKUP(B342,BASKETBOL!C$42:N2435,8,0)),VLOOKUP(B342,HENTBOL!C$32:N2436,8,0)),VLOOKUP(B342,HOKEY!C$35:N1780,8,0)),VLOOKUP(B342,KRİKET!C$30:N2210,8,0)),VLOOKUP(B342,'FERDİ BRANŞLAR'!B$2:M111,8,0))</f>
        <v>MERZİFON ÖZEL SINAV KOLEJİ O.O (ÇEKİLDİ)</v>
      </c>
      <c r="J342" s="287">
        <f>IFERROR(IFERROR(IFERROR(IFERROR(IFERROR(IFERROR(IFERROR(VLOOKUP(B342,FUTSAL!C$69:N11937,9,0),VLOOKUP(B342,VOLEYBOL!C$54:N2333,9,0)),VLOOKUP(B342,FUTBOL!C$31:N2421,9,0)),VLOOKUP(B342,BASKETBOL!C$42:N2435,9,0)),VLOOKUP(B342,HENTBOL!C$32:N2436,9,0)),VLOOKUP(B342,HOKEY!C$35:N1780,9,0)),VLOOKUP(B342,KRİKET!C$30:N2210,9,0)),VLOOKUP(B342,'FERDİ BRANŞLAR'!B$2:M111,9,0))</f>
        <v>0</v>
      </c>
      <c r="K342" s="287">
        <f>IFERROR(IFERROR(IFERROR(IFERROR(IFERROR(IFERROR(IFERROR(VLOOKUP(B342,FUTSAL!C$69:N11937,10,0),VLOOKUP(B342,VOLEYBOL!C$54:N2333,10,0)),VLOOKUP(B342,FUTBOL!C$31:N2421,10,0)),VLOOKUP(B342,BASKETBOL!C$42:N2435,10,0)),VLOOKUP(B342,HENTBOL!C$32:N2436,10,0)),VLOOKUP(B342,HOKEY!C$35:N1780,10,0)),VLOOKUP(B342,KRİKET!C$30:N2210,10,0)),VLOOKUP(B342,'FERDİ BRANŞLAR'!B$2:M111,10,0))</f>
        <v>0</v>
      </c>
      <c r="L342" s="278" t="str">
        <f>IFERROR(IFERROR(IFERROR(IFERROR(IFERROR(IFERROR(IFERROR(VLOOKUP(B342,FUTSAL!C$69:N11937,11,0),VLOOKUP(B342,VOLEYBOL!C$54:N2333,11,0)),VLOOKUP(B342,FUTBOL!C$31:N2421,11,0)),VLOOKUP(B342,BASKETBOL!C$42:N2435,11,0)),VLOOKUP(B342,HENTBOL!C$32:N2436,11,0)),VLOOKUP(B342,HOKEY!C$35:N1780,11,0)),VLOOKUP(B342,KRİKET!C$30:N2210,11,0)),VLOOKUP(B342,'FERDİ BRANŞLAR'!B$2:M111,11,0))</f>
        <v>MERZİFON VALİ HÜSEYİN POROY O.O</v>
      </c>
      <c r="M342" s="288" t="str">
        <f>IFERROR(IFERROR(IFERROR(IFERROR(IFERROR(IFERROR(IFERROR(VLOOKUP(B342,FUTSAL!C$69:N11937,12,0),VLOOKUP(B342,VOLEYBOL!C$54:N2333,12,0)),VLOOKUP(B342,FUTBOL!C$31:N2421,12,0)),VLOOKUP(B342,BASKETBOL!C$42:N2435,12,0)),VLOOKUP(B342,HENTBOL!C$32:N2436,12,0)),VLOOKUP(B342,HOKEY!C$35:N1780,11,0)),VLOOKUP(B342,KRİKET!C$30:N2210,12,0)),VLOOKUP(B342,'FERDİ BRANŞLAR'!B$2:M111,12,0))</f>
        <v>MERZİFON ÖZEL SINAV KOLEJİ ÇEKİLDİ</v>
      </c>
    </row>
    <row r="343" spans="2:13" ht="12" x14ac:dyDescent="0.2">
      <c r="B343" s="188">
        <v>217</v>
      </c>
      <c r="C343" s="185">
        <f>IFERROR(IFERROR(IFERROR(IFERROR(IFERROR(IFERROR(IFERROR(VLOOKUP(B343,FUTSAL!C$69:N11656,2,0),VLOOKUP(B343,VOLEYBOL!C$54:N2052,2,0)),VLOOKUP(B343,FUTBOL!C$31:N2140,2,0)),VLOOKUP(B343,BASKETBOL!C$42:N2154,2,0)),VLOOKUP(B343,HENTBOL!C$32:N2155,2,0)),VLOOKUP(B343,HOKEY!C$35:N1499,2,0)),VLOOKUP(B343,KRİKET!C$30:N1929,2,0)),VLOOKUP(B343,'FERDİ BRANŞLAR'!B$2:M275,2,0))</f>
        <v>46069</v>
      </c>
      <c r="D343" s="186">
        <f>IFERROR(IFERROR(IFERROR(IFERROR(IFERROR(IFERROR(IFERROR(VLOOKUP(B343,FUTSAL!C$69:N11656,3,0),VLOOKUP(B343,VOLEYBOL!C$54:N2052,3,0)),VLOOKUP(B343,FUTBOL!C$31:N2140,3,0)),VLOOKUP(B343,BASKETBOL!C$42:N2154,3,0)),VLOOKUP(B343,HENTBOL!C$32:N2155,3,0)),VLOOKUP(B343,HOKEY!C$35:N1499,3,0)),VLOOKUP(B343,KRİKET!C$30:N1929,3,0)),VLOOKUP(B343,'FERDİ BRANŞLAR'!B$2:M275,3,0))</f>
        <v>0.45833333333333331</v>
      </c>
      <c r="E343" s="185" t="str">
        <f>IFERROR(IFERROR(IFERROR(IFERROR(IFERROR(IFERROR(IFERROR(VLOOKUP(B343,FUTSAL!C$69:N11656,4,0),VLOOKUP(B343,VOLEYBOL!C$54:N2052,4,0)),VLOOKUP(B343,FUTBOL!C$31:N2140,4,0)),VLOOKUP(B343,BASKETBOL!C$42:N2154,4,0)),VLOOKUP(B343,HENTBOL!C$32:N2155,4,0)),VLOOKUP(B343,HOKEY!C$35:N1499,4,0)),VLOOKUP(B343,KRİKET!C$30:N1929,4,0)),VLOOKUP(B343,'FERDİ BRANŞLAR'!B$2:M275,4,0))</f>
        <v>AMASYA BEL 2NOLU SENTETİK SAHA</v>
      </c>
      <c r="F343" s="185" t="str">
        <f>IFERROR(IFERROR(IFERROR(IFERROR(IFERROR(IFERROR(IFERROR(VLOOKUP(B343,FUTSAL!C$69:N11656,5,0),VLOOKUP(B343,VOLEYBOL!C$54:N2052,5,0)),VLOOKUP(B343,FUTBOL!C$31:N2140,5,0)),VLOOKUP(B343,BASKETBOL!C$42:N2154,5,0)),VLOOKUP(B343,HENTBOL!C$32:N2155,5,0)),VLOOKUP(B343,HOKEY!C$35:N1499,5,0)),VLOOKUP(B343,KRİKET!C$30:N1929,5,0)),VLOOKUP(B343,'FERDİ BRANŞLAR'!B$2:M275,5,0))</f>
        <v>FUTBOL</v>
      </c>
      <c r="G343" s="185" t="str">
        <f>IFERROR(IFERROR(IFERROR(IFERROR(IFERROR(IFERROR(IFERROR(VLOOKUP(B343,FUTSAL!C$69:N12101,6,0),VLOOKUP(B343,VOLEYBOL!C$54:N2497,6,0)),VLOOKUP(B343,FUTBOL!C$31:N2585,6,0)),VLOOKUP(B343,BASKETBOL!C$42:N2599,6,0)),VLOOKUP(B343,HENTBOL!C$32:N2600,6,0)),VLOOKUP(B343,HOKEY!C$35:N1944,6,0)),VLOOKUP(B343,KRİKET!C$30:N2374,6,0)),VLOOKUP(B343,'FERDİ BRANŞLAR'!B$2:M275,6,0))</f>
        <v>A GRB</v>
      </c>
      <c r="H343" s="185" t="str">
        <f>IFERROR(IFERROR(IFERROR(IFERROR(IFERROR(IFERROR(IFERROR(VLOOKUP(B343,FUTSAL!C$69:N12101,7,0),VLOOKUP(B343,VOLEYBOL!C$54:N2497,7,0)),VLOOKUP(B343,FUTBOL!C$31:N2585,7,0)),VLOOKUP(B343,BASKETBOL!C$42:N2599,7,0)),VLOOKUP(B343,HENTBOL!C$32:N2600,7,0)),VLOOKUP(B343,HOKEY!C$35:N1944,7,0)),VLOOKUP(B343,KRİKET!C$30:N2374,7,0)),VLOOKUP(B343,'FERDİ BRANŞLAR'!B$2:M275,7,0))</f>
        <v>GNÇ A ERK</v>
      </c>
      <c r="I343" s="187" t="str">
        <f>IFERROR(IFERROR(IFERROR(IFERROR(IFERROR(IFERROR(IFERROR(VLOOKUP(B343,FUTSAL!C$69:N12101,8,0),VLOOKUP(B343,VOLEYBOL!C$54:N2497,8,0)),VLOOKUP(B343,FUTBOL!C$31:N2585,8,0)),VLOOKUP(B343,BASKETBOL!C$42:N2599,8,0)),VLOOKUP(B343,HENTBOL!C$32:N2600,8,0)),VLOOKUP(B343,HOKEY!C$35:N1944,8,0)),VLOOKUP(B343,KRİKET!C$30:N2374,8,0)),VLOOKUP(B343,'FERDİ BRANŞLAR'!B$2:M275,8,0))</f>
        <v>AMASYA ŞEHİT FERHAT ERDİN SPOR LİSESİ</v>
      </c>
      <c r="J343" s="253">
        <f>IFERROR(IFERROR(IFERROR(IFERROR(IFERROR(IFERROR(IFERROR(VLOOKUP(B343,FUTSAL!C$69:N12101,9,0),VLOOKUP(B343,VOLEYBOL!C$54:N2497,9,0)),VLOOKUP(B343,FUTBOL!C$31:N2585,9,0)),VLOOKUP(B343,BASKETBOL!C$42:N2599,9,0)),VLOOKUP(B343,HENTBOL!C$32:N2600,9,0)),VLOOKUP(B343,HOKEY!C$35:N1944,9,0)),VLOOKUP(B343,KRİKET!C$30:N2374,9,0)),VLOOKUP(B343,'FERDİ BRANŞLAR'!B$2:M275,9,0))</f>
        <v>0</v>
      </c>
      <c r="K343" s="253">
        <f>IFERROR(IFERROR(IFERROR(IFERROR(IFERROR(IFERROR(IFERROR(VLOOKUP(B343,FUTSAL!C$69:N12101,10,0),VLOOKUP(B343,VOLEYBOL!C$54:N2497,10,0)),VLOOKUP(B343,FUTBOL!C$31:N2585,10,0)),VLOOKUP(B343,BASKETBOL!C$42:N2599,10,0)),VLOOKUP(B343,HENTBOL!C$32:N2600,10,0)),VLOOKUP(B343,HOKEY!C$35:N1944,10,0)),VLOOKUP(B343,KRİKET!C$30:N2374,10,0)),VLOOKUP(B343,'FERDİ BRANŞLAR'!B$2:M275,10,0))</f>
        <v>0</v>
      </c>
      <c r="L343" s="330" t="str">
        <f>IFERROR(IFERROR(IFERROR(IFERROR(IFERROR(IFERROR(IFERROR(VLOOKUP(B343,FUTSAL!C$69:N12101,11,0),VLOOKUP(B343,VOLEYBOL!C$54:N2497,11,0)),VLOOKUP(B343,FUTBOL!C$31:N2585,11,0)),VLOOKUP(B343,BASKETBOL!C$42:N2599,11,0)),VLOOKUP(B343,HENTBOL!C$32:N2600,11,0)),VLOOKUP(B343,HOKEY!C$35:N1944,11,0)),VLOOKUP(B343,KRİKET!C$30:N2374,11,0)),VLOOKUP(B343,'FERDİ BRANŞLAR'!B$2:M275,11,0))</f>
        <v>SULUOVA LOKMAN HEKİM MTAL</v>
      </c>
      <c r="M343" s="79">
        <f>IFERROR(IFERROR(IFERROR(IFERROR(IFERROR(IFERROR(IFERROR(VLOOKUP(B343,FUTSAL!C$69:N12101,12,0),VLOOKUP(B343,VOLEYBOL!C$54:N2497,12,0)),VLOOKUP(B343,FUTBOL!C$31:N2585,12,0)),VLOOKUP(B343,BASKETBOL!C$42:N2599,12,0)),VLOOKUP(B343,HENTBOL!C$32:N2600,12,0)),VLOOKUP(B343,HOKEY!C$35:N1944,11,0)),VLOOKUP(B343,KRİKET!C$30:N2374,12,0)),VLOOKUP(B343,'FERDİ BRANŞLAR'!B$2:M275,12,0))</f>
        <v>0</v>
      </c>
    </row>
    <row r="344" spans="2:13" ht="12" x14ac:dyDescent="0.2">
      <c r="B344" s="188">
        <v>119</v>
      </c>
      <c r="C344" s="185">
        <f>IFERROR(IFERROR(IFERROR(IFERROR(IFERROR(IFERROR(IFERROR(VLOOKUP(B344,FUTSAL!C$69:N11827,2,0),VLOOKUP(B344,VOLEYBOL!C$54:N2223,2,0)),VLOOKUP(B344,FUTBOL!C$31:N2311,2,0)),VLOOKUP(B344,BASKETBOL!C$42:N2325,2,0)),VLOOKUP(B344,HENTBOL!C$32:N2326,2,0)),VLOOKUP(B344,HOKEY!C$35:N1670,2,0)),VLOOKUP(B344,KRİKET!C$30:N2100,2,0)),VLOOKUP(B344,'FERDİ BRANŞLAR'!B$2:M446,2,0))</f>
        <v>46069</v>
      </c>
      <c r="D344" s="186">
        <f>IFERROR(IFERROR(IFERROR(IFERROR(IFERROR(IFERROR(IFERROR(VLOOKUP(B344,FUTSAL!C$69:N11827,3,0),VLOOKUP(B344,VOLEYBOL!C$54:N2223,3,0)),VLOOKUP(B344,FUTBOL!C$31:N2311,3,0)),VLOOKUP(B344,BASKETBOL!C$42:N2325,3,0)),VLOOKUP(B344,HENTBOL!C$32:N2326,3,0)),VLOOKUP(B344,HOKEY!C$35:N1670,3,0)),VLOOKUP(B344,KRİKET!C$30:N2100,3,0)),VLOOKUP(B344,'FERDİ BRANŞLAR'!B$2:M446,3,0))</f>
        <v>0.54166666666666663</v>
      </c>
      <c r="E344" s="185" t="str">
        <f>IFERROR(IFERROR(IFERROR(IFERROR(IFERROR(IFERROR(IFERROR(VLOOKUP(B344,FUTSAL!C$69:N11827,4,0),VLOOKUP(B344,VOLEYBOL!C$54:N2223,4,0)),VLOOKUP(B344,FUTBOL!C$31:N2311,4,0)),VLOOKUP(B344,BASKETBOL!C$42:N2325,4,0)),VLOOKUP(B344,HENTBOL!C$32:N2326,4,0)),VLOOKUP(B344,HOKEY!C$35:N1670,4,0)),VLOOKUP(B344,KRİKET!C$30:N2100,4,0)),VLOOKUP(B344,'FERDİ BRANŞLAR'!B$2:M446,4,0))</f>
        <v>AMASYA SS</v>
      </c>
      <c r="F344" s="185" t="str">
        <f>IFERROR(IFERROR(IFERROR(IFERROR(IFERROR(IFERROR(IFERROR(VLOOKUP(B344,FUTSAL!C$69:N11827,5,0),VLOOKUP(B344,VOLEYBOL!C$54:N2223,5,0)),VLOOKUP(B344,FUTBOL!C$31:N2311,5,0)),VLOOKUP(B344,BASKETBOL!C$42:N2325,5,0)),VLOOKUP(B344,HENTBOL!C$32:N2326,5,0)),VLOOKUP(B344,HOKEY!C$35:N1670,5,0)),VLOOKUP(B344,KRİKET!C$30:N2100,5,0)),VLOOKUP(B344,'FERDİ BRANŞLAR'!B$2:M446,5,0))</f>
        <v>FUTSAL</v>
      </c>
      <c r="G344" s="185" t="str">
        <f>IFERROR(IFERROR(IFERROR(IFERROR(IFERROR(IFERROR(IFERROR(VLOOKUP(B344,FUTSAL!C$69:N12272,6,0),VLOOKUP(B344,VOLEYBOL!C$54:N2668,6,0)),VLOOKUP(B344,FUTBOL!C$31:N2756,6,0)),VLOOKUP(B344,BASKETBOL!C$42:N2770,6,0)),VLOOKUP(B344,HENTBOL!C$32:N2771,6,0)),VLOOKUP(B344,HOKEY!C$35:N2115,6,0)),VLOOKUP(B344,KRİKET!C$30:N2545,6,0)),VLOOKUP(B344,'FERDİ BRANŞLAR'!B$2:M446,6,0))</f>
        <v>A GRB</v>
      </c>
      <c r="H344" s="185" t="str">
        <f>IFERROR(IFERROR(IFERROR(IFERROR(IFERROR(IFERROR(IFERROR(VLOOKUP(B344,FUTSAL!C$69:N12272,7,0),VLOOKUP(B344,VOLEYBOL!C$54:N2668,7,0)),VLOOKUP(B344,FUTBOL!C$31:N2756,7,0)),VLOOKUP(B344,BASKETBOL!C$42:N2770,7,0)),VLOOKUP(B344,HENTBOL!C$32:N2771,7,0)),VLOOKUP(B344,HOKEY!C$35:N2115,7,0)),VLOOKUP(B344,KRİKET!C$30:N2545,7,0)),VLOOKUP(B344,'FERDİ BRANŞLAR'!B$2:M446,7,0))</f>
        <v>YILDIZ KIZ</v>
      </c>
      <c r="I344" s="187" t="str">
        <f>IFERROR(IFERROR(IFERROR(IFERROR(IFERROR(IFERROR(IFERROR(VLOOKUP(B344,FUTSAL!C$69:N12272,8,0),VLOOKUP(B344,VOLEYBOL!C$54:N2668,8,0)),VLOOKUP(B344,FUTBOL!C$31:N2756,8,0)),VLOOKUP(B344,BASKETBOL!C$42:N2770,8,0)),VLOOKUP(B344,HENTBOL!C$32:N2771,8,0)),VLOOKUP(B344,HOKEY!C$35:N2115,8,0)),VLOOKUP(B344,KRİKET!C$30:N2545,8,0)),VLOOKUP(B344,'FERDİ BRANŞLAR'!B$2:M446,8,0))</f>
        <v>AMASYA ŞEHİTLER O.O</v>
      </c>
      <c r="J344" s="253">
        <f>IFERROR(IFERROR(IFERROR(IFERROR(IFERROR(IFERROR(IFERROR(VLOOKUP(B344,FUTSAL!C$69:N12272,9,0),VLOOKUP(B344,VOLEYBOL!C$54:N2668,9,0)),VLOOKUP(B344,FUTBOL!C$31:N2756,9,0)),VLOOKUP(B344,BASKETBOL!C$42:N2770,9,0)),VLOOKUP(B344,HENTBOL!C$32:N2771,9,0)),VLOOKUP(B344,HOKEY!C$35:N2115,9,0)),VLOOKUP(B344,KRİKET!C$30:N2545,9,0)),VLOOKUP(B344,'FERDİ BRANŞLAR'!B$2:M446,9,0))</f>
        <v>0</v>
      </c>
      <c r="K344" s="253">
        <f>IFERROR(IFERROR(IFERROR(IFERROR(IFERROR(IFERROR(IFERROR(VLOOKUP(B344,FUTSAL!C$69:N12272,10,0),VLOOKUP(B344,VOLEYBOL!C$54:N2668,10,0)),VLOOKUP(B344,FUTBOL!C$31:N2756,10,0)),VLOOKUP(B344,BASKETBOL!C$42:N2770,10,0)),VLOOKUP(B344,HENTBOL!C$32:N2771,10,0)),VLOOKUP(B344,HOKEY!C$35:N2115,10,0)),VLOOKUP(B344,KRİKET!C$30:N2545,10,0)),VLOOKUP(B344,'FERDİ BRANŞLAR'!B$2:M446,10,0))</f>
        <v>0</v>
      </c>
      <c r="L344" s="351" t="str">
        <f>IFERROR(IFERROR(IFERROR(IFERROR(IFERROR(IFERROR(IFERROR(VLOOKUP(B344,FUTSAL!C$69:N12272,11,0),VLOOKUP(B344,VOLEYBOL!C$54:N2668,11,0)),VLOOKUP(B344,FUTBOL!C$31:N2756,11,0)),VLOOKUP(B344,BASKETBOL!C$42:N2770,11,0)),VLOOKUP(B344,HENTBOL!C$32:N2771,11,0)),VLOOKUP(B344,HOKEY!C$35:N2115,11,0)),VLOOKUP(B344,KRİKET!C$30:N2545,11,0)),VLOOKUP(B344,'FERDİ BRANŞLAR'!B$2:M446,11,0))</f>
        <v>AMASYA GAZİ O.O</v>
      </c>
      <c r="M344" s="79">
        <f>IFERROR(IFERROR(IFERROR(IFERROR(IFERROR(IFERROR(IFERROR(VLOOKUP(B344,FUTSAL!C$69:N12272,12,0),VLOOKUP(B344,VOLEYBOL!C$54:N2668,12,0)),VLOOKUP(B344,FUTBOL!C$31:N2756,12,0)),VLOOKUP(B344,BASKETBOL!C$42:N2770,12,0)),VLOOKUP(B344,HENTBOL!C$32:N2771,12,0)),VLOOKUP(B344,HOKEY!C$35:N2115,11,0)),VLOOKUP(B344,KRİKET!C$30:N2545,12,0)),VLOOKUP(B344,'FERDİ BRANŞLAR'!B$2:M446,12,0))</f>
        <v>0</v>
      </c>
    </row>
    <row r="345" spans="2:13" ht="12" x14ac:dyDescent="0.2">
      <c r="B345" s="188">
        <v>218</v>
      </c>
      <c r="C345" s="185">
        <f>IFERROR(IFERROR(IFERROR(IFERROR(IFERROR(IFERROR(IFERROR(VLOOKUP(B345,FUTSAL!C$69:N11657,2,0),VLOOKUP(B345,VOLEYBOL!C$54:N2053,2,0)),VLOOKUP(B345,FUTBOL!C$31:N2141,2,0)),VLOOKUP(B345,BASKETBOL!C$42:N2155,2,0)),VLOOKUP(B345,HENTBOL!C$32:N2156,2,0)),VLOOKUP(B345,HOKEY!C$35:N1500,2,0)),VLOOKUP(B345,KRİKET!C$30:N1930,2,0)),VLOOKUP(B345,'FERDİ BRANŞLAR'!B$2:M276,2,0))</f>
        <v>46069</v>
      </c>
      <c r="D345" s="186">
        <f>IFERROR(IFERROR(IFERROR(IFERROR(IFERROR(IFERROR(IFERROR(VLOOKUP(B345,FUTSAL!C$69:N11657,3,0),VLOOKUP(B345,VOLEYBOL!C$54:N2053,3,0)),VLOOKUP(B345,FUTBOL!C$31:N2141,3,0)),VLOOKUP(B345,BASKETBOL!C$42:N2155,3,0)),VLOOKUP(B345,HENTBOL!C$32:N2156,3,0)),VLOOKUP(B345,HOKEY!C$35:N1500,3,0)),VLOOKUP(B345,KRİKET!C$30:N1930,3,0)),VLOOKUP(B345,'FERDİ BRANŞLAR'!B$2:M276,3,0))</f>
        <v>0.54166666666666663</v>
      </c>
      <c r="E345" s="185" t="str">
        <f>IFERROR(IFERROR(IFERROR(IFERROR(IFERROR(IFERROR(IFERROR(VLOOKUP(B345,FUTSAL!C$69:N11657,4,0),VLOOKUP(B345,VOLEYBOL!C$54:N2053,4,0)),VLOOKUP(B345,FUTBOL!C$31:N2141,4,0)),VLOOKUP(B345,BASKETBOL!C$42:N2155,4,0)),VLOOKUP(B345,HENTBOL!C$32:N2156,4,0)),VLOOKUP(B345,HOKEY!C$35:N1500,4,0)),VLOOKUP(B345,KRİKET!C$30:N1930,4,0)),VLOOKUP(B345,'FERDİ BRANŞLAR'!B$2:M276,4,0))</f>
        <v>SULUOVA SENTETİK SAHA</v>
      </c>
      <c r="F345" s="185" t="str">
        <f>IFERROR(IFERROR(IFERROR(IFERROR(IFERROR(IFERROR(IFERROR(VLOOKUP(B345,FUTSAL!C$69:N11657,5,0),VLOOKUP(B345,VOLEYBOL!C$54:N2053,5,0)),VLOOKUP(B345,FUTBOL!C$31:N2141,5,0)),VLOOKUP(B345,BASKETBOL!C$42:N2155,5,0)),VLOOKUP(B345,HENTBOL!C$32:N2156,5,0)),VLOOKUP(B345,HOKEY!C$35:N1500,5,0)),VLOOKUP(B345,KRİKET!C$30:N1930,5,0)),VLOOKUP(B345,'FERDİ BRANŞLAR'!B$2:M276,5,0))</f>
        <v>FUTBOL</v>
      </c>
      <c r="G345" s="185" t="str">
        <f>IFERROR(IFERROR(IFERROR(IFERROR(IFERROR(IFERROR(IFERROR(VLOOKUP(B345,FUTSAL!C$69:N12102,6,0),VLOOKUP(B345,VOLEYBOL!C$54:N2498,6,0)),VLOOKUP(B345,FUTBOL!C$31:N2586,6,0)),VLOOKUP(B345,BASKETBOL!C$42:N2600,6,0)),VLOOKUP(B345,HENTBOL!C$32:N2601,6,0)),VLOOKUP(B345,HOKEY!C$35:N1945,6,0)),VLOOKUP(B345,KRİKET!C$30:N2375,6,0)),VLOOKUP(B345,'FERDİ BRANŞLAR'!B$2:M276,6,0))</f>
        <v>A GRB</v>
      </c>
      <c r="H345" s="185" t="str">
        <f>IFERROR(IFERROR(IFERROR(IFERROR(IFERROR(IFERROR(IFERROR(VLOOKUP(B345,FUTSAL!C$69:N12102,7,0),VLOOKUP(B345,VOLEYBOL!C$54:N2498,7,0)),VLOOKUP(B345,FUTBOL!C$31:N2586,7,0)),VLOOKUP(B345,BASKETBOL!C$42:N2600,7,0)),VLOOKUP(B345,HENTBOL!C$32:N2601,7,0)),VLOOKUP(B345,HOKEY!C$35:N1945,7,0)),VLOOKUP(B345,KRİKET!C$30:N2375,7,0)),VLOOKUP(B345,'FERDİ BRANŞLAR'!B$2:M276,7,0))</f>
        <v>GNÇ A ERK</v>
      </c>
      <c r="I345" s="187" t="str">
        <f>IFERROR(IFERROR(IFERROR(IFERROR(IFERROR(IFERROR(IFERROR(VLOOKUP(B345,FUTSAL!C$69:N12102,8,0),VLOOKUP(B345,VOLEYBOL!C$54:N2498,8,0)),VLOOKUP(B345,FUTBOL!C$31:N2586,8,0)),VLOOKUP(B345,BASKETBOL!C$42:N2600,8,0)),VLOOKUP(B345,HENTBOL!C$32:N2601,8,0)),VLOOKUP(B345,HOKEY!C$35:N1945,8,0)),VLOOKUP(B345,KRİKET!C$30:N2375,8,0)),VLOOKUP(B345,'FERDİ BRANŞLAR'!B$2:M276,8,0))</f>
        <v>SULUOVA ŞEHİT OSMAN KARAKUŞ ANADOLU İHL</v>
      </c>
      <c r="J345" s="253">
        <f>IFERROR(IFERROR(IFERROR(IFERROR(IFERROR(IFERROR(IFERROR(VLOOKUP(B345,FUTSAL!C$69:N12102,9,0),VLOOKUP(B345,VOLEYBOL!C$54:N2498,9,0)),VLOOKUP(B345,FUTBOL!C$31:N2586,9,0)),VLOOKUP(B345,BASKETBOL!C$42:N2600,9,0)),VLOOKUP(B345,HENTBOL!C$32:N2601,9,0)),VLOOKUP(B345,HOKEY!C$35:N1945,9,0)),VLOOKUP(B345,KRİKET!C$30:N2375,9,0)),VLOOKUP(B345,'FERDİ BRANŞLAR'!B$2:M276,9,0))</f>
        <v>0</v>
      </c>
      <c r="K345" s="253">
        <f>IFERROR(IFERROR(IFERROR(IFERROR(IFERROR(IFERROR(IFERROR(VLOOKUP(B345,FUTSAL!C$69:N12102,10,0),VLOOKUP(B345,VOLEYBOL!C$54:N2498,10,0)),VLOOKUP(B345,FUTBOL!C$31:N2586,10,0)),VLOOKUP(B345,BASKETBOL!C$42:N2600,10,0)),VLOOKUP(B345,HENTBOL!C$32:N2601,10,0)),VLOOKUP(B345,HOKEY!C$35:N1945,10,0)),VLOOKUP(B345,KRİKET!C$30:N2375,10,0)),VLOOKUP(B345,'FERDİ BRANŞLAR'!B$2:M276,10,0))</f>
        <v>0</v>
      </c>
      <c r="L345" s="59" t="str">
        <f>IFERROR(IFERROR(IFERROR(IFERROR(IFERROR(IFERROR(IFERROR(VLOOKUP(B345,FUTSAL!C$69:N12102,11,0),VLOOKUP(B345,VOLEYBOL!C$54:N2498,11,0)),VLOOKUP(B345,FUTBOL!C$31:N2586,11,0)),VLOOKUP(B345,BASKETBOL!C$42:N2600,11,0)),VLOOKUP(B345,HENTBOL!C$32:N2601,11,0)),VLOOKUP(B345,HOKEY!C$35:N1945,11,0)),VLOOKUP(B345,KRİKET!C$30:N2375,11,0)),VLOOKUP(B345,'FERDİ BRANŞLAR'!B$2:M276,11,0))</f>
        <v>SULUOVA  ŞEHİT ERKAN AYAS MTAL</v>
      </c>
      <c r="M345" s="79">
        <f>IFERROR(IFERROR(IFERROR(IFERROR(IFERROR(IFERROR(IFERROR(VLOOKUP(B345,FUTSAL!C$69:N12102,12,0),VLOOKUP(B345,VOLEYBOL!C$54:N2498,12,0)),VLOOKUP(B345,FUTBOL!C$31:N2586,12,0)),VLOOKUP(B345,BASKETBOL!C$42:N2600,12,0)),VLOOKUP(B345,HENTBOL!C$32:N2601,12,0)),VLOOKUP(B345,HOKEY!C$35:N1945,11,0)),VLOOKUP(B345,KRİKET!C$30:N2375,12,0)),VLOOKUP(B345,'FERDİ BRANŞLAR'!B$2:M276,12,0))</f>
        <v>0</v>
      </c>
    </row>
    <row r="346" spans="2:13" ht="12" x14ac:dyDescent="0.2">
      <c r="B346" s="188">
        <v>120</v>
      </c>
      <c r="C346" s="185">
        <f>IFERROR(IFERROR(IFERROR(IFERROR(IFERROR(IFERROR(IFERROR(VLOOKUP(B346,FUTSAL!C$69:N11486,2,0),VLOOKUP(B346,VOLEYBOL!C$54:N1882,2,0)),VLOOKUP(B346,FUTBOL!C$31:N1970,2,0)),VLOOKUP(B346,BASKETBOL!C$42:N1984,2,0)),VLOOKUP(B346,HENTBOL!C$32:N1985,2,0)),VLOOKUP(B346,HOKEY!C$35:N1329,2,0)),VLOOKUP(B346,KRİKET!C$30:N1759,2,0)),VLOOKUP(B346,'FERDİ BRANŞLAR'!B$2:M105,2,0))</f>
        <v>46069</v>
      </c>
      <c r="D346" s="186">
        <f>IFERROR(IFERROR(IFERROR(IFERROR(IFERROR(IFERROR(IFERROR(VLOOKUP(B346,FUTSAL!C$69:N11486,3,0),VLOOKUP(B346,VOLEYBOL!C$54:N1882,3,0)),VLOOKUP(B346,FUTBOL!C$31:N1970,3,0)),VLOOKUP(B346,BASKETBOL!C$42:N1984,3,0)),VLOOKUP(B346,HENTBOL!C$32:N1985,3,0)),VLOOKUP(B346,HOKEY!C$35:N1329,3,0)),VLOOKUP(B346,KRİKET!C$30:N1759,3,0)),VLOOKUP(B346,'FERDİ BRANŞLAR'!B$2:M105,3,0))</f>
        <v>0.58333333333333337</v>
      </c>
      <c r="E346" s="185" t="str">
        <f>IFERROR(IFERROR(IFERROR(IFERROR(IFERROR(IFERROR(IFERROR(VLOOKUP(B346,FUTSAL!C$69:N11486,4,0),VLOOKUP(B346,VOLEYBOL!C$54:N1882,4,0)),VLOOKUP(B346,FUTBOL!C$31:N1970,4,0)),VLOOKUP(B346,BASKETBOL!C$42:N1984,4,0)),VLOOKUP(B346,HENTBOL!C$32:N1985,4,0)),VLOOKUP(B346,HOKEY!C$35:N1329,4,0)),VLOOKUP(B346,KRİKET!C$30:N1759,4,0)),VLOOKUP(B346,'FERDİ BRANŞLAR'!B$2:M105,4,0))</f>
        <v>AMASYA SS</v>
      </c>
      <c r="F346" s="185" t="str">
        <f>IFERROR(IFERROR(IFERROR(IFERROR(IFERROR(IFERROR(IFERROR(VLOOKUP(B346,FUTSAL!C$69:N11486,5,0),VLOOKUP(B346,VOLEYBOL!C$54:N1882,5,0)),VLOOKUP(B346,FUTBOL!C$31:N1970,5,0)),VLOOKUP(B346,BASKETBOL!C$42:N1984,5,0)),VLOOKUP(B346,HENTBOL!C$32:N1985,5,0)),VLOOKUP(B346,HOKEY!C$35:N1329,5,0)),VLOOKUP(B346,KRİKET!C$30:N1759,5,0)),VLOOKUP(B346,'FERDİ BRANŞLAR'!B$2:M105,5,0))</f>
        <v>FUTSAL</v>
      </c>
      <c r="G346" s="185" t="str">
        <f>IFERROR(IFERROR(IFERROR(IFERROR(IFERROR(IFERROR(IFERROR(VLOOKUP(B346,FUTSAL!C$69:N11931,6,0),VLOOKUP(B346,VOLEYBOL!C$54:N2327,6,0)),VLOOKUP(B346,FUTBOL!C$31:N2415,6,0)),VLOOKUP(B346,BASKETBOL!C$42:N2429,6,0)),VLOOKUP(B346,HENTBOL!C$32:N2430,6,0)),VLOOKUP(B346,HOKEY!C$35:N1774,6,0)),VLOOKUP(B346,KRİKET!C$30:N2204,6,0)),VLOOKUP(B346,'FERDİ BRANŞLAR'!B$2:M105,6,0))</f>
        <v>A GRB</v>
      </c>
      <c r="H346" s="185" t="str">
        <f>IFERROR(IFERROR(IFERROR(IFERROR(IFERROR(IFERROR(IFERROR(VLOOKUP(B346,FUTSAL!C$69:N11931,7,0),VLOOKUP(B346,VOLEYBOL!C$54:N2327,7,0)),VLOOKUP(B346,FUTBOL!C$31:N2415,7,0)),VLOOKUP(B346,BASKETBOL!C$42:N2429,7,0)),VLOOKUP(B346,HENTBOL!C$32:N2430,7,0)),VLOOKUP(B346,HOKEY!C$35:N1774,7,0)),VLOOKUP(B346,KRİKET!C$30:N2204,7,0)),VLOOKUP(B346,'FERDİ BRANŞLAR'!B$2:M105,7,0))</f>
        <v>YILDIZ KIZ</v>
      </c>
      <c r="I346" s="187" t="str">
        <f>IFERROR(IFERROR(IFERROR(IFERROR(IFERROR(IFERROR(IFERROR(VLOOKUP(B346,FUTSAL!C$69:N11931,8,0),VLOOKUP(B346,VOLEYBOL!C$54:N2327,8,0)),VLOOKUP(B346,FUTBOL!C$31:N2415,8,0)),VLOOKUP(B346,BASKETBOL!C$42:N2429,8,0)),VLOOKUP(B346,HENTBOL!C$32:N2430,8,0)),VLOOKUP(B346,HOKEY!C$35:N1774,8,0)),VLOOKUP(B346,KRİKET!C$30:N2204,8,0)),VLOOKUP(B346,'FERDİ BRANŞLAR'!B$2:M105,8,0))</f>
        <v>AMASYA OVASARAY O.O</v>
      </c>
      <c r="J346" s="253">
        <f>IFERROR(IFERROR(IFERROR(IFERROR(IFERROR(IFERROR(IFERROR(VLOOKUP(B346,FUTSAL!C$69:N11931,9,0),VLOOKUP(B346,VOLEYBOL!C$54:N2327,9,0)),VLOOKUP(B346,FUTBOL!C$31:N2415,9,0)),VLOOKUP(B346,BASKETBOL!C$42:N2429,9,0)),VLOOKUP(B346,HENTBOL!C$32:N2430,9,0)),VLOOKUP(B346,HOKEY!C$35:N1774,9,0)),VLOOKUP(B346,KRİKET!C$30:N2204,9,0)),VLOOKUP(B346,'FERDİ BRANŞLAR'!B$2:M105,9,0))</f>
        <v>0</v>
      </c>
      <c r="K346" s="253">
        <f>IFERROR(IFERROR(IFERROR(IFERROR(IFERROR(IFERROR(IFERROR(VLOOKUP(B346,FUTSAL!C$69:N11931,10,0),VLOOKUP(B346,VOLEYBOL!C$54:N2327,10,0)),VLOOKUP(B346,FUTBOL!C$31:N2415,10,0)),VLOOKUP(B346,BASKETBOL!C$42:N2429,10,0)),VLOOKUP(B346,HENTBOL!C$32:N2430,10,0)),VLOOKUP(B346,HOKEY!C$35:N1774,10,0)),VLOOKUP(B346,KRİKET!C$30:N2204,10,0)),VLOOKUP(B346,'FERDİ BRANŞLAR'!B$2:M105,10,0))</f>
        <v>0</v>
      </c>
      <c r="L346" s="340" t="str">
        <f>IFERROR(IFERROR(IFERROR(IFERROR(IFERROR(IFERROR(IFERROR(VLOOKUP(B346,FUTSAL!C$69:N11931,11,0),VLOOKUP(B346,VOLEYBOL!C$54:N2327,11,0)),VLOOKUP(B346,FUTBOL!C$31:N2415,11,0)),VLOOKUP(B346,BASKETBOL!C$42:N2429,11,0)),VLOOKUP(B346,HENTBOL!C$32:N2430,11,0)),VLOOKUP(B346,HOKEY!C$35:N1774,11,0)),VLOOKUP(B346,KRİKET!C$30:N2204,11,0)),VLOOKUP(B346,'FERDİ BRANŞLAR'!B$2:M105,11,0))</f>
        <v>AMASYA ÖZEL KUTLUBEY KOLEJİ O.O</v>
      </c>
      <c r="M346" s="79">
        <f>IFERROR(IFERROR(IFERROR(IFERROR(IFERROR(IFERROR(IFERROR(VLOOKUP(B346,FUTSAL!C$69:N11931,12,0),VLOOKUP(B346,VOLEYBOL!C$54:N2327,12,0)),VLOOKUP(B346,FUTBOL!C$31:N2415,12,0)),VLOOKUP(B346,BASKETBOL!C$42:N2429,12,0)),VLOOKUP(B346,HENTBOL!C$32:N2430,12,0)),VLOOKUP(B346,HOKEY!C$35:N1774,11,0)),VLOOKUP(B346,KRİKET!C$30:N2204,12,0)),VLOOKUP(B346,'FERDİ BRANŞLAR'!B$2:M105,12,0))</f>
        <v>0</v>
      </c>
    </row>
    <row r="347" spans="2:13" ht="12" x14ac:dyDescent="0.2">
      <c r="B347" s="188">
        <v>97</v>
      </c>
      <c r="C347" s="185">
        <f>IFERROR(IFERROR(IFERROR(IFERROR(IFERROR(IFERROR(IFERROR(VLOOKUP(B347,FUTSAL!C$69:N11772,2,0),VLOOKUP(B347,VOLEYBOL!C$54:N2168,2,0)),VLOOKUP(B347,FUTBOL!C$31:N2256,2,0)),VLOOKUP(B347,BASKETBOL!C$42:N2270,2,0)),VLOOKUP(B347,HENTBOL!C$32:N2271,2,0)),VLOOKUP(B347,HOKEY!C$35:N1615,2,0)),VLOOKUP(B347,KRİKET!C$30:N2045,2,0)),VLOOKUP(B347,'FERDİ BRANŞLAR'!B$2:M391,2,0))</f>
        <v>46070</v>
      </c>
      <c r="D347" s="186">
        <f>IFERROR(IFERROR(IFERROR(IFERROR(IFERROR(IFERROR(IFERROR(VLOOKUP(B347,FUTSAL!C$69:N11772,3,0),VLOOKUP(B347,VOLEYBOL!C$54:N2168,3,0)),VLOOKUP(B347,FUTBOL!C$31:N2256,3,0)),VLOOKUP(B347,BASKETBOL!C$42:N2270,3,0)),VLOOKUP(B347,HENTBOL!C$32:N2271,3,0)),VLOOKUP(B347,HOKEY!C$35:N1615,3,0)),VLOOKUP(B347,KRİKET!C$30:N2045,3,0)),VLOOKUP(B347,'FERDİ BRANŞLAR'!B$2:M391,3,0))</f>
        <v>0.375</v>
      </c>
      <c r="E347" s="185" t="str">
        <f>IFERROR(IFERROR(IFERROR(IFERROR(IFERROR(IFERROR(IFERROR(VLOOKUP(B347,FUTSAL!C$69:N11772,4,0),VLOOKUP(B347,VOLEYBOL!C$54:N2168,4,0)),VLOOKUP(B347,FUTBOL!C$31:N2256,4,0)),VLOOKUP(B347,BASKETBOL!C$42:N2270,4,0)),VLOOKUP(B347,HENTBOL!C$32:N2271,4,0)),VLOOKUP(B347,HOKEY!C$35:N1615,4,0)),VLOOKUP(B347,KRİKET!C$30:N2045,4,0)),VLOOKUP(B347,'FERDİ BRANŞLAR'!B$2:M391,4,0))</f>
        <v>AMASYA SS</v>
      </c>
      <c r="F347" s="185" t="str">
        <f>IFERROR(IFERROR(IFERROR(IFERROR(IFERROR(IFERROR(IFERROR(VLOOKUP(B347,FUTSAL!C$69:N11772,5,0),VLOOKUP(B347,VOLEYBOL!C$54:N2168,5,0)),VLOOKUP(B347,FUTBOL!C$31:N2256,5,0)),VLOOKUP(B347,BASKETBOL!C$42:N2270,5,0)),VLOOKUP(B347,HENTBOL!C$32:N2271,5,0)),VLOOKUP(B347,HOKEY!C$35:N1615,5,0)),VLOOKUP(B347,KRİKET!C$30:N2045,5,0)),VLOOKUP(B347,'FERDİ BRANŞLAR'!B$2:M391,5,0))</f>
        <v>FUTSAL</v>
      </c>
      <c r="G347" s="185" t="str">
        <f>IFERROR(IFERROR(IFERROR(IFERROR(IFERROR(IFERROR(IFERROR(VLOOKUP(B347,FUTSAL!C$69:N12217,6,0),VLOOKUP(B347,VOLEYBOL!C$54:N2613,6,0)),VLOOKUP(B347,FUTBOL!C$31:N2701,6,0)),VLOOKUP(B347,BASKETBOL!C$42:N2715,6,0)),VLOOKUP(B347,HENTBOL!C$32:N2716,6,0)),VLOOKUP(B347,HOKEY!C$35:N2060,6,0)),VLOOKUP(B347,KRİKET!C$30:N2490,6,0)),VLOOKUP(B347,'FERDİ BRANŞLAR'!B$2:M391,6,0))</f>
        <v>E GRB</v>
      </c>
      <c r="H347" s="185" t="str">
        <f>IFERROR(IFERROR(IFERROR(IFERROR(IFERROR(IFERROR(IFERROR(VLOOKUP(B347,FUTSAL!C$69:N12217,7,0),VLOOKUP(B347,VOLEYBOL!C$54:N2613,7,0)),VLOOKUP(B347,FUTBOL!C$31:N2701,7,0)),VLOOKUP(B347,BASKETBOL!C$42:N2715,7,0)),VLOOKUP(B347,HENTBOL!C$32:N2716,7,0)),VLOOKUP(B347,HOKEY!C$35:N2060,7,0)),VLOOKUP(B347,KRİKET!C$30:N2490,7,0)),VLOOKUP(B347,'FERDİ BRANŞLAR'!B$2:M391,7,0))</f>
        <v xml:space="preserve">YILDIZ ERKEK </v>
      </c>
      <c r="I347" s="187" t="str">
        <f>IFERROR(IFERROR(IFERROR(IFERROR(IFERROR(IFERROR(IFERROR(VLOOKUP(B347,FUTSAL!C$69:N12217,8,0),VLOOKUP(B347,VOLEYBOL!C$54:N2613,8,0)),VLOOKUP(B347,FUTBOL!C$31:N2701,8,0)),VLOOKUP(B347,BASKETBOL!C$42:N2715,8,0)),VLOOKUP(B347,HENTBOL!C$32:N2716,8,0)),VLOOKUP(B347,HOKEY!C$35:N2060,8,0)),VLOOKUP(B347,KRİKET!C$30:N2490,8,0)),VLOOKUP(B347,'FERDİ BRANŞLAR'!B$2:M391,8,0))</f>
        <v>SULUOVA ŞEHİT YÜZBAŞI ALPER KALEM O.O</v>
      </c>
      <c r="J347" s="253">
        <f>IFERROR(IFERROR(IFERROR(IFERROR(IFERROR(IFERROR(IFERROR(VLOOKUP(B347,FUTSAL!C$69:N12217,9,0),VLOOKUP(B347,VOLEYBOL!C$54:N2613,9,0)),VLOOKUP(B347,FUTBOL!C$31:N2701,9,0)),VLOOKUP(B347,BASKETBOL!C$42:N2715,9,0)),VLOOKUP(B347,HENTBOL!C$32:N2716,9,0)),VLOOKUP(B347,HOKEY!C$35:N2060,9,0)),VLOOKUP(B347,KRİKET!C$30:N2490,9,0)),VLOOKUP(B347,'FERDİ BRANŞLAR'!B$2:M391,9,0))</f>
        <v>0</v>
      </c>
      <c r="K347" s="253">
        <f>IFERROR(IFERROR(IFERROR(IFERROR(IFERROR(IFERROR(IFERROR(VLOOKUP(B347,FUTSAL!C$69:N12217,10,0),VLOOKUP(B347,VOLEYBOL!C$54:N2613,10,0)),VLOOKUP(B347,FUTBOL!C$31:N2701,10,0)),VLOOKUP(B347,BASKETBOL!C$42:N2715,10,0)),VLOOKUP(B347,HENTBOL!C$32:N2716,10,0)),VLOOKUP(B347,HOKEY!C$35:N2060,10,0)),VLOOKUP(B347,KRİKET!C$30:N2490,10,0)),VLOOKUP(B347,'FERDİ BRANŞLAR'!B$2:M391,10,0))</f>
        <v>0</v>
      </c>
      <c r="L347" s="330" t="str">
        <f>IFERROR(IFERROR(IFERROR(IFERROR(IFERROR(IFERROR(IFERROR(VLOOKUP(B347,FUTSAL!C$69:N12217,11,0),VLOOKUP(B347,VOLEYBOL!C$54:N2613,11,0)),VLOOKUP(B347,FUTBOL!C$31:N2701,11,0)),VLOOKUP(B347,BASKETBOL!C$42:N2715,11,0)),VLOOKUP(B347,HENTBOL!C$32:N2716,11,0)),VLOOKUP(B347,HOKEY!C$35:N2060,11,0)),VLOOKUP(B347,KRİKET!C$30:N2490,11,0)),VLOOKUP(B347,'FERDİ BRANŞLAR'!B$2:M391,11,0))</f>
        <v>SULUOVA ŞEHİT OSMAN KARAKUŞ O.O</v>
      </c>
      <c r="M347" s="79">
        <f>IFERROR(IFERROR(IFERROR(IFERROR(IFERROR(IFERROR(IFERROR(VLOOKUP(B347,FUTSAL!C$69:N12217,12,0),VLOOKUP(B347,VOLEYBOL!C$54:N2613,12,0)),VLOOKUP(B347,FUTBOL!C$31:N2701,12,0)),VLOOKUP(B347,BASKETBOL!C$42:N2715,12,0)),VLOOKUP(B347,HENTBOL!C$32:N2716,12,0)),VLOOKUP(B347,HOKEY!C$35:N2060,11,0)),VLOOKUP(B347,KRİKET!C$30:N2490,12,0)),VLOOKUP(B347,'FERDİ BRANŞLAR'!B$2:M391,12,0))</f>
        <v>0</v>
      </c>
    </row>
    <row r="348" spans="2:13" ht="12" x14ac:dyDescent="0.2">
      <c r="B348" s="188">
        <v>106</v>
      </c>
      <c r="C348" s="185">
        <f>IFERROR(IFERROR(IFERROR(IFERROR(IFERROR(IFERROR(IFERROR(VLOOKUP(B348,FUTSAL!C$69:N11791,2,0),VLOOKUP(B348,VOLEYBOL!C$54:N2187,2,0)),VLOOKUP(B348,FUTBOL!C$31:N2275,2,0)),VLOOKUP(B348,BASKETBOL!C$42:N2289,2,0)),VLOOKUP(B348,HENTBOL!C$32:N2290,2,0)),VLOOKUP(B348,HOKEY!C$35:N1634,2,0)),VLOOKUP(B348,KRİKET!C$30:N2064,2,0)),VLOOKUP(B348,'FERDİ BRANŞLAR'!B$2:M410,2,0))</f>
        <v>46070</v>
      </c>
      <c r="D348" s="186">
        <f>IFERROR(IFERROR(IFERROR(IFERROR(IFERROR(IFERROR(IFERROR(VLOOKUP(B348,FUTSAL!C$69:N11791,3,0),VLOOKUP(B348,VOLEYBOL!C$54:N2187,3,0)),VLOOKUP(B348,FUTBOL!C$31:N2275,3,0)),VLOOKUP(B348,BASKETBOL!C$42:N2289,3,0)),VLOOKUP(B348,HENTBOL!C$32:N2290,3,0)),VLOOKUP(B348,HOKEY!C$35:N1634,3,0)),VLOOKUP(B348,KRİKET!C$30:N2064,3,0)),VLOOKUP(B348,'FERDİ BRANŞLAR'!B$2:M410,3,0))</f>
        <v>0.375</v>
      </c>
      <c r="E348" s="185" t="str">
        <f>IFERROR(IFERROR(IFERROR(IFERROR(IFERROR(IFERROR(IFERROR(VLOOKUP(B348,FUTSAL!C$69:N11791,4,0),VLOOKUP(B348,VOLEYBOL!C$54:N2187,4,0)),VLOOKUP(B348,FUTBOL!C$31:N2275,4,0)),VLOOKUP(B348,BASKETBOL!C$42:N2289,4,0)),VLOOKUP(B348,HENTBOL!C$32:N2290,4,0)),VLOOKUP(B348,HOKEY!C$35:N1634,4,0)),VLOOKUP(B348,KRİKET!C$30:N2064,4,0)),VLOOKUP(B348,'FERDİ BRANŞLAR'!B$2:M410,4,0))</f>
        <v>MERZİFON SS</v>
      </c>
      <c r="F348" s="185" t="str">
        <f>IFERROR(IFERROR(IFERROR(IFERROR(IFERROR(IFERROR(IFERROR(VLOOKUP(B348,FUTSAL!C$69:N11791,5,0),VLOOKUP(B348,VOLEYBOL!C$54:N2187,5,0)),VLOOKUP(B348,FUTBOL!C$31:N2275,5,0)),VLOOKUP(B348,BASKETBOL!C$42:N2289,5,0)),VLOOKUP(B348,HENTBOL!C$32:N2290,5,0)),VLOOKUP(B348,HOKEY!C$35:N1634,5,0)),VLOOKUP(B348,KRİKET!C$30:N2064,5,0)),VLOOKUP(B348,'FERDİ BRANŞLAR'!B$2:M410,5,0))</f>
        <v>FUTSAL</v>
      </c>
      <c r="G348" s="185" t="str">
        <f>IFERROR(IFERROR(IFERROR(IFERROR(IFERROR(IFERROR(IFERROR(VLOOKUP(B348,FUTSAL!C$69:N12236,6,0),VLOOKUP(B348,VOLEYBOL!C$54:N2632,6,0)),VLOOKUP(B348,FUTBOL!C$31:N2720,6,0)),VLOOKUP(B348,BASKETBOL!C$42:N2734,6,0)),VLOOKUP(B348,HENTBOL!C$32:N2735,6,0)),VLOOKUP(B348,HOKEY!C$35:N2079,6,0)),VLOOKUP(B348,KRİKET!C$30:N2509,6,0)),VLOOKUP(B348,'FERDİ BRANŞLAR'!B$2:M410,6,0))</f>
        <v>H GRB</v>
      </c>
      <c r="H348" s="185" t="str">
        <f>IFERROR(IFERROR(IFERROR(IFERROR(IFERROR(IFERROR(IFERROR(VLOOKUP(B348,FUTSAL!C$69:N12236,7,0),VLOOKUP(B348,VOLEYBOL!C$54:N2632,7,0)),VLOOKUP(B348,FUTBOL!C$31:N2720,7,0)),VLOOKUP(B348,BASKETBOL!C$42:N2734,7,0)),VLOOKUP(B348,HENTBOL!C$32:N2735,7,0)),VLOOKUP(B348,HOKEY!C$35:N2079,7,0)),VLOOKUP(B348,KRİKET!C$30:N2509,7,0)),VLOOKUP(B348,'FERDİ BRANŞLAR'!B$2:M410,7,0))</f>
        <v xml:space="preserve">YILDIZ ERKEK </v>
      </c>
      <c r="I348" s="187" t="str">
        <f>IFERROR(IFERROR(IFERROR(IFERROR(IFERROR(IFERROR(IFERROR(VLOOKUP(B348,FUTSAL!C$69:N12236,8,0),VLOOKUP(B348,VOLEYBOL!C$54:N2632,8,0)),VLOOKUP(B348,FUTBOL!C$31:N2720,8,0)),VLOOKUP(B348,BASKETBOL!C$42:N2734,8,0)),VLOOKUP(B348,HENTBOL!C$32:N2735,8,0)),VLOOKUP(B348,HOKEY!C$35:N2079,8,0)),VLOOKUP(B348,KRİKET!C$30:N2509,8,0)),VLOOKUP(B348,'FERDİ BRANŞLAR'!B$2:M410,8,0))</f>
        <v>HAMAMÖZÜ HAMİT KAPLAN O.O</v>
      </c>
      <c r="J348" s="253">
        <f>IFERROR(IFERROR(IFERROR(IFERROR(IFERROR(IFERROR(IFERROR(VLOOKUP(B348,FUTSAL!C$69:N12236,9,0),VLOOKUP(B348,VOLEYBOL!C$54:N2632,9,0)),VLOOKUP(B348,FUTBOL!C$31:N2720,9,0)),VLOOKUP(B348,BASKETBOL!C$42:N2734,9,0)),VLOOKUP(B348,HENTBOL!C$32:N2735,9,0)),VLOOKUP(B348,HOKEY!C$35:N2079,9,0)),VLOOKUP(B348,KRİKET!C$30:N2509,9,0)),VLOOKUP(B348,'FERDİ BRANŞLAR'!B$2:M410,9,0))</f>
        <v>0</v>
      </c>
      <c r="K348" s="253">
        <f>IFERROR(IFERROR(IFERROR(IFERROR(IFERROR(IFERROR(IFERROR(VLOOKUP(B348,FUTSAL!C$69:N12236,10,0),VLOOKUP(B348,VOLEYBOL!C$54:N2632,10,0)),VLOOKUP(B348,FUTBOL!C$31:N2720,10,0)),VLOOKUP(B348,BASKETBOL!C$42:N2734,10,0)),VLOOKUP(B348,HENTBOL!C$32:N2735,10,0)),VLOOKUP(B348,HOKEY!C$35:N2079,10,0)),VLOOKUP(B348,KRİKET!C$30:N2509,10,0)),VLOOKUP(B348,'FERDİ BRANŞLAR'!B$2:M410,10,0))</f>
        <v>0</v>
      </c>
      <c r="L348" s="311" t="str">
        <f>IFERROR(IFERROR(IFERROR(IFERROR(IFERROR(IFERROR(IFERROR(VLOOKUP(B348,FUTSAL!C$69:N12236,11,0),VLOOKUP(B348,VOLEYBOL!C$54:N2632,11,0)),VLOOKUP(B348,FUTBOL!C$31:N2720,11,0)),VLOOKUP(B348,BASKETBOL!C$42:N2734,11,0)),VLOOKUP(B348,HENTBOL!C$32:N2735,11,0)),VLOOKUP(B348,HOKEY!C$35:N2079,11,0)),VLOOKUP(B348,KRİKET!C$30:N2509,11,0)),VLOOKUP(B348,'FERDİ BRANŞLAR'!B$2:M410,11,0))</f>
        <v>MERZİFON ŞEHİT BİNBAŞI ARSLAN KULAKSIZ O.O</v>
      </c>
      <c r="M348" s="79">
        <f>IFERROR(IFERROR(IFERROR(IFERROR(IFERROR(IFERROR(IFERROR(VLOOKUP(B348,FUTSAL!C$69:N12236,12,0),VLOOKUP(B348,VOLEYBOL!C$54:N2632,12,0)),VLOOKUP(B348,FUTBOL!C$31:N2720,12,0)),VLOOKUP(B348,BASKETBOL!C$42:N2734,12,0)),VLOOKUP(B348,HENTBOL!C$32:N2735,12,0)),VLOOKUP(B348,HOKEY!C$35:N2079,11,0)),VLOOKUP(B348,KRİKET!C$30:N2509,12,0)),VLOOKUP(B348,'FERDİ BRANŞLAR'!B$2:M410,12,0))</f>
        <v>0</v>
      </c>
    </row>
    <row r="349" spans="2:13" ht="12" x14ac:dyDescent="0.2">
      <c r="B349" s="188">
        <v>100</v>
      </c>
      <c r="C349" s="185">
        <f>IFERROR(IFERROR(IFERROR(IFERROR(IFERROR(IFERROR(IFERROR(VLOOKUP(B349,FUTSAL!C$69:N11755,2,0),VLOOKUP(B349,VOLEYBOL!C$54:N2151,2,0)),VLOOKUP(B349,FUTBOL!C$31:N2239,2,0)),VLOOKUP(B349,BASKETBOL!C$42:N2253,2,0)),VLOOKUP(B349,HENTBOL!C$32:N2254,2,0)),VLOOKUP(B349,HOKEY!C$35:N1598,2,0)),VLOOKUP(B349,KRİKET!C$30:N2028,2,0)),VLOOKUP(B349,'FERDİ BRANŞLAR'!B$2:M374,2,0))</f>
        <v>46070</v>
      </c>
      <c r="D349" s="186">
        <f>IFERROR(IFERROR(IFERROR(IFERROR(IFERROR(IFERROR(IFERROR(VLOOKUP(B349,FUTSAL!C$69:N11755,3,0),VLOOKUP(B349,VOLEYBOL!C$54:N2151,3,0)),VLOOKUP(B349,FUTBOL!C$31:N2239,3,0)),VLOOKUP(B349,BASKETBOL!C$42:N2253,3,0)),VLOOKUP(B349,HENTBOL!C$32:N2254,3,0)),VLOOKUP(B349,HOKEY!C$35:N1598,3,0)),VLOOKUP(B349,KRİKET!C$30:N2028,3,0)),VLOOKUP(B349,'FERDİ BRANŞLAR'!B$2:M374,3,0))</f>
        <v>0.41666666666666669</v>
      </c>
      <c r="E349" s="185" t="str">
        <f>IFERROR(IFERROR(IFERROR(IFERROR(IFERROR(IFERROR(IFERROR(VLOOKUP(B349,FUTSAL!C$69:N11755,4,0),VLOOKUP(B349,VOLEYBOL!C$54:N2151,4,0)),VLOOKUP(B349,FUTBOL!C$31:N2239,4,0)),VLOOKUP(B349,BASKETBOL!C$42:N2253,4,0)),VLOOKUP(B349,HENTBOL!C$32:N2254,4,0)),VLOOKUP(B349,HOKEY!C$35:N1598,4,0)),VLOOKUP(B349,KRİKET!C$30:N2028,4,0)),VLOOKUP(B349,'FERDİ BRANŞLAR'!B$2:M374,4,0))</f>
        <v>AMASYA SS</v>
      </c>
      <c r="F349" s="185" t="str">
        <f>IFERROR(IFERROR(IFERROR(IFERROR(IFERROR(IFERROR(IFERROR(VLOOKUP(B349,FUTSAL!C$69:N11755,5,0),VLOOKUP(B349,VOLEYBOL!C$54:N2151,5,0)),VLOOKUP(B349,FUTBOL!C$31:N2239,5,0)),VLOOKUP(B349,BASKETBOL!C$42:N2253,5,0)),VLOOKUP(B349,HENTBOL!C$32:N2254,5,0)),VLOOKUP(B349,HOKEY!C$35:N1598,5,0)),VLOOKUP(B349,KRİKET!C$30:N2028,5,0)),VLOOKUP(B349,'FERDİ BRANŞLAR'!B$2:M374,5,0))</f>
        <v>FUTSAL</v>
      </c>
      <c r="G349" s="185" t="str">
        <f>IFERROR(IFERROR(IFERROR(IFERROR(IFERROR(IFERROR(IFERROR(VLOOKUP(B349,FUTSAL!C$69:N12200,6,0),VLOOKUP(B349,VOLEYBOL!C$54:N2596,6,0)),VLOOKUP(B349,FUTBOL!C$31:N2684,6,0)),VLOOKUP(B349,BASKETBOL!C$42:N2698,6,0)),VLOOKUP(B349,HENTBOL!C$32:N2699,6,0)),VLOOKUP(B349,HOKEY!C$35:N2043,6,0)),VLOOKUP(B349,KRİKET!C$30:N2473,6,0)),VLOOKUP(B349,'FERDİ BRANŞLAR'!B$2:M374,6,0))</f>
        <v>F GRB</v>
      </c>
      <c r="H349" s="185" t="str">
        <f>IFERROR(IFERROR(IFERROR(IFERROR(IFERROR(IFERROR(IFERROR(VLOOKUP(B349,FUTSAL!C$69:N12200,7,0),VLOOKUP(B349,VOLEYBOL!C$54:N2596,7,0)),VLOOKUP(B349,FUTBOL!C$31:N2684,7,0)),VLOOKUP(B349,BASKETBOL!C$42:N2698,7,0)),VLOOKUP(B349,HENTBOL!C$32:N2699,7,0)),VLOOKUP(B349,HOKEY!C$35:N2043,7,0)),VLOOKUP(B349,KRİKET!C$30:N2473,7,0)),VLOOKUP(B349,'FERDİ BRANŞLAR'!B$2:M374,7,0))</f>
        <v xml:space="preserve">YILDIZ ERKEK </v>
      </c>
      <c r="I349" s="187" t="str">
        <f>IFERROR(IFERROR(IFERROR(IFERROR(IFERROR(IFERROR(IFERROR(VLOOKUP(B349,FUTSAL!C$69:N12200,8,0),VLOOKUP(B349,VOLEYBOL!C$54:N2596,8,0)),VLOOKUP(B349,FUTBOL!C$31:N2684,8,0)),VLOOKUP(B349,BASKETBOL!C$42:N2698,8,0)),VLOOKUP(B349,HENTBOL!C$32:N2699,8,0)),VLOOKUP(B349,HOKEY!C$35:N2043,8,0)),VLOOKUP(B349,KRİKET!C$30:N2473,8,0)),VLOOKUP(B349,'FERDİ BRANŞLAR'!B$2:M374,8,0))</f>
        <v>AMASYA CUMHURİYET O.O</v>
      </c>
      <c r="J349" s="253">
        <f>IFERROR(IFERROR(IFERROR(IFERROR(IFERROR(IFERROR(IFERROR(VLOOKUP(B349,FUTSAL!C$69:N12200,9,0),VLOOKUP(B349,VOLEYBOL!C$54:N2596,9,0)),VLOOKUP(B349,FUTBOL!C$31:N2684,9,0)),VLOOKUP(B349,BASKETBOL!C$42:N2698,9,0)),VLOOKUP(B349,HENTBOL!C$32:N2699,9,0)),VLOOKUP(B349,HOKEY!C$35:N2043,9,0)),VLOOKUP(B349,KRİKET!C$30:N2473,9,0)),VLOOKUP(B349,'FERDİ BRANŞLAR'!B$2:M374,9,0))</f>
        <v>0</v>
      </c>
      <c r="K349" s="253">
        <f>IFERROR(IFERROR(IFERROR(IFERROR(IFERROR(IFERROR(IFERROR(VLOOKUP(B349,FUTSAL!C$69:N12200,10,0),VLOOKUP(B349,VOLEYBOL!C$54:N2596,10,0)),VLOOKUP(B349,FUTBOL!C$31:N2684,10,0)),VLOOKUP(B349,BASKETBOL!C$42:N2698,10,0)),VLOOKUP(B349,HENTBOL!C$32:N2699,10,0)),VLOOKUP(B349,HOKEY!C$35:N2043,10,0)),VLOOKUP(B349,KRİKET!C$30:N2473,10,0)),VLOOKUP(B349,'FERDİ BRANŞLAR'!B$2:M374,10,0))</f>
        <v>0</v>
      </c>
      <c r="L349" s="59" t="str">
        <f>IFERROR(IFERROR(IFERROR(IFERROR(IFERROR(IFERROR(IFERROR(VLOOKUP(B349,FUTSAL!C$69:N12200,11,0),VLOOKUP(B349,VOLEYBOL!C$54:N2596,11,0)),VLOOKUP(B349,FUTBOL!C$31:N2684,11,0)),VLOOKUP(B349,BASKETBOL!C$42:N2698,11,0)),VLOOKUP(B349,HENTBOL!C$32:N2699,11,0)),VLOOKUP(B349,HOKEY!C$35:N2043,11,0)),VLOOKUP(B349,KRİKET!C$30:N2473,11,0)),VLOOKUP(B349,'FERDİ BRANŞLAR'!B$2:M374,11,0))</f>
        <v>AMASYA YAVUZ SELİM O.O</v>
      </c>
      <c r="M349" s="79">
        <f>IFERROR(IFERROR(IFERROR(IFERROR(IFERROR(IFERROR(IFERROR(VLOOKUP(B349,FUTSAL!C$69:N12200,12,0),VLOOKUP(B349,VOLEYBOL!C$54:N2596,12,0)),VLOOKUP(B349,FUTBOL!C$31:N2684,12,0)),VLOOKUP(B349,BASKETBOL!C$42:N2698,12,0)),VLOOKUP(B349,HENTBOL!C$32:N2699,12,0)),VLOOKUP(B349,HOKEY!C$35:N2043,11,0)),VLOOKUP(B349,KRİKET!C$30:N2473,12,0)),VLOOKUP(B349,'FERDİ BRANŞLAR'!B$2:M374,12,0))</f>
        <v>0</v>
      </c>
    </row>
    <row r="350" spans="2:13" ht="12" x14ac:dyDescent="0.2">
      <c r="B350" s="188">
        <v>250</v>
      </c>
      <c r="C350" s="185">
        <f>IFERROR(IFERROR(IFERROR(IFERROR(IFERROR(IFERROR(IFERROR(VLOOKUP(B350,FUTSAL!C$69:N11531,2,0),VLOOKUP(B350,VOLEYBOL!C$54:N1927,2,0)),VLOOKUP(B350,FUTBOL!C$31:N2015,2,0)),VLOOKUP(B350,BASKETBOL!C$42:N2029,2,0)),VLOOKUP(B350,HENTBOL!C$32:N2030,2,0)),VLOOKUP(B350,HOKEY!C$35:N1374,2,0)),VLOOKUP(B350,KRİKET!C$30:N1804,2,0)),VLOOKUP(B350,'FERDİ BRANŞLAR'!B$2:M150,2,0))</f>
        <v>46070</v>
      </c>
      <c r="D350" s="186">
        <f>IFERROR(IFERROR(IFERROR(IFERROR(IFERROR(IFERROR(IFERROR(VLOOKUP(B350,FUTSAL!C$69:N11531,3,0),VLOOKUP(B350,VOLEYBOL!C$54:N1927,3,0)),VLOOKUP(B350,FUTBOL!C$31:N2015,3,0)),VLOOKUP(B350,BASKETBOL!C$42:N2029,3,0)),VLOOKUP(B350,HENTBOL!C$32:N2030,3,0)),VLOOKUP(B350,HOKEY!C$35:N1374,3,0)),VLOOKUP(B350,KRİKET!C$30:N1804,3,0)),VLOOKUP(B350,'FERDİ BRANŞLAR'!B$2:M150,3,0))</f>
        <v>0.41666666666666669</v>
      </c>
      <c r="E350" s="185" t="str">
        <f>IFERROR(IFERROR(IFERROR(IFERROR(IFERROR(IFERROR(IFERROR(VLOOKUP(B350,FUTSAL!C$69:N11531,4,0),VLOOKUP(B350,VOLEYBOL!C$54:N1927,4,0)),VLOOKUP(B350,FUTBOL!C$31:N2015,4,0)),VLOOKUP(B350,BASKETBOL!C$42:N2029,4,0)),VLOOKUP(B350,HENTBOL!C$32:N2030,4,0)),VLOOKUP(B350,HOKEY!C$35:N1374,4,0)),VLOOKUP(B350,KRİKET!C$30:N1804,4,0)),VLOOKUP(B350,'FERDİ BRANŞLAR'!B$2:M150,4,0))</f>
        <v>MERZİFON SENTETİK SAHA</v>
      </c>
      <c r="F350" s="185" t="str">
        <f>IFERROR(IFERROR(IFERROR(IFERROR(IFERROR(IFERROR(IFERROR(VLOOKUP(B350,FUTSAL!C$69:N11531,5,0),VLOOKUP(B350,VOLEYBOL!C$54:N1927,5,0)),VLOOKUP(B350,FUTBOL!C$31:N2015,5,0)),VLOOKUP(B350,BASKETBOL!C$42:N2029,5,0)),VLOOKUP(B350,HENTBOL!C$32:N2030,5,0)),VLOOKUP(B350,HOKEY!C$35:N1374,5,0)),VLOOKUP(B350,KRİKET!C$30:N1804,5,0)),VLOOKUP(B350,'FERDİ BRANŞLAR'!B$2:M150,5,0))</f>
        <v>FUTBOL</v>
      </c>
      <c r="G350" s="185" t="str">
        <f>IFERROR(IFERROR(IFERROR(IFERROR(IFERROR(IFERROR(IFERROR(VLOOKUP(B350,FUTSAL!C$69:N11976,6,0),VLOOKUP(B350,VOLEYBOL!C$54:N2372,6,0)),VLOOKUP(B350,FUTBOL!C$31:N2460,6,0)),VLOOKUP(B350,BASKETBOL!C$42:N2474,6,0)),VLOOKUP(B350,HENTBOL!C$32:N2475,6,0)),VLOOKUP(B350,HOKEY!C$35:N1819,6,0)),VLOOKUP(B350,KRİKET!C$30:N2249,6,0)),VLOOKUP(B350,'FERDİ BRANŞLAR'!B$2:M150,6,0))</f>
        <v>C GRB</v>
      </c>
      <c r="H350" s="185" t="str">
        <f>IFERROR(IFERROR(IFERROR(IFERROR(IFERROR(IFERROR(IFERROR(VLOOKUP(B350,FUTSAL!C$69:N11976,7,0),VLOOKUP(B350,VOLEYBOL!C$54:N2372,7,0)),VLOOKUP(B350,FUTBOL!C$31:N2460,7,0)),VLOOKUP(B350,BASKETBOL!C$42:N2474,7,0)),VLOOKUP(B350,HENTBOL!C$32:N2475,7,0)),VLOOKUP(B350,HOKEY!C$35:N1819,7,0)),VLOOKUP(B350,KRİKET!C$30:N2249,7,0)),VLOOKUP(B350,'FERDİ BRANŞLAR'!B$2:M150,7,0))</f>
        <v>KÜÇÜK ERK</v>
      </c>
      <c r="I350" s="187" t="str">
        <f>IFERROR(IFERROR(IFERROR(IFERROR(IFERROR(IFERROR(IFERROR(VLOOKUP(B350,FUTSAL!C$69:N11976,8,0),VLOOKUP(B350,VOLEYBOL!C$54:N2372,8,0)),VLOOKUP(B350,FUTBOL!C$31:N2460,8,0)),VLOOKUP(B350,BASKETBOL!C$42:N2474,8,0)),VLOOKUP(B350,HENTBOL!C$32:N2475,8,0)),VLOOKUP(B350,HOKEY!C$35:N1819,8,0)),VLOOKUP(B350,KRİKET!C$30:N2249,8,0)),VLOOKUP(B350,'FERDİ BRANŞLAR'!B$2:M150,8,0))</f>
        <v>MERZİFON NAMIK KEMAL O.O</v>
      </c>
      <c r="J350" s="253">
        <f>IFERROR(IFERROR(IFERROR(IFERROR(IFERROR(IFERROR(IFERROR(VLOOKUP(B350,FUTSAL!C$69:N11976,9,0),VLOOKUP(B350,VOLEYBOL!C$54:N2372,9,0)),VLOOKUP(B350,FUTBOL!C$31:N2460,9,0)),VLOOKUP(B350,BASKETBOL!C$42:N2474,9,0)),VLOOKUP(B350,HENTBOL!C$32:N2475,9,0)),VLOOKUP(B350,HOKEY!C$35:N1819,9,0)),VLOOKUP(B350,KRİKET!C$30:N2249,9,0)),VLOOKUP(B350,'FERDİ BRANŞLAR'!B$2:M150,9,0))</f>
        <v>0</v>
      </c>
      <c r="K350" s="253">
        <f>IFERROR(IFERROR(IFERROR(IFERROR(IFERROR(IFERROR(IFERROR(VLOOKUP(B350,FUTSAL!C$69:N11976,10,0),VLOOKUP(B350,VOLEYBOL!C$54:N2372,10,0)),VLOOKUP(B350,FUTBOL!C$31:N2460,10,0)),VLOOKUP(B350,BASKETBOL!C$42:N2474,10,0)),VLOOKUP(B350,HENTBOL!C$32:N2475,10,0)),VLOOKUP(B350,HOKEY!C$35:N1819,10,0)),VLOOKUP(B350,KRİKET!C$30:N2249,10,0)),VLOOKUP(B350,'FERDİ BRANŞLAR'!B$2:M150,10,0))</f>
        <v>0</v>
      </c>
      <c r="L350" s="326" t="str">
        <f>IFERROR(IFERROR(IFERROR(IFERROR(IFERROR(IFERROR(IFERROR(VLOOKUP(B350,FUTSAL!C$69:N11976,11,0),VLOOKUP(B350,VOLEYBOL!C$54:N2372,11,0)),VLOOKUP(B350,FUTBOL!C$31:N2460,11,0)),VLOOKUP(B350,BASKETBOL!C$42:N2474,11,0)),VLOOKUP(B350,HENTBOL!C$32:N2475,11,0)),VLOOKUP(B350,HOKEY!C$35:N1819,11,0)),VLOOKUP(B350,KRİKET!C$30:N2249,11,0)),VLOOKUP(B350,'FERDİ BRANŞLAR'!B$2:M150,11,0))</f>
        <v>GÜMÜŞHACIKÖY  ÜLKÜ O.O</v>
      </c>
      <c r="M350" s="79">
        <f>IFERROR(IFERROR(IFERROR(IFERROR(IFERROR(IFERROR(IFERROR(VLOOKUP(B350,FUTSAL!C$69:N11976,12,0),VLOOKUP(B350,VOLEYBOL!C$54:N2372,12,0)),VLOOKUP(B350,FUTBOL!C$31:N2460,12,0)),VLOOKUP(B350,BASKETBOL!C$42:N2474,12,0)),VLOOKUP(B350,HENTBOL!C$32:N2475,12,0)),VLOOKUP(B350,HOKEY!C$35:N1819,11,0)),VLOOKUP(B350,KRİKET!C$30:N2249,12,0)),VLOOKUP(B350,'FERDİ BRANŞLAR'!B$2:M150,12,0))</f>
        <v>0</v>
      </c>
    </row>
    <row r="351" spans="2:13" ht="12" x14ac:dyDescent="0.2">
      <c r="B351" s="188">
        <v>94</v>
      </c>
      <c r="C351" s="185">
        <f>IFERROR(IFERROR(IFERROR(IFERROR(IFERROR(IFERROR(IFERROR(VLOOKUP(B351,FUTSAL!C$69:N11740,2,0),VLOOKUP(B351,VOLEYBOL!C$54:N2136,2,0)),VLOOKUP(B351,FUTBOL!C$31:N2224,2,0)),VLOOKUP(B351,BASKETBOL!C$42:N2238,2,0)),VLOOKUP(B351,HENTBOL!C$32:N2239,2,0)),VLOOKUP(B351,HOKEY!C$35:N1583,2,0)),VLOOKUP(B351,KRİKET!C$30:N2013,2,0)),VLOOKUP(B351,'FERDİ BRANŞLAR'!B$2:M359,2,0))</f>
        <v>46070</v>
      </c>
      <c r="D351" s="186">
        <f>IFERROR(IFERROR(IFERROR(IFERROR(IFERROR(IFERROR(IFERROR(VLOOKUP(B351,FUTSAL!C$69:N11740,3,0),VLOOKUP(B351,VOLEYBOL!C$54:N2136,3,0)),VLOOKUP(B351,FUTBOL!C$31:N2224,3,0)),VLOOKUP(B351,BASKETBOL!C$42:N2238,3,0)),VLOOKUP(B351,HENTBOL!C$32:N2239,3,0)),VLOOKUP(B351,HOKEY!C$35:N1583,3,0)),VLOOKUP(B351,KRİKET!C$30:N2013,3,0)),VLOOKUP(B351,'FERDİ BRANŞLAR'!B$2:M359,3,0))</f>
        <v>0.45833333333333298</v>
      </c>
      <c r="E351" s="185" t="str">
        <f>IFERROR(IFERROR(IFERROR(IFERROR(IFERROR(IFERROR(IFERROR(VLOOKUP(B351,FUTSAL!C$69:N11740,4,0),VLOOKUP(B351,VOLEYBOL!C$54:N2136,4,0)),VLOOKUP(B351,FUTBOL!C$31:N2224,4,0)),VLOOKUP(B351,BASKETBOL!C$42:N2238,4,0)),VLOOKUP(B351,HENTBOL!C$32:N2239,4,0)),VLOOKUP(B351,HOKEY!C$35:N1583,4,0)),VLOOKUP(B351,KRİKET!C$30:N2013,4,0)),VLOOKUP(B351,'FERDİ BRANŞLAR'!B$2:M359,4,0))</f>
        <v>AMASYA SS</v>
      </c>
      <c r="F351" s="185" t="str">
        <f>IFERROR(IFERROR(IFERROR(IFERROR(IFERROR(IFERROR(IFERROR(VLOOKUP(B351,FUTSAL!C$69:N11740,5,0),VLOOKUP(B351,VOLEYBOL!C$54:N2136,5,0)),VLOOKUP(B351,FUTBOL!C$31:N2224,5,0)),VLOOKUP(B351,BASKETBOL!C$42:N2238,5,0)),VLOOKUP(B351,HENTBOL!C$32:N2239,5,0)),VLOOKUP(B351,HOKEY!C$35:N1583,5,0)),VLOOKUP(B351,KRİKET!C$30:N2013,5,0)),VLOOKUP(B351,'FERDİ BRANŞLAR'!B$2:M359,5,0))</f>
        <v>FUTSAL</v>
      </c>
      <c r="G351" s="185" t="str">
        <f>IFERROR(IFERROR(IFERROR(IFERROR(IFERROR(IFERROR(IFERROR(VLOOKUP(B351,FUTSAL!C$69:N12185,6,0),VLOOKUP(B351,VOLEYBOL!C$54:N2581,6,0)),VLOOKUP(B351,FUTBOL!C$31:N2669,6,0)),VLOOKUP(B351,BASKETBOL!C$42:N2683,6,0)),VLOOKUP(B351,HENTBOL!C$32:N2684,6,0)),VLOOKUP(B351,HOKEY!C$35:N2028,6,0)),VLOOKUP(B351,KRİKET!C$30:N2458,6,0)),VLOOKUP(B351,'FERDİ BRANŞLAR'!B$2:M359,6,0))</f>
        <v>D GRB</v>
      </c>
      <c r="H351" s="185" t="str">
        <f>IFERROR(IFERROR(IFERROR(IFERROR(IFERROR(IFERROR(IFERROR(VLOOKUP(B351,FUTSAL!C$69:N12185,7,0),VLOOKUP(B351,VOLEYBOL!C$54:N2581,7,0)),VLOOKUP(B351,FUTBOL!C$31:N2669,7,0)),VLOOKUP(B351,BASKETBOL!C$42:N2683,7,0)),VLOOKUP(B351,HENTBOL!C$32:N2684,7,0)),VLOOKUP(B351,HOKEY!C$35:N2028,7,0)),VLOOKUP(B351,KRİKET!C$30:N2458,7,0)),VLOOKUP(B351,'FERDİ BRANŞLAR'!B$2:M359,7,0))</f>
        <v xml:space="preserve">YILDIZ ERKEK </v>
      </c>
      <c r="I351" s="187" t="str">
        <f>IFERROR(IFERROR(IFERROR(IFERROR(IFERROR(IFERROR(IFERROR(VLOOKUP(B351,FUTSAL!C$69:N12185,8,0),VLOOKUP(B351,VOLEYBOL!C$54:N2581,8,0)),VLOOKUP(B351,FUTBOL!C$31:N2669,8,0)),VLOOKUP(B351,BASKETBOL!C$42:N2683,8,0)),VLOOKUP(B351,HENTBOL!C$32:N2684,8,0)),VLOOKUP(B351,HOKEY!C$35:N2028,8,0)),VLOOKUP(B351,KRİKET!C$30:N2458,8,0)),VLOOKUP(B351,'FERDİ BRANŞLAR'!B$2:M359,8,0))</f>
        <v>AMASYA SERDAR ZEREN O.O</v>
      </c>
      <c r="J351" s="253">
        <f>IFERROR(IFERROR(IFERROR(IFERROR(IFERROR(IFERROR(IFERROR(VLOOKUP(B351,FUTSAL!C$69:N12185,9,0),VLOOKUP(B351,VOLEYBOL!C$54:N2581,9,0)),VLOOKUP(B351,FUTBOL!C$31:N2669,9,0)),VLOOKUP(B351,BASKETBOL!C$42:N2683,9,0)),VLOOKUP(B351,HENTBOL!C$32:N2684,9,0)),VLOOKUP(B351,HOKEY!C$35:N2028,9,0)),VLOOKUP(B351,KRİKET!C$30:N2458,9,0)),VLOOKUP(B351,'FERDİ BRANŞLAR'!B$2:M359,9,0))</f>
        <v>0</v>
      </c>
      <c r="K351" s="253">
        <f>IFERROR(IFERROR(IFERROR(IFERROR(IFERROR(IFERROR(IFERROR(VLOOKUP(B351,FUTSAL!C$69:N12185,10,0),VLOOKUP(B351,VOLEYBOL!C$54:N2581,10,0)),VLOOKUP(B351,FUTBOL!C$31:N2669,10,0)),VLOOKUP(B351,BASKETBOL!C$42:N2683,10,0)),VLOOKUP(B351,HENTBOL!C$32:N2684,10,0)),VLOOKUP(B351,HOKEY!C$35:N2028,10,0)),VLOOKUP(B351,KRİKET!C$30:N2458,10,0)),VLOOKUP(B351,'FERDİ BRANŞLAR'!B$2:M359,10,0))</f>
        <v>0</v>
      </c>
      <c r="L351" s="59" t="str">
        <f>IFERROR(IFERROR(IFERROR(IFERROR(IFERROR(IFERROR(IFERROR(VLOOKUP(B351,FUTSAL!C$69:N12185,11,0),VLOOKUP(B351,VOLEYBOL!C$54:N2581,11,0)),VLOOKUP(B351,FUTBOL!C$31:N2669,11,0)),VLOOKUP(B351,BASKETBOL!C$42:N2683,11,0)),VLOOKUP(B351,HENTBOL!C$32:N2684,11,0)),VLOOKUP(B351,HOKEY!C$35:N2028,11,0)),VLOOKUP(B351,KRİKET!C$30:N2458,11,0)),VLOOKUP(B351,'FERDİ BRANŞLAR'!B$2:M359,11,0))</f>
        <v>SULUOVA ŞEHİT RECEP İNCE İHO</v>
      </c>
      <c r="M351" s="79">
        <f>IFERROR(IFERROR(IFERROR(IFERROR(IFERROR(IFERROR(IFERROR(VLOOKUP(B351,FUTSAL!C$69:N12185,12,0),VLOOKUP(B351,VOLEYBOL!C$54:N2581,12,0)),VLOOKUP(B351,FUTBOL!C$31:N2669,12,0)),VLOOKUP(B351,BASKETBOL!C$42:N2683,12,0)),VLOOKUP(B351,HENTBOL!C$32:N2684,12,0)),VLOOKUP(B351,HOKEY!C$35:N2028,11,0)),VLOOKUP(B351,KRİKET!C$30:N2458,12,0)),VLOOKUP(B351,'FERDİ BRANŞLAR'!B$2:M359,12,0))</f>
        <v>0</v>
      </c>
    </row>
    <row r="352" spans="2:13" ht="12" x14ac:dyDescent="0.2">
      <c r="B352" s="188">
        <v>435</v>
      </c>
      <c r="C352" s="263">
        <f>IFERROR(IFERROR(IFERROR(IFERROR(IFERROR(IFERROR(IFERROR(VLOOKUP(B352,FUTSAL!C$69:N11822,2,0),VLOOKUP(B352,VOLEYBOL!C$54:N2218,2,0)),VLOOKUP(B352,FUTBOL!C$31:N2306,2,0)),VLOOKUP(B352,BASKETBOL!C$42:N2320,2,0)),VLOOKUP(B352,HENTBOL!C$32:N2321,2,0)),VLOOKUP(B352,HOKEY!C$35:N1665,2,0)),VLOOKUP(B352,KRİKET!C$30:N2095,2,0)),VLOOKUP(B352,'FERDİ BRANŞLAR'!B$2:M441,2,0))</f>
        <v>46070</v>
      </c>
      <c r="D352" s="186">
        <f>IFERROR(IFERROR(IFERROR(IFERROR(IFERROR(IFERROR(IFERROR(VLOOKUP(B352,FUTSAL!C$69:N11822,3,0),VLOOKUP(B352,VOLEYBOL!C$54:N2218,3,0)),VLOOKUP(B352,FUTBOL!C$31:N2306,3,0)),VLOOKUP(B352,BASKETBOL!C$42:N2320,3,0)),VLOOKUP(B352,HENTBOL!C$32:N2321,3,0)),VLOOKUP(B352,HOKEY!C$35:N1665,3,0)),VLOOKUP(B352,KRİKET!C$30:N2095,3,0)),VLOOKUP(B352,'FERDİ BRANŞLAR'!B$2:M441,3,0))</f>
        <v>0.45833333333333331</v>
      </c>
      <c r="E352" s="185" t="str">
        <f>IFERROR(IFERROR(IFERROR(IFERROR(IFERROR(IFERROR(IFERROR(VLOOKUP(B352,FUTSAL!C$69:N11822,4,0),VLOOKUP(B352,VOLEYBOL!C$54:N2218,4,0)),VLOOKUP(B352,FUTBOL!C$31:N2306,4,0)),VLOOKUP(B352,BASKETBOL!C$42:N2320,4,0)),VLOOKUP(B352,HENTBOL!C$32:N2321,4,0)),VLOOKUP(B352,HOKEY!C$35:N1665,4,0)),VLOOKUP(B352,KRİKET!C$30:N2095,4,0)),VLOOKUP(B352,'FERDİ BRANŞLAR'!B$2:M441,4,0))</f>
        <v>22 HAZİRAN S.S</v>
      </c>
      <c r="F352" s="185" t="str">
        <f>IFERROR(IFERROR(IFERROR(IFERROR(IFERROR(IFERROR(IFERROR(VLOOKUP(B352,FUTSAL!C$69:N11822,5,0),VLOOKUP(B352,VOLEYBOL!C$54:N2218,5,0)),VLOOKUP(B352,FUTBOL!C$31:N2306,5,0)),VLOOKUP(B352,BASKETBOL!C$42:N2320,5,0)),VLOOKUP(B352,HENTBOL!C$32:N2321,5,0)),VLOOKUP(B352,HOKEY!C$35:N1665,5,0)),VLOOKUP(B352,KRİKET!C$30:N2095,5,0)),VLOOKUP(B352,'FERDİ BRANŞLAR'!B$2:M441,5,0))</f>
        <v>BASKETBOL</v>
      </c>
      <c r="G352" s="185" t="str">
        <f>IFERROR(IFERROR(IFERROR(IFERROR(IFERROR(IFERROR(IFERROR(VLOOKUP(B352,FUTSAL!C$69:N12267,6,0),VLOOKUP(B352,VOLEYBOL!C$54:N2663,6,0)),VLOOKUP(B352,FUTBOL!C$31:N2751,6,0)),VLOOKUP(B352,BASKETBOL!C$42:N2765,6,0)),VLOOKUP(B352,HENTBOL!C$32:N2766,6,0)),VLOOKUP(B352,HOKEY!C$35:N2110,6,0)),VLOOKUP(B352,KRİKET!C$30:N2540,6,0)),VLOOKUP(B352,'FERDİ BRANŞLAR'!B$2:M441,6,0))</f>
        <v>A GRB</v>
      </c>
      <c r="H352" s="185" t="str">
        <f>IFERROR(IFERROR(IFERROR(IFERROR(IFERROR(IFERROR(IFERROR(VLOOKUP(B352,FUTSAL!C$69:N12267,7,0),VLOOKUP(B352,VOLEYBOL!C$54:N2663,7,0)),VLOOKUP(B352,FUTBOL!C$31:N2751,7,0)),VLOOKUP(B352,BASKETBOL!C$42:N2765,7,0)),VLOOKUP(B352,HENTBOL!C$32:N2766,7,0)),VLOOKUP(B352,HOKEY!C$35:N2110,7,0)),VLOOKUP(B352,KRİKET!C$30:N2540,7,0)),VLOOKUP(B352,'FERDİ BRANŞLAR'!B$2:M441,7,0))</f>
        <v>KÜÇÜK KIZ</v>
      </c>
      <c r="I352" s="187" t="str">
        <f>IFERROR(IFERROR(IFERROR(IFERROR(IFERROR(IFERROR(IFERROR(VLOOKUP(B352,FUTSAL!C$69:N12267,8,0),VLOOKUP(B352,VOLEYBOL!C$54:N2663,8,0)),VLOOKUP(B352,FUTBOL!C$31:N2751,8,0)),VLOOKUP(B352,BASKETBOL!C$42:N2765,8,0)),VLOOKUP(B352,HENTBOL!C$32:N2766,8,0)),VLOOKUP(B352,HOKEY!C$35:N2110,8,0)),VLOOKUP(B352,KRİKET!C$30:N2540,8,0)),VLOOKUP(B352,'FERDİ BRANŞLAR'!B$2:M441,8,0))</f>
        <v>AMASYA KAYABAŞI ŞEHİT VEYSEL ASLAN O.O</v>
      </c>
      <c r="J352" s="253">
        <f>IFERROR(IFERROR(IFERROR(IFERROR(IFERROR(IFERROR(IFERROR(VLOOKUP(B352,FUTSAL!C$69:N12267,9,0),VLOOKUP(B352,VOLEYBOL!C$54:N2663,9,0)),VLOOKUP(B352,FUTBOL!C$31:N2751,9,0)),VLOOKUP(B352,BASKETBOL!C$42:N2765,9,0)),VLOOKUP(B352,HENTBOL!C$32:N2766,9,0)),VLOOKUP(B352,HOKEY!C$35:N2110,9,0)),VLOOKUP(B352,KRİKET!C$30:N2540,9,0)),VLOOKUP(B352,'FERDİ BRANŞLAR'!B$2:M441,9,0))</f>
        <v>0</v>
      </c>
      <c r="K352" s="253">
        <f>IFERROR(IFERROR(IFERROR(IFERROR(IFERROR(IFERROR(IFERROR(VLOOKUP(B352,FUTSAL!C$69:N12267,10,0),VLOOKUP(B352,VOLEYBOL!C$54:N2663,10,0)),VLOOKUP(B352,FUTBOL!C$31:N2751,10,0)),VLOOKUP(B352,BASKETBOL!C$42:N2765,10,0)),VLOOKUP(B352,HENTBOL!C$32:N2766,10,0)),VLOOKUP(B352,HOKEY!C$35:N2110,10,0)),VLOOKUP(B352,KRİKET!C$30:N2540,10,0)),VLOOKUP(B352,'FERDİ BRANŞLAR'!B$2:M441,10,0))</f>
        <v>0</v>
      </c>
      <c r="L352" s="330" t="str">
        <f>IFERROR(IFERROR(IFERROR(IFERROR(IFERROR(IFERROR(IFERROR(VLOOKUP(B352,FUTSAL!C$69:N12267,11,0),VLOOKUP(B352,VOLEYBOL!C$54:N2663,11,0)),VLOOKUP(B352,FUTBOL!C$31:N2751,11,0)),VLOOKUP(B352,BASKETBOL!C$42:N2765,11,0)),VLOOKUP(B352,HENTBOL!C$32:N2766,11,0)),VLOOKUP(B352,HOKEY!C$35:N2110,11,0)),VLOOKUP(B352,KRİKET!C$30:N2540,11,0)),VLOOKUP(B352,'FERDİ BRANŞLAR'!B$2:M441,11,0))</f>
        <v>MERZİFON ŞEHİT BİNBAŞI ARSLAN KULAKSIZ O.O</v>
      </c>
      <c r="M352" s="79" t="str">
        <f>IFERROR(IFERROR(IFERROR(IFERROR(IFERROR(IFERROR(IFERROR(VLOOKUP(B352,FUTSAL!C$69:N12267,12,0),VLOOKUP(B352,VOLEYBOL!C$54:N2663,12,0)),VLOOKUP(B352,FUTBOL!C$31:N2751,12,0)),VLOOKUP(B352,BASKETBOL!C$42:N2765,12,0)),VLOOKUP(B352,HENTBOL!C$32:N2766,12,0)),VLOOKUP(B352,HOKEY!C$35:N2110,11,0)),VLOOKUP(B352,KRİKET!C$30:N2540,12,0)),VLOOKUP(B352,'FERDİ BRANŞLAR'!B$2:M441,12,0))</f>
        <v>TARİH DEĞİŞİKLİĞİ</v>
      </c>
    </row>
    <row r="353" spans="2:13" ht="12" x14ac:dyDescent="0.2">
      <c r="B353" s="188">
        <v>436</v>
      </c>
      <c r="C353" s="263">
        <f>IFERROR(IFERROR(IFERROR(IFERROR(IFERROR(IFERROR(IFERROR(VLOOKUP(B353,FUTSAL!C$69:N11804,2,0),VLOOKUP(B353,VOLEYBOL!C$54:N2200,2,0)),VLOOKUP(B353,FUTBOL!C$31:N2288,2,0)),VLOOKUP(B353,BASKETBOL!C$42:N2302,2,0)),VLOOKUP(B353,HENTBOL!C$32:N2303,2,0)),VLOOKUP(B353,HOKEY!C$35:N1647,2,0)),VLOOKUP(B353,KRİKET!C$30:N2077,2,0)),VLOOKUP(B353,'FERDİ BRANŞLAR'!B$2:M423,2,0))</f>
        <v>46070</v>
      </c>
      <c r="D353" s="267">
        <f>IFERROR(IFERROR(IFERROR(IFERROR(IFERROR(IFERROR(IFERROR(VLOOKUP(B353,FUTSAL!C$69:N11804,3,0),VLOOKUP(B353,VOLEYBOL!C$54:N2200,3,0)),VLOOKUP(B353,FUTBOL!C$31:N2288,3,0)),VLOOKUP(B353,BASKETBOL!C$42:N2302,3,0)),VLOOKUP(B353,HENTBOL!C$32:N2303,3,0)),VLOOKUP(B353,HOKEY!C$35:N1647,3,0)),VLOOKUP(B353,KRİKET!C$30:N2077,3,0)),VLOOKUP(B353,'FERDİ BRANŞLAR'!B$2:M423,3,0))</f>
        <v>0.45833333333333331</v>
      </c>
      <c r="E353" s="185" t="str">
        <f>IFERROR(IFERROR(IFERROR(IFERROR(IFERROR(IFERROR(IFERROR(VLOOKUP(B353,FUTSAL!C$69:N11804,4,0),VLOOKUP(B353,VOLEYBOL!C$54:N2200,4,0)),VLOOKUP(B353,FUTBOL!C$31:N2288,4,0)),VLOOKUP(B353,BASKETBOL!C$42:N2302,4,0)),VLOOKUP(B353,HENTBOL!C$32:N2303,4,0)),VLOOKUP(B353,HOKEY!C$35:N1647,4,0)),VLOOKUP(B353,KRİKET!C$30:N2077,4,0)),VLOOKUP(B353,'FERDİ BRANŞLAR'!B$2:M423,4,0))</f>
        <v>MERZİFON S.S</v>
      </c>
      <c r="F353" s="185" t="str">
        <f>IFERROR(IFERROR(IFERROR(IFERROR(IFERROR(IFERROR(IFERROR(VLOOKUP(B353,FUTSAL!C$69:N11804,5,0),VLOOKUP(B353,VOLEYBOL!C$54:N2200,5,0)),VLOOKUP(B353,FUTBOL!C$31:N2288,5,0)),VLOOKUP(B353,BASKETBOL!C$42:N2302,5,0)),VLOOKUP(B353,HENTBOL!C$32:N2303,5,0)),VLOOKUP(B353,HOKEY!C$35:N1647,5,0)),VLOOKUP(B353,KRİKET!C$30:N2077,5,0)),VLOOKUP(B353,'FERDİ BRANŞLAR'!B$2:M423,5,0))</f>
        <v>BASKETBOL</v>
      </c>
      <c r="G353" s="185" t="str">
        <f>IFERROR(IFERROR(IFERROR(IFERROR(IFERROR(IFERROR(IFERROR(VLOOKUP(B353,FUTSAL!C$69:N12249,6,0),VLOOKUP(B353,VOLEYBOL!C$54:N2645,6,0)),VLOOKUP(B353,FUTBOL!C$31:N2733,6,0)),VLOOKUP(B353,BASKETBOL!C$42:N2747,6,0)),VLOOKUP(B353,HENTBOL!C$32:N2748,6,0)),VLOOKUP(B353,HOKEY!C$35:N2092,6,0)),VLOOKUP(B353,KRİKET!C$30:N2522,6,0)),VLOOKUP(B353,'FERDİ BRANŞLAR'!B$2:M423,6,0))</f>
        <v>A GRB</v>
      </c>
      <c r="H353" s="185" t="str">
        <f>IFERROR(IFERROR(IFERROR(IFERROR(IFERROR(IFERROR(IFERROR(VLOOKUP(B353,FUTSAL!C$69:N12249,7,0),VLOOKUP(B353,VOLEYBOL!C$54:N2645,7,0)),VLOOKUP(B353,FUTBOL!C$31:N2733,7,0)),VLOOKUP(B353,BASKETBOL!C$42:N2747,7,0)),VLOOKUP(B353,HENTBOL!C$32:N2748,7,0)),VLOOKUP(B353,HOKEY!C$35:N2092,7,0)),VLOOKUP(B353,KRİKET!C$30:N2522,7,0)),VLOOKUP(B353,'FERDİ BRANŞLAR'!B$2:M423,7,0))</f>
        <v>KÜÇÜK KIZ</v>
      </c>
      <c r="I353" s="187" t="str">
        <f>IFERROR(IFERROR(IFERROR(IFERROR(IFERROR(IFERROR(IFERROR(VLOOKUP(B353,FUTSAL!C$69:N12249,8,0),VLOOKUP(B353,VOLEYBOL!C$54:N2645,8,0)),VLOOKUP(B353,FUTBOL!C$31:N2733,8,0)),VLOOKUP(B353,BASKETBOL!C$42:N2747,8,0)),VLOOKUP(B353,HENTBOL!C$32:N2748,8,0)),VLOOKUP(B353,HOKEY!C$35:N2092,8,0)),VLOOKUP(B353,KRİKET!C$30:N2522,8,0)),VLOOKUP(B353,'FERDİ BRANŞLAR'!B$2:M423,8,0))</f>
        <v>MERZİFON VALİ HÜSEYİN POROY O.O</v>
      </c>
      <c r="J353" s="253">
        <f>IFERROR(IFERROR(IFERROR(IFERROR(IFERROR(IFERROR(IFERROR(VLOOKUP(B353,FUTSAL!C$69:N12249,9,0),VLOOKUP(B353,VOLEYBOL!C$54:N2645,9,0)),VLOOKUP(B353,FUTBOL!C$31:N2733,9,0)),VLOOKUP(B353,BASKETBOL!C$42:N2747,9,0)),VLOOKUP(B353,HENTBOL!C$32:N2748,9,0)),VLOOKUP(B353,HOKEY!C$35:N2092,9,0)),VLOOKUP(B353,KRİKET!C$30:N2522,9,0)),VLOOKUP(B353,'FERDİ BRANŞLAR'!B$2:M423,9,0))</f>
        <v>0</v>
      </c>
      <c r="K353" s="253">
        <f>IFERROR(IFERROR(IFERROR(IFERROR(IFERROR(IFERROR(IFERROR(VLOOKUP(B353,FUTSAL!C$69:N12249,10,0),VLOOKUP(B353,VOLEYBOL!C$54:N2645,10,0)),VLOOKUP(B353,FUTBOL!C$31:N2733,10,0)),VLOOKUP(B353,BASKETBOL!C$42:N2747,10,0)),VLOOKUP(B353,HENTBOL!C$32:N2748,10,0)),VLOOKUP(B353,HOKEY!C$35:N2092,10,0)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2747,11,0)),VLOOKUP(B353,HENTBOL!C$32:N2748,11,0)),VLOOKUP(B353,HOKEY!C$35:N2092,11,0)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2747,12,0)),VLOOKUP(B353,HENTBOL!C$32:N2748,12,0)),VLOOKUP(B353,HOKEY!C$35:N2092,11,0)),VLOOKUP(B353,KRİKET!C$30:N2522,12,0)),VLOOKUP(B353,'FERDİ BRANŞLAR'!B$2:M423,12,0))</f>
        <v>TARİH SAAT DEĞİŞİKLİĞİ</v>
      </c>
    </row>
    <row r="354" spans="2:13" ht="12" x14ac:dyDescent="0.2">
      <c r="B354" s="188">
        <v>251</v>
      </c>
      <c r="C354" s="185">
        <f>IFERROR(IFERROR(IFERROR(IFERROR(IFERROR(IFERROR(IFERROR(VLOOKUP(B354,FUTSAL!C$69:N11532,2,0),VLOOKUP(B354,VOLEYBOL!C$54:N1928,2,0)),VLOOKUP(B354,FUTBOL!C$31:N2016,2,0)),VLOOKUP(B354,BASKETBOL!C$42:N2030,2,0)),VLOOKUP(B354,HENTBOL!C$32:N2031,2,0)),VLOOKUP(B354,HOKEY!C$35:N1375,2,0)),VLOOKUP(B354,KRİKET!C$30:N1805,2,0)),VLOOKUP(B354,'FERDİ BRANŞLAR'!B$2:M151,2,0))</f>
        <v>46070</v>
      </c>
      <c r="D354" s="186">
        <f>IFERROR(IFERROR(IFERROR(IFERROR(IFERROR(IFERROR(IFERROR(VLOOKUP(B354,FUTSAL!C$69:N11532,3,0),VLOOKUP(B354,VOLEYBOL!C$54:N1928,3,0)),VLOOKUP(B354,FUTBOL!C$31:N2016,3,0)),VLOOKUP(B354,BASKETBOL!C$42:N2030,3,0)),VLOOKUP(B354,HENTBOL!C$32:N2031,3,0)),VLOOKUP(B354,HOKEY!C$35:N1375,3,0)),VLOOKUP(B354,KRİKET!C$30:N1805,3,0)),VLOOKUP(B354,'FERDİ BRANŞLAR'!B$2:M151,3,0))</f>
        <v>0.47916666666666669</v>
      </c>
      <c r="E354" s="185" t="str">
        <f>IFERROR(IFERROR(IFERROR(IFERROR(IFERROR(IFERROR(IFERROR(VLOOKUP(B354,FUTSAL!C$69:N11532,4,0),VLOOKUP(B354,VOLEYBOL!C$54:N1928,4,0)),VLOOKUP(B354,FUTBOL!C$31:N2016,4,0)),VLOOKUP(B354,BASKETBOL!C$42:N2030,4,0)),VLOOKUP(B354,HENTBOL!C$32:N2031,4,0)),VLOOKUP(B354,HOKEY!C$35:N1375,4,0)),VLOOKUP(B354,KRİKET!C$30:N1805,4,0)),VLOOKUP(B354,'FERDİ BRANŞLAR'!B$2:M151,4,0))</f>
        <v>MERZİFON SENTETİK SAHA</v>
      </c>
      <c r="F354" s="185" t="str">
        <f>IFERROR(IFERROR(IFERROR(IFERROR(IFERROR(IFERROR(IFERROR(VLOOKUP(B354,FUTSAL!C$69:N11532,5,0),VLOOKUP(B354,VOLEYBOL!C$54:N1928,5,0)),VLOOKUP(B354,FUTBOL!C$31:N2016,5,0)),VLOOKUP(B354,BASKETBOL!C$42:N2030,5,0)),VLOOKUP(B354,HENTBOL!C$32:N2031,5,0)),VLOOKUP(B354,HOKEY!C$35:N1375,5,0)),VLOOKUP(B354,KRİKET!C$30:N1805,5,0)),VLOOKUP(B354,'FERDİ BRANŞLAR'!B$2:M151,5,0))</f>
        <v>FUTBOL</v>
      </c>
      <c r="G354" s="185" t="str">
        <f>IFERROR(IFERROR(IFERROR(IFERROR(IFERROR(IFERROR(IFERROR(VLOOKUP(B354,FUTSAL!C$69:N11977,6,0),VLOOKUP(B354,VOLEYBOL!C$54:N2373,6,0)),VLOOKUP(B354,FUTBOL!C$31:N2461,6,0)),VLOOKUP(B354,BASKETBOL!C$42:N2475,6,0)),VLOOKUP(B354,HENTBOL!C$32:N2476,6,0)),VLOOKUP(B354,HOKEY!C$35:N1820,6,0)),VLOOKUP(B354,KRİKET!C$30:N2250,6,0)),VLOOKUP(B354,'FERDİ BRANŞLAR'!B$2:M151,6,0))</f>
        <v>C GRB</v>
      </c>
      <c r="H354" s="185" t="str">
        <f>IFERROR(IFERROR(IFERROR(IFERROR(IFERROR(IFERROR(IFERROR(VLOOKUP(B354,FUTSAL!C$69:N11977,7,0),VLOOKUP(B354,VOLEYBOL!C$54:N2373,7,0)),VLOOKUP(B354,FUTBOL!C$31:N2461,7,0)),VLOOKUP(B354,BASKETBOL!C$42:N2475,7,0)),VLOOKUP(B354,HENTBOL!C$32:N2476,7,0)),VLOOKUP(B354,HOKEY!C$35:N1820,7,0)),VLOOKUP(B354,KRİKET!C$30:N2250,7,0)),VLOOKUP(B354,'FERDİ BRANŞLAR'!B$2:M151,7,0))</f>
        <v>KÜÇÜK ERK</v>
      </c>
      <c r="I354" s="187" t="str">
        <f>IFERROR(IFERROR(IFERROR(IFERROR(IFERROR(IFERROR(IFERROR(VLOOKUP(B354,FUTSAL!C$69:N11977,8,0),VLOOKUP(B354,VOLEYBOL!C$54:N2373,8,0)),VLOOKUP(B354,FUTBOL!C$31:N2461,8,0)),VLOOKUP(B354,BASKETBOL!C$42:N2475,8,0)),VLOOKUP(B354,HENTBOL!C$32:N2476,8,0)),VLOOKUP(B354,HOKEY!C$35:N1820,8,0)),VLOOKUP(B354,KRİKET!C$30:N2250,8,0)),VLOOKUP(B354,'FERDİ BRANŞLAR'!B$2:M151,8,0))</f>
        <v>MERZİFON GAZİ O.O</v>
      </c>
      <c r="J354" s="253">
        <f>IFERROR(IFERROR(IFERROR(IFERROR(IFERROR(IFERROR(IFERROR(VLOOKUP(B354,FUTSAL!C$69:N11977,9,0),VLOOKUP(B354,VOLEYBOL!C$54:N2373,9,0)),VLOOKUP(B354,FUTBOL!C$31:N2461,9,0)),VLOOKUP(B354,BASKETBOL!C$42:N2475,9,0)),VLOOKUP(B354,HENTBOL!C$32:N2476,9,0)),VLOOKUP(B354,HOKEY!C$35:N1820,9,0)),VLOOKUP(B354,KRİKET!C$30:N2250,9,0)),VLOOKUP(B354,'FERDİ BRANŞLAR'!B$2:M151,9,0))</f>
        <v>0</v>
      </c>
      <c r="K354" s="253">
        <f>IFERROR(IFERROR(IFERROR(IFERROR(IFERROR(IFERROR(IFERROR(VLOOKUP(B354,FUTSAL!C$69:N11977,10,0),VLOOKUP(B354,VOLEYBOL!C$54:N2373,10,0)),VLOOKUP(B354,FUTBOL!C$31:N2461,10,0)),VLOOKUP(B354,BASKETBOL!C$42:N2475,10,0)),VLOOKUP(B354,HENTBOL!C$32:N2476,10,0)),VLOOKUP(B354,HOKEY!C$35:N1820,10,0)),VLOOKUP(B354,KRİKET!C$30:N2250,10,0)),VLOOKUP(B354,'FERDİ BRANŞLAR'!B$2:M151,10,0))</f>
        <v>0</v>
      </c>
      <c r="L354" s="59" t="str">
        <f>IFERROR(IFERROR(IFERROR(IFERROR(IFERROR(IFERROR(IFERROR(VLOOKUP(B354,FUTSAL!C$69:N11977,11,0),VLOOKUP(B354,VOLEYBOL!C$54:N2373,11,0)),VLOOKUP(B354,FUTBOL!C$31:N2461,11,0)),VLOOKUP(B354,BASKETBOL!C$42:N2475,11,0)),VLOOKUP(B354,HENTBOL!C$32:N2476,11,0)),VLOOKUP(B354,HOKEY!C$35:N1820,11,0)),VLOOKUP(B354,KRİKET!C$30:N2250,11,0)),VLOOKUP(B354,'FERDİ BRANŞLAR'!B$2:M151,11,0))</f>
        <v>MERZİFON ÖZEL KUTLUBEY O.O</v>
      </c>
      <c r="M354" s="79">
        <f>IFERROR(IFERROR(IFERROR(IFERROR(IFERROR(IFERROR(IFERROR(VLOOKUP(B354,FUTSAL!C$69:N11977,12,0),VLOOKUP(B354,VOLEYBOL!C$54:N2373,12,0)),VLOOKUP(B354,FUTBOL!C$31:N2461,12,0)),VLOOKUP(B354,BASKETBOL!C$42:N2475,12,0)),VLOOKUP(B354,HENTBOL!C$32:N2476,12,0)),VLOOKUP(B354,HOKEY!C$35:N1820,11,0)),VLOOKUP(B354,KRİKET!C$30:N2250,12,0)),VLOOKUP(B354,'FERDİ BRANŞLAR'!B$2:M151,12,0))</f>
        <v>0</v>
      </c>
    </row>
    <row r="355" spans="2:13" ht="12" x14ac:dyDescent="0.2">
      <c r="B355" s="188">
        <v>427</v>
      </c>
      <c r="C355" s="185">
        <f>IFERROR(IFERROR(IFERROR(IFERROR(IFERROR(IFERROR(IFERROR(VLOOKUP(B355,FUTSAL!C$69:N11803,2,0),VLOOKUP(B355,VOLEYBOL!C$54:N2199,2,0)),VLOOKUP(B355,FUTBOL!C$31:N2287,2,0)),VLOOKUP(B355,BASKETBOL!C$42:N2301,2,0)),VLOOKUP(B355,HENTBOL!C$32:N2302,2,0)),VLOOKUP(B355,HOKEY!C$35:N1646,2,0)),VLOOKUP(B355,KRİKET!C$30:N2076,2,0)),VLOOKUP(B355,'FERDİ BRANŞLAR'!B$2:M422,2,0))</f>
        <v>46071</v>
      </c>
      <c r="D355" s="186">
        <f>IFERROR(IFERROR(IFERROR(IFERROR(IFERROR(IFERROR(IFERROR(VLOOKUP(B355,FUTSAL!C$69:N11803,3,0),VLOOKUP(B355,VOLEYBOL!C$54:N2199,3,0)),VLOOKUP(B355,FUTBOL!C$31:N2287,3,0)),VLOOKUP(B355,BASKETBOL!C$42:N2301,3,0)),VLOOKUP(B355,HENTBOL!C$32:N2302,3,0)),VLOOKUP(B355,HOKEY!C$35:N1646,3,0)),VLOOKUP(B355,KRİKET!C$30:N2076,3,0)),VLOOKUP(B355,'FERDİ BRANŞLAR'!B$2:M422,3,0))</f>
        <v>0.39583333333333331</v>
      </c>
      <c r="E355" s="185" t="str">
        <f>IFERROR(IFERROR(IFERROR(IFERROR(IFERROR(IFERROR(IFERROR(VLOOKUP(B355,FUTSAL!C$69:N11803,4,0),VLOOKUP(B355,VOLEYBOL!C$54:N2199,4,0)),VLOOKUP(B355,FUTBOL!C$31:N2287,4,0)),VLOOKUP(B355,BASKETBOL!C$42:N2301,4,0)),VLOOKUP(B355,HENTBOL!C$32:N2302,4,0)),VLOOKUP(B355,HOKEY!C$35:N1646,4,0)),VLOOKUP(B355,KRİKET!C$30:N2076,4,0)),VLOOKUP(B355,'FERDİ BRANŞLAR'!B$2:M422,4,0))</f>
        <v>22 HAZİRAN S.S</v>
      </c>
      <c r="F355" s="185" t="str">
        <f>IFERROR(IFERROR(IFERROR(IFERROR(IFERROR(IFERROR(IFERROR(VLOOKUP(B355,FUTSAL!C$69:N11803,5,0),VLOOKUP(B355,VOLEYBOL!C$54:N2199,5,0)),VLOOKUP(B355,FUTBOL!C$31:N2287,5,0)),VLOOKUP(B355,BASKETBOL!C$42:N2301,5,0)),VLOOKUP(B355,HENTBOL!C$32:N2302,5,0)),VLOOKUP(B355,HOKEY!C$35:N1646,5,0)),VLOOKUP(B355,KRİKET!C$30:N2076,5,0)),VLOOKUP(B355,'FERDİ BRANŞLAR'!B$2:M422,5,0))</f>
        <v>BASKETBOL</v>
      </c>
      <c r="G355" s="185" t="str">
        <f>IFERROR(IFERROR(IFERROR(IFERROR(IFERROR(IFERROR(IFERROR(VLOOKUP(B355,FUTSAL!C$69:N12248,6,0),VLOOKUP(B355,VOLEYBOL!C$54:N2644,6,0)),VLOOKUP(B355,FUTBOL!C$31:N2732,6,0)),VLOOKUP(B355,BASKETBOL!C$42:N2746,6,0)),VLOOKUP(B355,HENTBOL!C$32:N2747,6,0)),VLOOKUP(B355,HOKEY!C$35:N2091,6,0)),VLOOKUP(B355,KRİKET!C$30:N2521,6,0)),VLOOKUP(B355,'FERDİ BRANŞLAR'!B$2:M422,6,0))</f>
        <v xml:space="preserve">YRF 1 </v>
      </c>
      <c r="H355" s="185" t="str">
        <f>IFERROR(IFERROR(IFERROR(IFERROR(IFERROR(IFERROR(IFERROR(VLOOKUP(B355,FUTSAL!C$69:N12248,7,0),VLOOKUP(B355,VOLEYBOL!C$54:N2644,7,0)),VLOOKUP(B355,FUTBOL!C$31:N2732,7,0)),VLOOKUP(B355,BASKETBOL!C$42:N2746,7,0)),VLOOKUP(B355,HENTBOL!C$32:N2747,7,0)),VLOOKUP(B355,HOKEY!C$35:N2091,7,0)),VLOOKUP(B355,KRİKET!C$30:N2521,7,0)),VLOOKUP(B355,'FERDİ BRANŞLAR'!B$2:M422,7,0))</f>
        <v>KÇK ERK</v>
      </c>
      <c r="I355" s="187">
        <f>IFERROR(IFERROR(IFERROR(IFERROR(IFERROR(IFERROR(IFERROR(VLOOKUP(B355,FUTSAL!C$69:N12248,8,0),VLOOKUP(B355,VOLEYBOL!C$54:N2644,8,0)),VLOOKUP(B355,FUTBOL!C$31:N2732,8,0)),VLOOKUP(B355,BASKETBOL!C$42:N2746,8,0)),VLOOKUP(B355,HENTBOL!C$32:N2747,8,0)),VLOOKUP(B355,HOKEY!C$35:N2091,8,0)),VLOOKUP(B355,KRİKET!C$30:N2521,8,0)),VLOOKUP(B355,'FERDİ BRANŞLAR'!B$2:M422,8,0))</f>
        <v>0</v>
      </c>
      <c r="J355" s="253">
        <f>IFERROR(IFERROR(IFERROR(IFERROR(IFERROR(IFERROR(IFERROR(VLOOKUP(B355,FUTSAL!C$69:N12248,9,0),VLOOKUP(B355,VOLEYBOL!C$54:N2644,9,0)),VLOOKUP(B355,FUTBOL!C$31:N2732,9,0)),VLOOKUP(B355,BASKETBOL!C$42:N2746,9,0)),VLOOKUP(B355,HENTBOL!C$32:N2747,9,0)),VLOOKUP(B355,HOKEY!C$35:N2091,9,0)),VLOOKUP(B355,KRİKET!C$30:N2521,9,0)),VLOOKUP(B355,'FERDİ BRANŞLAR'!B$2:M422,9,0))</f>
        <v>0</v>
      </c>
      <c r="K355" s="253">
        <f>IFERROR(IFERROR(IFERROR(IFERROR(IFERROR(IFERROR(IFERROR(VLOOKUP(B355,FUTSAL!C$69:N12248,10,0),VLOOKUP(B355,VOLEYBOL!C$54:N2644,10,0)),VLOOKUP(B355,FUTBOL!C$31:N2732,10,0)),VLOOKUP(B355,BASKETBOL!C$42:N2746,10,0)),VLOOKUP(B355,HENTBOL!C$32:N2747,10,0)),VLOOKUP(B355,HOKEY!C$35:N2091,10,0)),VLOOKUP(B355,KRİKET!C$30:N2521,10,0)),VLOOKUP(B355,'FERDİ BRANŞLAR'!B$2:M422,10,0))</f>
        <v>0</v>
      </c>
      <c r="L355" s="311">
        <f>IFERROR(IFERROR(IFERROR(IFERROR(IFERROR(IFERROR(IFERROR(VLOOKUP(B355,FUTSAL!C$69:N12248,11,0),VLOOKUP(B355,VOLEYBOL!C$54:N2644,11,0)),VLOOKUP(B355,FUTBOL!C$31:N2732,11,0)),VLOOKUP(B355,BASKETBOL!C$42:N2746,11,0)),VLOOKUP(B355,HENTBOL!C$32:N2747,11,0)),VLOOKUP(B355,HOKEY!C$35:N2091,11,0)),VLOOKUP(B355,KRİKET!C$30:N2521,11,0)),VLOOKUP(B355,'FERDİ BRANŞLAR'!B$2:M422,11,0))</f>
        <v>0</v>
      </c>
      <c r="M355" s="79" t="str">
        <f>IFERROR(IFERROR(IFERROR(IFERROR(IFERROR(IFERROR(IFERROR(VLOOKUP(B355,FUTSAL!C$69:N12248,12,0),VLOOKUP(B355,VOLEYBOL!C$54:N2644,12,0)),VLOOKUP(B355,FUTBOL!C$31:N2732,12,0)),VLOOKUP(B355,BASKETBOL!C$42:N2746,12,0)),VLOOKUP(B355,HENTBOL!C$32:N2747,12,0)),VLOOKUP(B355,HOKEY!C$35:N2091,11,0)),VLOOKUP(B355,KRİKET!C$30:N2521,12,0)),VLOOKUP(B355,'FERDİ BRANŞLAR'!B$2:M422,12,0))</f>
        <v>………</v>
      </c>
    </row>
    <row r="356" spans="2:13" ht="12" x14ac:dyDescent="0.2">
      <c r="B356" s="188">
        <v>127</v>
      </c>
      <c r="C356" s="185">
        <f>IFERROR(IFERROR(IFERROR(IFERROR(IFERROR(IFERROR(IFERROR(VLOOKUP(B356,FUTSAL!C$69:N11491,2,0),VLOOKUP(B356,VOLEYBOL!C$54:N1887,2,0)),VLOOKUP(B356,FUTBOL!C$31:N1975,2,0)),VLOOKUP(B356,BASKETBOL!C$42:N1989,2,0)),VLOOKUP(B356,HENTBOL!C$32:N1990,2,0)),VLOOKUP(B356,HOKEY!C$35:N1334,2,0)),VLOOKUP(B356,KRİKET!C$30:N1764,2,0)),VLOOKUP(B356,'FERDİ BRANŞLAR'!B$2:M110,2,0))</f>
        <v>46071</v>
      </c>
      <c r="D356" s="186">
        <f>IFERROR(IFERROR(IFERROR(IFERROR(IFERROR(IFERROR(IFERROR(VLOOKUP(B356,FUTSAL!C$69:N11491,3,0),VLOOKUP(B356,VOLEYBOL!C$54:N1887,3,0)),VLOOKUP(B356,FUTBOL!C$31:N1975,3,0)),VLOOKUP(B356,BASKETBOL!C$42:N1989,3,0)),VLOOKUP(B356,HENTBOL!C$32:N1990,3,0)),VLOOKUP(B356,HOKEY!C$35:N1334,3,0)),VLOOKUP(B356,KRİKET!C$30:N1764,3,0)),VLOOKUP(B356,'FERDİ BRANŞLAR'!B$2:M110,3,0))</f>
        <v>0.41666666666666669</v>
      </c>
      <c r="E356" s="185" t="str">
        <f>IFERROR(IFERROR(IFERROR(IFERROR(IFERROR(IFERROR(IFERROR(VLOOKUP(B356,FUTSAL!C$69:N11491,4,0),VLOOKUP(B356,VOLEYBOL!C$54:N1887,4,0)),VLOOKUP(B356,FUTBOL!C$31:N1975,4,0)),VLOOKUP(B356,BASKETBOL!C$42:N1989,4,0)),VLOOKUP(B356,HENTBOL!C$32:N1990,4,0)),VLOOKUP(B356,HOKEY!C$35:N1334,4,0)),VLOOKUP(B356,KRİKET!C$30:N1764,4,0)),VLOOKUP(B356,'FERDİ BRANŞLAR'!B$2:M110,4,0))</f>
        <v>MERZİFON SS</v>
      </c>
      <c r="F356" s="185" t="str">
        <f>IFERROR(IFERROR(IFERROR(IFERROR(IFERROR(IFERROR(IFERROR(VLOOKUP(B356,FUTSAL!C$69:N11491,5,0),VLOOKUP(B356,VOLEYBOL!C$54:N1887,5,0)),VLOOKUP(B356,FUTBOL!C$31:N1975,5,0)),VLOOKUP(B356,BASKETBOL!C$42:N1989,5,0)),VLOOKUP(B356,HENTBOL!C$32:N1990,5,0)),VLOOKUP(B356,HOKEY!C$35:N1334,5,0)),VLOOKUP(B356,KRİKET!C$30:N1764,5,0)),VLOOKUP(B356,'FERDİ BRANŞLAR'!B$2:M110,5,0))</f>
        <v>FUTSAL</v>
      </c>
      <c r="G356" s="185" t="str">
        <f>IFERROR(IFERROR(IFERROR(IFERROR(IFERROR(IFERROR(IFERROR(VLOOKUP(B356,FUTSAL!C$69:N11936,6,0),VLOOKUP(B356,VOLEYBOL!C$54:N2332,6,0)),VLOOKUP(B356,FUTBOL!C$31:N2420,6,0)),VLOOKUP(B356,BASKETBOL!C$42:N2434,6,0)),VLOOKUP(B356,HENTBOL!C$32:N2435,6,0)),VLOOKUP(B356,HOKEY!C$35:N1779,6,0)),VLOOKUP(B356,KRİKET!C$30:N2209,6,0)),VLOOKUP(B356,'FERDİ BRANŞLAR'!B$2:M110,6,0))</f>
        <v>B GRB</v>
      </c>
      <c r="H356" s="185" t="str">
        <f>IFERROR(IFERROR(IFERROR(IFERROR(IFERROR(IFERROR(IFERROR(VLOOKUP(B356,FUTSAL!C$69:N11936,7,0),VLOOKUP(B356,VOLEYBOL!C$54:N2332,7,0)),VLOOKUP(B356,FUTBOL!C$31:N2420,7,0)),VLOOKUP(B356,BASKETBOL!C$42:N2434,7,0)),VLOOKUP(B356,HENTBOL!C$32:N2435,7,0)),VLOOKUP(B356,HOKEY!C$35:N1779,7,0)),VLOOKUP(B356,KRİKET!C$30:N2209,7,0)),VLOOKUP(B356,'FERDİ BRANŞLAR'!B$2:M110,7,0))</f>
        <v>YILDIZ KIZ</v>
      </c>
      <c r="I356" s="187" t="str">
        <f>IFERROR(IFERROR(IFERROR(IFERROR(IFERROR(IFERROR(IFERROR(VLOOKUP(B356,FUTSAL!C$69:N11936,8,0),VLOOKUP(B356,VOLEYBOL!C$54:N2332,8,0)),VLOOKUP(B356,FUTBOL!C$31:N2420,8,0)),VLOOKUP(B356,BASKETBOL!C$42:N2434,8,0)),VLOOKUP(B356,HENTBOL!C$32:N2435,8,0)),VLOOKUP(B356,HOKEY!C$35:N1779,8,0)),VLOOKUP(B356,KRİKET!C$30:N2209,8,0)),VLOOKUP(B356,'FERDİ BRANŞLAR'!B$2:M110,8,0))</f>
        <v>MERZİFON GAZİ O.O</v>
      </c>
      <c r="J356" s="253">
        <f>IFERROR(IFERROR(IFERROR(IFERROR(IFERROR(IFERROR(IFERROR(VLOOKUP(B356,FUTSAL!C$69:N11936,9,0),VLOOKUP(B356,VOLEYBOL!C$54:N2332,9,0)),VLOOKUP(B356,FUTBOL!C$31:N2420,9,0)),VLOOKUP(B356,BASKETBOL!C$42:N2434,9,0)),VLOOKUP(B356,HENTBOL!C$32:N2435,9,0)),VLOOKUP(B356,HOKEY!C$35:N1779,9,0)),VLOOKUP(B356,KRİKET!C$30:N2209,9,0)),VLOOKUP(B356,'FERDİ BRANŞLAR'!B$2:M110,9,0))</f>
        <v>0</v>
      </c>
      <c r="K356" s="253">
        <f>IFERROR(IFERROR(IFERROR(IFERROR(IFERROR(IFERROR(IFERROR(VLOOKUP(B356,FUTSAL!C$69:N11936,10,0),VLOOKUP(B356,VOLEYBOL!C$54:N2332,10,0)),VLOOKUP(B356,FUTBOL!C$31:N2420,10,0)),VLOOKUP(B356,BASKETBOL!C$42:N2434,10,0)),VLOOKUP(B356,HENTBOL!C$32:N2435,10,0)),VLOOKUP(B356,HOKEY!C$35:N1779,10,0)),VLOOKUP(B356,KRİKET!C$30:N2209,10,0)),VLOOKUP(B356,'FERDİ BRANŞLAR'!B$2:M110,10,0))</f>
        <v>0</v>
      </c>
      <c r="L356" s="351" t="str">
        <f>IFERROR(IFERROR(IFERROR(IFERROR(IFERROR(IFERROR(IFERROR(VLOOKUP(B356,FUTSAL!C$69:N11936,11,0),VLOOKUP(B356,VOLEYBOL!C$54:N2332,11,0)),VLOOKUP(B356,FUTBOL!C$31:N2420,11,0)),VLOOKUP(B356,BASKETBOL!C$42:N2434,11,0)),VLOOKUP(B356,HENTBOL!C$32:N2435,11,0)),VLOOKUP(B356,HOKEY!C$35:N1779,11,0)),VLOOKUP(B356,KRİKET!C$30:N2209,11,0)),VLOOKUP(B356,'FERDİ BRANŞLAR'!B$2:M110,11,0))</f>
        <v>MERZİFON NAMIK KEMAL O.O</v>
      </c>
      <c r="M356" s="79">
        <f>IFERROR(IFERROR(IFERROR(IFERROR(IFERROR(IFERROR(IFERROR(VLOOKUP(B356,FUTSAL!C$69:N11936,12,0),VLOOKUP(B356,VOLEYBOL!C$54:N2332,12,0)),VLOOKUP(B356,FUTBOL!C$31:N2420,12,0)),VLOOKUP(B356,BASKETBOL!C$42:N2434,12,0)),VLOOKUP(B356,HENTBOL!C$32:N2435,12,0)),VLOOKUP(B356,HOKEY!C$35:N1779,11,0)),VLOOKUP(B356,KRİKET!C$30:N2209,12,0)),VLOOKUP(B356,'FERDİ BRANŞLAR'!B$2:M110,12,0))</f>
        <v>0</v>
      </c>
    </row>
    <row r="357" spans="2:13" ht="12" x14ac:dyDescent="0.2">
      <c r="B357" s="188">
        <v>128</v>
      </c>
      <c r="C357" s="284">
        <f>IFERROR(IFERROR(IFERROR(IFERROR(IFERROR(IFERROR(IFERROR(VLOOKUP(B357,FUTSAL!C$69:N11493,2,0),VLOOKUP(B357,VOLEYBOL!C$54:N1889,2,0)),VLOOKUP(B357,FUTBOL!C$31:N1977,2,0)),VLOOKUP(B357,BASKETBOL!C$42:N1991,2,0)),VLOOKUP(B357,HENTBOL!C$32:N1992,2,0)),VLOOKUP(B357,HOKEY!C$35:N1336,2,0)),VLOOKUP(B357,KRİKET!C$30:N1766,2,0)),VLOOKUP(B357,'FERDİ BRANŞLAR'!B$2:M112,2,0))</f>
        <v>46071</v>
      </c>
      <c r="D357" s="285">
        <f>IFERROR(IFERROR(IFERROR(IFERROR(IFERROR(IFERROR(IFERROR(VLOOKUP(B357,FUTSAL!C$69:N11493,3,0),VLOOKUP(B357,VOLEYBOL!C$54:N1889,3,0)),VLOOKUP(B357,FUTBOL!C$31:N1977,3,0)),VLOOKUP(B357,BASKETBOL!C$42:N1991,3,0)),VLOOKUP(B357,HENTBOL!C$32:N1992,3,0)),VLOOKUP(B357,HOKEY!C$35:N1336,3,0)),VLOOKUP(B357,KRİKET!C$30:N1766,3,0)),VLOOKUP(B357,'FERDİ BRANŞLAR'!B$2:M112,3,0))</f>
        <v>0.45833333333333298</v>
      </c>
      <c r="E357" s="284" t="str">
        <f>IFERROR(IFERROR(IFERROR(IFERROR(IFERROR(IFERROR(IFERROR(VLOOKUP(B357,FUTSAL!C$69:N11493,4,0),VLOOKUP(B357,VOLEYBOL!C$54:N1889,4,0)),VLOOKUP(B357,FUTBOL!C$31:N1977,4,0)),VLOOKUP(B357,BASKETBOL!C$42:N1991,4,0)),VLOOKUP(B357,HENTBOL!C$32:N1992,4,0)),VLOOKUP(B357,HOKEY!C$35:N1336,4,0)),VLOOKUP(B357,KRİKET!C$30:N1766,4,0)),VLOOKUP(B357,'FERDİ BRANŞLAR'!B$2:M112,4,0))</f>
        <v>MERZİFON SS</v>
      </c>
      <c r="F357" s="284" t="str">
        <f>IFERROR(IFERROR(IFERROR(IFERROR(IFERROR(IFERROR(IFERROR(VLOOKUP(B357,FUTSAL!C$69:N11493,5,0),VLOOKUP(B357,VOLEYBOL!C$54:N1889,5,0)),VLOOKUP(B357,FUTBOL!C$31:N1977,5,0)),VLOOKUP(B357,BASKETBOL!C$42:N1991,5,0)),VLOOKUP(B357,HENTBOL!C$32:N1992,5,0)),VLOOKUP(B357,HOKEY!C$35:N1336,5,0)),VLOOKUP(B357,KRİKET!C$30:N1766,5,0)),VLOOKUP(B357,'FERDİ BRANŞLAR'!B$2:M112,5,0))</f>
        <v>FUTSAL</v>
      </c>
      <c r="G357" s="284" t="str">
        <f>IFERROR(IFERROR(IFERROR(IFERROR(IFERROR(IFERROR(IFERROR(VLOOKUP(B357,FUTSAL!C$69:N11938,6,0),VLOOKUP(B357,VOLEYBOL!C$54:N2334,6,0)),VLOOKUP(B357,FUTBOL!C$31:N2422,6,0)),VLOOKUP(B357,BASKETBOL!C$42:N2436,6,0)),VLOOKUP(B357,HENTBOL!C$32:N2437,6,0)),VLOOKUP(B357,HOKEY!C$35:N1781,6,0)),VLOOKUP(B357,KRİKET!C$30:N2211,6,0)),VLOOKUP(B357,'FERDİ BRANŞLAR'!B$2:M112,6,0))</f>
        <v>B GRB</v>
      </c>
      <c r="H357" s="284" t="str">
        <f>IFERROR(IFERROR(IFERROR(IFERROR(IFERROR(IFERROR(IFERROR(VLOOKUP(B357,FUTSAL!C$69:N11938,7,0),VLOOKUP(B357,VOLEYBOL!C$54:N2334,7,0)),VLOOKUP(B357,FUTBOL!C$31:N2422,7,0)),VLOOKUP(B357,BASKETBOL!C$42:N2436,7,0)),VLOOKUP(B357,HENTBOL!C$32:N2437,7,0)),VLOOKUP(B357,HOKEY!C$35:N1781,7,0)),VLOOKUP(B357,KRİKET!C$30:N2211,7,0)),VLOOKUP(B357,'FERDİ BRANŞLAR'!B$2:M112,7,0))</f>
        <v>YILDIZ KIZ</v>
      </c>
      <c r="I357" s="286" t="str">
        <f>IFERROR(IFERROR(IFERROR(IFERROR(IFERROR(IFERROR(IFERROR(VLOOKUP(B357,FUTSAL!C$69:N11938,8,0),VLOOKUP(B357,VOLEYBOL!C$54:N2334,8,0)),VLOOKUP(B357,FUTBOL!C$31:N2422,8,0)),VLOOKUP(B357,BASKETBOL!C$42:N2436,8,0)),VLOOKUP(B357,HENTBOL!C$32:N2437,8,0)),VLOOKUP(B357,HOKEY!C$35:N1781,8,0)),VLOOKUP(B357,KRİKET!C$30:N2211,8,0)),VLOOKUP(B357,'FERDİ BRANŞLAR'!B$2:M112,8,0))</f>
        <v>MERZİFON ÖZEL SINAV KOLEJİ O.O (ÇEKİLDİ)</v>
      </c>
      <c r="J357" s="287">
        <f>IFERROR(IFERROR(IFERROR(IFERROR(IFERROR(IFERROR(IFERROR(VLOOKUP(B357,FUTSAL!C$69:N11938,9,0),VLOOKUP(B357,VOLEYBOL!C$54:N2334,9,0)),VLOOKUP(B357,FUTBOL!C$31:N2422,9,0)),VLOOKUP(B357,BASKETBOL!C$42:N2436,9,0)),VLOOKUP(B357,HENTBOL!C$32:N2437,9,0)),VLOOKUP(B357,HOKEY!C$35:N1781,9,0)),VLOOKUP(B357,KRİKET!C$30:N2211,9,0)),VLOOKUP(B357,'FERDİ BRANŞLAR'!B$2:M112,9,0))</f>
        <v>0</v>
      </c>
      <c r="K357" s="287">
        <f>IFERROR(IFERROR(IFERROR(IFERROR(IFERROR(IFERROR(IFERROR(VLOOKUP(B357,FUTSAL!C$69:N11938,10,0),VLOOKUP(B357,VOLEYBOL!C$54:N2334,10,0)),VLOOKUP(B357,FUTBOL!C$31:N2422,10,0)),VLOOKUP(B357,BASKETBOL!C$42:N2436,10,0)),VLOOKUP(B357,HENTBOL!C$32:N2437,10,0)),VLOOKUP(B357,HOKEY!C$35:N1781,10,0)),VLOOKUP(B357,KRİKET!C$30:N2211,10,0)),VLOOKUP(B357,'FERDİ BRANŞLAR'!B$2:M112,10,0))</f>
        <v>0</v>
      </c>
      <c r="L357" s="278" t="str">
        <f>IFERROR(IFERROR(IFERROR(IFERROR(IFERROR(IFERROR(IFERROR(VLOOKUP(B357,FUTSAL!C$69:N11938,11,0),VLOOKUP(B357,VOLEYBOL!C$54:N2334,11,0)),VLOOKUP(B357,FUTBOL!C$31:N2422,11,0)),VLOOKUP(B357,BASKETBOL!C$42:N2436,11,0)),VLOOKUP(B357,HENTBOL!C$32:N2437,11,0)),VLOOKUP(B357,HOKEY!C$35:N1781,11,0)),VLOOKUP(B357,KRİKET!C$30:N2211,11,0)),VLOOKUP(B357,'FERDİ BRANŞLAR'!B$2:M112,11,0))</f>
        <v>GÜMÜŞHACIKÖY GÜMÜŞ O.O</v>
      </c>
      <c r="M357" s="288" t="str">
        <f>IFERROR(IFERROR(IFERROR(IFERROR(IFERROR(IFERROR(IFERROR(VLOOKUP(B357,FUTSAL!C$69:N11938,12,0),VLOOKUP(B357,VOLEYBOL!C$54:N2334,12,0)),VLOOKUP(B357,FUTBOL!C$31:N2422,12,0)),VLOOKUP(B357,BASKETBOL!C$42:N2436,12,0)),VLOOKUP(B357,HENTBOL!C$32:N2437,12,0)),VLOOKUP(B357,HOKEY!C$35:N1781,11,0)),VLOOKUP(B357,KRİKET!C$30:N2211,12,0)),VLOOKUP(B357,'FERDİ BRANŞLAR'!B$2:M112,12,0))</f>
        <v>MERZİFON ÖZEL SINAV KOLEJİ ÇEKİLDİ</v>
      </c>
    </row>
    <row r="358" spans="2:13" ht="12" x14ac:dyDescent="0.2">
      <c r="B358" s="188">
        <v>219</v>
      </c>
      <c r="C358" s="185">
        <f>IFERROR(IFERROR(IFERROR(IFERROR(IFERROR(IFERROR(IFERROR(VLOOKUP(B358,FUTSAL!C$69:N11671,2,0),VLOOKUP(B358,VOLEYBOL!C$54:N2067,2,0)),VLOOKUP(B358,FUTBOL!C$31:N2155,2,0)),VLOOKUP(B358,BASKETBOL!C$42:N2169,2,0)),VLOOKUP(B358,HENTBOL!C$32:N2170,2,0)),VLOOKUP(B358,HOKEY!C$35:N1514,2,0)),VLOOKUP(B358,KRİKET!C$30:N1944,2,0)),VLOOKUP(B358,'FERDİ BRANŞLAR'!B$2:M290,2,0))</f>
        <v>46071</v>
      </c>
      <c r="D358" s="186">
        <f>IFERROR(IFERROR(IFERROR(IFERROR(IFERROR(IFERROR(IFERROR(VLOOKUP(B358,FUTSAL!C$69:N11671,3,0),VLOOKUP(B358,VOLEYBOL!C$54:N2067,3,0)),VLOOKUP(B358,FUTBOL!C$31:N2155,3,0)),VLOOKUP(B358,BASKETBOL!C$42:N2169,3,0)),VLOOKUP(B358,HENTBOL!C$32:N2170,3,0)),VLOOKUP(B358,HOKEY!C$35:N1514,3,0)),VLOOKUP(B358,KRİKET!C$30:N1944,3,0)),VLOOKUP(B358,'FERDİ BRANŞLAR'!B$2:M290,3,0))</f>
        <v>0.45833333333333331</v>
      </c>
      <c r="E358" s="185" t="str">
        <f>IFERROR(IFERROR(IFERROR(IFERROR(IFERROR(IFERROR(IFERROR(VLOOKUP(B358,FUTSAL!C$69:N11671,4,0),VLOOKUP(B358,VOLEYBOL!C$54:N2067,4,0)),VLOOKUP(B358,FUTBOL!C$31:N2155,4,0)),VLOOKUP(B358,BASKETBOL!C$42:N2169,4,0)),VLOOKUP(B358,HENTBOL!C$32:N2170,4,0)),VLOOKUP(B358,HOKEY!C$35:N1514,4,0)),VLOOKUP(B358,KRİKET!C$30:N1944,4,0)),VLOOKUP(B358,'FERDİ BRANŞLAR'!B$2:M290,4,0))</f>
        <v>SULUOVA SENTETİK SAHA</v>
      </c>
      <c r="F358" s="185" t="str">
        <f>IFERROR(IFERROR(IFERROR(IFERROR(IFERROR(IFERROR(IFERROR(VLOOKUP(B358,FUTSAL!C$69:N11671,5,0),VLOOKUP(B358,VOLEYBOL!C$54:N2067,5,0)),VLOOKUP(B358,FUTBOL!C$31:N2155,5,0)),VLOOKUP(B358,BASKETBOL!C$42:N2169,5,0)),VLOOKUP(B358,HENTBOL!C$32:N2170,5,0)),VLOOKUP(B358,HOKEY!C$35:N1514,5,0)),VLOOKUP(B358,KRİKET!C$30:N1944,5,0)),VLOOKUP(B358,'FERDİ BRANŞLAR'!B$2:M290,5,0))</f>
        <v>FUTBOL</v>
      </c>
      <c r="G358" s="185" t="str">
        <f>IFERROR(IFERROR(IFERROR(IFERROR(IFERROR(IFERROR(IFERROR(VLOOKUP(B358,FUTSAL!C$69:N12116,6,0),VLOOKUP(B358,VOLEYBOL!C$54:N2512,6,0)),VLOOKUP(B358,FUTBOL!C$31:N2600,6,0)),VLOOKUP(B358,BASKETBOL!C$42:N2614,6,0)),VLOOKUP(B358,HENTBOL!C$32:N2615,6,0)),VLOOKUP(B358,HOKEY!C$35:N1959,6,0)),VLOOKUP(B358,KRİKET!C$30:N2389,6,0)),VLOOKUP(B358,'FERDİ BRANŞLAR'!B$2:M290,6,0))</f>
        <v>A GRB</v>
      </c>
      <c r="H358" s="185" t="str">
        <f>IFERROR(IFERROR(IFERROR(IFERROR(IFERROR(IFERROR(IFERROR(VLOOKUP(B358,FUTSAL!C$69:N12116,7,0),VLOOKUP(B358,VOLEYBOL!C$54:N2512,7,0)),VLOOKUP(B358,FUTBOL!C$31:N2600,7,0)),VLOOKUP(B358,BASKETBOL!C$42:N2614,7,0)),VLOOKUP(B358,HENTBOL!C$32:N2615,7,0)),VLOOKUP(B358,HOKEY!C$35:N1959,7,0)),VLOOKUP(B358,KRİKET!C$30:N2389,7,0)),VLOOKUP(B358,'FERDİ BRANŞLAR'!B$2:M290,7,0))</f>
        <v>GNÇ A ERK</v>
      </c>
      <c r="I358" s="187" t="str">
        <f>IFERROR(IFERROR(IFERROR(IFERROR(IFERROR(IFERROR(IFERROR(VLOOKUP(B358,FUTSAL!C$69:N12116,8,0),VLOOKUP(B358,VOLEYBOL!C$54:N2512,8,0)),VLOOKUP(B358,FUTBOL!C$31:N2600,8,0)),VLOOKUP(B358,BASKETBOL!C$42:N2614,8,0)),VLOOKUP(B358,HENTBOL!C$32:N2615,8,0)),VLOOKUP(B358,HOKEY!C$35:N1959,8,0)),VLOOKUP(B358,KRİKET!C$30:N2389,8,0)),VLOOKUP(B358,'FERDİ BRANŞLAR'!B$2:M290,8,0))</f>
        <v>SULUOVA  ŞEHİT ERKAN AYAS MTAL</v>
      </c>
      <c r="J358" s="253">
        <f>IFERROR(IFERROR(IFERROR(IFERROR(IFERROR(IFERROR(IFERROR(VLOOKUP(B358,FUTSAL!C$69:N12116,9,0),VLOOKUP(B358,VOLEYBOL!C$54:N2512,9,0)),VLOOKUP(B358,FUTBOL!C$31:N2600,9,0)),VLOOKUP(B358,BASKETBOL!C$42:N2614,9,0)),VLOOKUP(B358,HENTBOL!C$32:N2615,9,0)),VLOOKUP(B358,HOKEY!C$35:N1959,9,0)),VLOOKUP(B358,KRİKET!C$30:N2389,9,0)),VLOOKUP(B358,'FERDİ BRANŞLAR'!B$2:M290,9,0))</f>
        <v>0</v>
      </c>
      <c r="K358" s="253">
        <f>IFERROR(IFERROR(IFERROR(IFERROR(IFERROR(IFERROR(IFERROR(VLOOKUP(B358,FUTSAL!C$69:N12116,10,0),VLOOKUP(B358,VOLEYBOL!C$54:N2512,10,0)),VLOOKUP(B358,FUTBOL!C$31:N2600,10,0)),VLOOKUP(B358,BASKETBOL!C$42:N2614,10,0)),VLOOKUP(B358,HENTBOL!C$32:N2615,10,0)),VLOOKUP(B358,HOKEY!C$35:N1959,10,0)),VLOOKUP(B358,KRİKET!C$30:N2389,10,0)),VLOOKUP(B358,'FERDİ BRANŞLAR'!B$2:M290,10,0))</f>
        <v>0</v>
      </c>
      <c r="L358" s="334" t="str">
        <f>IFERROR(IFERROR(IFERROR(IFERROR(IFERROR(IFERROR(IFERROR(VLOOKUP(B358,FUTSAL!C$69:N12116,11,0),VLOOKUP(B358,VOLEYBOL!C$54:N2512,11,0)),VLOOKUP(B358,FUTBOL!C$31:N2600,11,0)),VLOOKUP(B358,BASKETBOL!C$42:N2614,11,0)),VLOOKUP(B358,HENTBOL!C$32:N2615,11,0)),VLOOKUP(B358,HOKEY!C$35:N1959,11,0)),VLOOKUP(B358,KRİKET!C$30:N2389,11,0)),VLOOKUP(B358,'FERDİ BRANŞLAR'!B$2:M290,11,0))</f>
        <v>AMASYA ŞEHİT FERHAT ERDİN SPOR LİSESİ</v>
      </c>
      <c r="M358" s="79">
        <f>IFERROR(IFERROR(IFERROR(IFERROR(IFERROR(IFERROR(IFERROR(VLOOKUP(B358,FUTSAL!C$69:N12116,12,0),VLOOKUP(B358,VOLEYBOL!C$54:N2512,12,0)),VLOOKUP(B358,FUTBOL!C$31:N2600,12,0)),VLOOKUP(B358,BASKETBOL!C$42:N2614,12,0)),VLOOKUP(B358,HENTBOL!C$32:N2615,12,0)),VLOOKUP(B358,HOKEY!C$35:N1959,11,0)),VLOOKUP(B358,KRİKET!C$30:N2389,12,0)),VLOOKUP(B358,'FERDİ BRANŞLAR'!B$2:M290,12,0))</f>
        <v>0</v>
      </c>
    </row>
    <row r="359" spans="2:13" ht="12" x14ac:dyDescent="0.2">
      <c r="B359" s="188">
        <v>428</v>
      </c>
      <c r="C359" s="185">
        <f>IFERROR(IFERROR(IFERROR(IFERROR(IFERROR(IFERROR(IFERROR(VLOOKUP(B359,FUTSAL!C$69:N11808,2,0),VLOOKUP(B359,VOLEYBOL!C$54:N2204,2,0)),VLOOKUP(B359,FUTBOL!C$31:N2292,2,0)),VLOOKUP(B359,BASKETBOL!C$42:N2306,2,0)),VLOOKUP(B359,HENTBOL!C$32:N2307,2,0)),VLOOKUP(B359,HOKEY!C$35:N1651,2,0)),VLOOKUP(B359,KRİKET!C$30:N2081,2,0)),VLOOKUP(B359,'FERDİ BRANŞLAR'!B$2:M427,2,0))</f>
        <v>46071</v>
      </c>
      <c r="D359" s="186">
        <f>IFERROR(IFERROR(IFERROR(IFERROR(IFERROR(IFERROR(IFERROR(VLOOKUP(B359,FUTSAL!C$69:N11808,3,0),VLOOKUP(B359,VOLEYBOL!C$54:N2204,3,0)),VLOOKUP(B359,FUTBOL!C$31:N2292,3,0)),VLOOKUP(B359,BASKETBOL!C$42:N2306,3,0)),VLOOKUP(B359,HENTBOL!C$32:N2307,3,0)),VLOOKUP(B359,HOKEY!C$35:N1651,3,0)),VLOOKUP(B359,KRİKET!C$30:N2081,3,0)),VLOOKUP(B359,'FERDİ BRANŞLAR'!B$2:M427,3,0))</f>
        <v>0.45833333333333331</v>
      </c>
      <c r="E359" s="185" t="str">
        <f>IFERROR(IFERROR(IFERROR(IFERROR(IFERROR(IFERROR(IFERROR(VLOOKUP(B359,FUTSAL!C$69:N11808,4,0),VLOOKUP(B359,VOLEYBOL!C$54:N2204,4,0)),VLOOKUP(B359,FUTBOL!C$31:N2292,4,0)),VLOOKUP(B359,BASKETBOL!C$42:N2306,4,0)),VLOOKUP(B359,HENTBOL!C$32:N2307,4,0)),VLOOKUP(B359,HOKEY!C$35:N1651,4,0)),VLOOKUP(B359,KRİKET!C$30:N2081,4,0)),VLOOKUP(B359,'FERDİ BRANŞLAR'!B$2:M427,4,0))</f>
        <v>22 HAZİRAN S.S</v>
      </c>
      <c r="F359" s="185" t="str">
        <f>IFERROR(IFERROR(IFERROR(IFERROR(IFERROR(IFERROR(IFERROR(VLOOKUP(B359,FUTSAL!C$69:N11808,5,0),VLOOKUP(B359,VOLEYBOL!C$54:N2204,5,0)),VLOOKUP(B359,FUTBOL!C$31:N2292,5,0)),VLOOKUP(B359,BASKETBOL!C$42:N2306,5,0)),VLOOKUP(B359,HENTBOL!C$32:N2307,5,0)),VLOOKUP(B359,HOKEY!C$35:N1651,5,0)),VLOOKUP(B359,KRİKET!C$30:N2081,5,0)),VLOOKUP(B359,'FERDİ BRANŞLAR'!B$2:M427,5,0))</f>
        <v>BASKETBOL</v>
      </c>
      <c r="G359" s="185" t="str">
        <f>IFERROR(IFERROR(IFERROR(IFERROR(IFERROR(IFERROR(IFERROR(VLOOKUP(B359,FUTSAL!C$69:N12253,6,0),VLOOKUP(B359,VOLEYBOL!C$54:N2649,6,0)),VLOOKUP(B359,FUTBOL!C$31:N2737,6,0)),VLOOKUP(B359,BASKETBOL!C$42:N2751,6,0)),VLOOKUP(B359,HENTBOL!C$32:N2752,6,0)),VLOOKUP(B359,HOKEY!C$35:N2096,6,0)),VLOOKUP(B359,KRİKET!C$30:N2526,6,0)),VLOOKUP(B359,'FERDİ BRANŞLAR'!B$2:M427,6,0))</f>
        <v>YRF 2</v>
      </c>
      <c r="H359" s="185" t="str">
        <f>IFERROR(IFERROR(IFERROR(IFERROR(IFERROR(IFERROR(IFERROR(VLOOKUP(B359,FUTSAL!C$69:N12253,7,0),VLOOKUP(B359,VOLEYBOL!C$54:N2649,7,0)),VLOOKUP(B359,FUTBOL!C$31:N2737,7,0)),VLOOKUP(B359,BASKETBOL!C$42:N2751,7,0)),VLOOKUP(B359,HENTBOL!C$32:N2752,7,0)),VLOOKUP(B359,HOKEY!C$35:N2096,7,0)),VLOOKUP(B359,KRİKET!C$30:N2526,7,0)),VLOOKUP(B359,'FERDİ BRANŞLAR'!B$2:M427,7,0))</f>
        <v>KÇK ERK</v>
      </c>
      <c r="I359" s="187">
        <f>IFERROR(IFERROR(IFERROR(IFERROR(IFERROR(IFERROR(IFERROR(VLOOKUP(B359,FUTSAL!C$69:N12253,8,0),VLOOKUP(B359,VOLEYBOL!C$54:N2649,8,0)),VLOOKUP(B359,FUTBOL!C$31:N2737,8,0)),VLOOKUP(B359,BASKETBOL!C$42:N2751,8,0)),VLOOKUP(B359,HENTBOL!C$32:N2752,8,0)),VLOOKUP(B359,HOKEY!C$35:N2096,8,0)),VLOOKUP(B359,KRİKET!C$30:N2526,8,0)),VLOOKUP(B359,'FERDİ BRANŞLAR'!B$2:M427,8,0))</f>
        <v>0</v>
      </c>
      <c r="J359" s="253">
        <f>IFERROR(IFERROR(IFERROR(IFERROR(IFERROR(IFERROR(IFERROR(VLOOKUP(B359,FUTSAL!C$69:N12253,9,0),VLOOKUP(B359,VOLEYBOL!C$54:N2649,9,0)),VLOOKUP(B359,FUTBOL!C$31:N2737,9,0)),VLOOKUP(B359,BASKETBOL!C$42:N2751,9,0)),VLOOKUP(B359,HENTBOL!C$32:N2752,9,0)),VLOOKUP(B359,HOKEY!C$35:N2096,9,0)),VLOOKUP(B359,KRİKET!C$30:N2526,9,0)),VLOOKUP(B359,'FERDİ BRANŞLAR'!B$2:M427,9,0))</f>
        <v>0</v>
      </c>
      <c r="K359" s="253">
        <f>IFERROR(IFERROR(IFERROR(IFERROR(IFERROR(IFERROR(IFERROR(VLOOKUP(B359,FUTSAL!C$69:N12253,10,0),VLOOKUP(B359,VOLEYBOL!C$54:N2649,10,0)),VLOOKUP(B359,FUTBOL!C$31:N2737,10,0)),VLOOKUP(B359,BASKETBOL!C$42:N2751,10,0)),VLOOKUP(B359,HENTBOL!C$32:N2752,10,0)),VLOOKUP(B359,HOKEY!C$35:N2096,10,0)),VLOOKUP(B359,KRİKET!C$30:N2526,10,0)),VLOOKUP(B359,'FERDİ BRANŞLAR'!B$2:M427,10,0))</f>
        <v>0</v>
      </c>
      <c r="L359" s="335">
        <f>IFERROR(IFERROR(IFERROR(IFERROR(IFERROR(IFERROR(IFERROR(VLOOKUP(B359,FUTSAL!C$69:N12253,11,0),VLOOKUP(B359,VOLEYBOL!C$54:N2649,11,0)),VLOOKUP(B359,FUTBOL!C$31:N2737,11,0)),VLOOKUP(B359,BASKETBOL!C$42:N2751,11,0)),VLOOKUP(B359,HENTBOL!C$32:N2752,11,0)),VLOOKUP(B359,HOKEY!C$35:N2096,11,0)),VLOOKUP(B359,KRİKET!C$30:N2526,11,0)),VLOOKUP(B359,'FERDİ BRANŞLAR'!B$2:M427,11,0))</f>
        <v>0</v>
      </c>
      <c r="M359" s="79" t="str">
        <f>IFERROR(IFERROR(IFERROR(IFERROR(IFERROR(IFERROR(IFERROR(VLOOKUP(B359,FUTSAL!C$69:N12253,12,0),VLOOKUP(B359,VOLEYBOL!C$54:N2649,12,0)),VLOOKUP(B359,FUTBOL!C$31:N2737,12,0)),VLOOKUP(B359,BASKETBOL!C$42:N2751,12,0)),VLOOKUP(B359,HENTBOL!C$32:N2752,12,0)),VLOOKUP(B359,HOKEY!C$35:N2096,11,0)),VLOOKUP(B359,KRİKET!C$30:N2526,12,0)),VLOOKUP(B359,'FERDİ BRANŞLAR'!B$2:M427,12,0))</f>
        <v>………</v>
      </c>
    </row>
    <row r="360" spans="2:13" ht="12" x14ac:dyDescent="0.2">
      <c r="B360" s="188">
        <v>220</v>
      </c>
      <c r="C360" s="185">
        <f>IFERROR(IFERROR(IFERROR(IFERROR(IFERROR(IFERROR(IFERROR(VLOOKUP(B360,FUTSAL!C$69:N11672,2,0),VLOOKUP(B360,VOLEYBOL!C$54:N2068,2,0)),VLOOKUP(B360,FUTBOL!C$31:N2156,2,0)),VLOOKUP(B360,BASKETBOL!C$42:N2170,2,0)),VLOOKUP(B360,HENTBOL!C$32:N2171,2,0)),VLOOKUP(B360,HOKEY!C$35:N1515,2,0)),VLOOKUP(B360,KRİKET!C$30:N1945,2,0)),VLOOKUP(B360,'FERDİ BRANŞLAR'!B$2:M291,2,0))</f>
        <v>46071</v>
      </c>
      <c r="D360" s="186">
        <f>IFERROR(IFERROR(IFERROR(IFERROR(IFERROR(IFERROR(IFERROR(VLOOKUP(B360,FUTSAL!C$69:N11672,3,0),VLOOKUP(B360,VOLEYBOL!C$54:N2068,3,0)),VLOOKUP(B360,FUTBOL!C$31:N2156,3,0)),VLOOKUP(B360,BASKETBOL!C$42:N2170,3,0)),VLOOKUP(B360,HENTBOL!C$32:N2171,3,0)),VLOOKUP(B360,HOKEY!C$35:N1515,3,0)),VLOOKUP(B360,KRİKET!C$30:N1945,3,0)),VLOOKUP(B360,'FERDİ BRANŞLAR'!B$2:M291,3,0))</f>
        <v>0.54166666666666663</v>
      </c>
      <c r="E360" s="185" t="str">
        <f>IFERROR(IFERROR(IFERROR(IFERROR(IFERROR(IFERROR(IFERROR(VLOOKUP(B360,FUTSAL!C$69:N11672,4,0),VLOOKUP(B360,VOLEYBOL!C$54:N2068,4,0)),VLOOKUP(B360,FUTBOL!C$31:N2156,4,0)),VLOOKUP(B360,BASKETBOL!C$42:N2170,4,0)),VLOOKUP(B360,HENTBOL!C$32:N2171,4,0)),VLOOKUP(B360,HOKEY!C$35:N1515,4,0)),VLOOKUP(B360,KRİKET!C$30:N1945,4,0)),VLOOKUP(B360,'FERDİ BRANŞLAR'!B$2:M291,4,0))</f>
        <v>SULUOVA SENTETİK SAHA</v>
      </c>
      <c r="F360" s="185" t="str">
        <f>IFERROR(IFERROR(IFERROR(IFERROR(IFERROR(IFERROR(IFERROR(VLOOKUP(B360,FUTSAL!C$69:N11672,5,0),VLOOKUP(B360,VOLEYBOL!C$54:N2068,5,0)),VLOOKUP(B360,FUTBOL!C$31:N2156,5,0)),VLOOKUP(B360,BASKETBOL!C$42:N2170,5,0)),VLOOKUP(B360,HENTBOL!C$32:N2171,5,0)),VLOOKUP(B360,HOKEY!C$35:N1515,5,0)),VLOOKUP(B360,KRİKET!C$30:N1945,5,0)),VLOOKUP(B360,'FERDİ BRANŞLAR'!B$2:M291,5,0))</f>
        <v>FUTBOL</v>
      </c>
      <c r="G360" s="185" t="str">
        <f>IFERROR(IFERROR(IFERROR(IFERROR(IFERROR(IFERROR(IFERROR(VLOOKUP(B360,FUTSAL!C$69:N12117,6,0),VLOOKUP(B360,VOLEYBOL!C$54:N2513,6,0)),VLOOKUP(B360,FUTBOL!C$31:N2601,6,0)),VLOOKUP(B360,BASKETBOL!C$42:N2615,6,0)),VLOOKUP(B360,HENTBOL!C$32:N2616,6,0)),VLOOKUP(B360,HOKEY!C$35:N1960,6,0)),VLOOKUP(B360,KRİKET!C$30:N2390,6,0)),VLOOKUP(B360,'FERDİ BRANŞLAR'!B$2:M291,6,0))</f>
        <v>A GRB</v>
      </c>
      <c r="H360" s="185" t="str">
        <f>IFERROR(IFERROR(IFERROR(IFERROR(IFERROR(IFERROR(IFERROR(VLOOKUP(B360,FUTSAL!C$69:N12117,7,0),VLOOKUP(B360,VOLEYBOL!C$54:N2513,7,0)),VLOOKUP(B360,FUTBOL!C$31:N2601,7,0)),VLOOKUP(B360,BASKETBOL!C$42:N2615,7,0)),VLOOKUP(B360,HENTBOL!C$32:N2616,7,0)),VLOOKUP(B360,HOKEY!C$35:N1960,7,0)),VLOOKUP(B360,KRİKET!C$30:N2390,7,0)),VLOOKUP(B360,'FERDİ BRANŞLAR'!B$2:M291,7,0))</f>
        <v>GNÇ A ERK</v>
      </c>
      <c r="I360" s="187" t="str">
        <f>IFERROR(IFERROR(IFERROR(IFERROR(IFERROR(IFERROR(IFERROR(VLOOKUP(B360,FUTSAL!C$69:N12117,8,0),VLOOKUP(B360,VOLEYBOL!C$54:N2513,8,0)),VLOOKUP(B360,FUTBOL!C$31:N2601,8,0)),VLOOKUP(B360,BASKETBOL!C$42:N2615,8,0)),VLOOKUP(B360,HENTBOL!C$32:N2616,8,0)),VLOOKUP(B360,HOKEY!C$35:N1960,8,0)),VLOOKUP(B360,KRİKET!C$30:N2390,8,0)),VLOOKUP(B360,'FERDİ BRANŞLAR'!B$2:M291,8,0))</f>
        <v>SULUOVA LOKMAN HEKİM MTAL</v>
      </c>
      <c r="J360" s="253">
        <f>IFERROR(IFERROR(IFERROR(IFERROR(IFERROR(IFERROR(IFERROR(VLOOKUP(B360,FUTSAL!C$69:N12117,9,0),VLOOKUP(B360,VOLEYBOL!C$54:N2513,9,0)),VLOOKUP(B360,FUTBOL!C$31:N2601,9,0)),VLOOKUP(B360,BASKETBOL!C$42:N2615,9,0)),VLOOKUP(B360,HENTBOL!C$32:N2616,9,0)),VLOOKUP(B360,HOKEY!C$35:N1960,9,0)),VLOOKUP(B360,KRİKET!C$30:N2390,9,0)),VLOOKUP(B360,'FERDİ BRANŞLAR'!B$2:M291,9,0))</f>
        <v>0</v>
      </c>
      <c r="K360" s="253">
        <f>IFERROR(IFERROR(IFERROR(IFERROR(IFERROR(IFERROR(IFERROR(VLOOKUP(B360,FUTSAL!C$69:N12117,10,0),VLOOKUP(B360,VOLEYBOL!C$54:N2513,10,0)),VLOOKUP(B360,FUTBOL!C$31:N2601,10,0)),VLOOKUP(B360,BASKETBOL!C$42:N2615,10,0)),VLOOKUP(B360,HENTBOL!C$32:N2616,10,0)),VLOOKUP(B360,HOKEY!C$35:N1960,10,0)),VLOOKUP(B360,KRİKET!C$30:N2390,10,0)),VLOOKUP(B360,'FERDİ BRANŞLAR'!B$2:M291,10,0))</f>
        <v>0</v>
      </c>
      <c r="L360" s="340" t="str">
        <f>IFERROR(IFERROR(IFERROR(IFERROR(IFERROR(IFERROR(IFERROR(VLOOKUP(B360,FUTSAL!C$69:N12117,11,0),VLOOKUP(B360,VOLEYBOL!C$54:N2513,11,0)),VLOOKUP(B360,FUTBOL!C$31:N2601,11,0)),VLOOKUP(B360,BASKETBOL!C$42:N2615,11,0)),VLOOKUP(B360,HENTBOL!C$32:N2616,11,0)),VLOOKUP(B360,HOKEY!C$35:N1960,11,0)),VLOOKUP(B360,KRİKET!C$30:N2390,11,0)),VLOOKUP(B360,'FERDİ BRANŞLAR'!B$2:M291,11,0))</f>
        <v>SULUOVA ŞEHİT OSMAN KARAKUŞ ANADOLU İHL</v>
      </c>
      <c r="M360" s="79">
        <f>IFERROR(IFERROR(IFERROR(IFERROR(IFERROR(IFERROR(IFERROR(VLOOKUP(B360,FUTSAL!C$69:N12117,12,0),VLOOKUP(B360,VOLEYBOL!C$54:N2513,12,0)),VLOOKUP(B360,FUTBOL!C$31:N2601,12,0)),VLOOKUP(B360,BASKETBOL!C$42:N2615,12,0)),VLOOKUP(B360,HENTBOL!C$32:N2616,12,0)),VLOOKUP(B360,HOKEY!C$35:N1960,11,0)),VLOOKUP(B360,KRİKET!C$30:N2390,12,0)),VLOOKUP(B360,'FERDİ BRANŞLAR'!B$2:M291,12,0))</f>
        <v>0</v>
      </c>
    </row>
    <row r="361" spans="2:13" ht="12" x14ac:dyDescent="0.2">
      <c r="B361" s="188">
        <v>429</v>
      </c>
      <c r="C361" s="185">
        <f>IFERROR(IFERROR(IFERROR(IFERROR(IFERROR(IFERROR(IFERROR(VLOOKUP(B361,FUTSAL!C$69:N11809,2,0),VLOOKUP(B361,VOLEYBOL!C$54:N2205,2,0)),VLOOKUP(B361,FUTBOL!C$31:N2293,2,0)),VLOOKUP(B361,BASKETBOL!C$42:N2307,2,0)),VLOOKUP(B361,HENTBOL!C$32:N2308,2,0)),VLOOKUP(B361,HOKEY!C$35:N1652,2,0)),VLOOKUP(B361,KRİKET!C$30:N2082,2,0)),VLOOKUP(B361,'FERDİ BRANŞLAR'!B$2:M428,2,0))</f>
        <v>46073</v>
      </c>
      <c r="D361" s="186">
        <f>IFERROR(IFERROR(IFERROR(IFERROR(IFERROR(IFERROR(IFERROR(VLOOKUP(B361,FUTSAL!C$69:N11809,3,0),VLOOKUP(B361,VOLEYBOL!C$54:N2205,3,0)),VLOOKUP(B361,FUTBOL!C$31:N2293,3,0)),VLOOKUP(B361,BASKETBOL!C$42:N2307,3,0)),VLOOKUP(B361,HENTBOL!C$32:N2308,3,0)),VLOOKUP(B361,HOKEY!C$35:N1652,3,0)),VLOOKUP(B361,KRİKET!C$30:N2082,3,0)),VLOOKUP(B361,'FERDİ BRANŞLAR'!B$2:M428,3,0))</f>
        <v>0.39583333333333331</v>
      </c>
      <c r="E361" s="185" t="str">
        <f>IFERROR(IFERROR(IFERROR(IFERROR(IFERROR(IFERROR(IFERROR(VLOOKUP(B361,FUTSAL!C$69:N11809,4,0),VLOOKUP(B361,VOLEYBOL!C$54:N2205,4,0)),VLOOKUP(B361,FUTBOL!C$31:N2293,4,0)),VLOOKUP(B361,BASKETBOL!C$42:N2307,4,0)),VLOOKUP(B361,HENTBOL!C$32:N2308,4,0)),VLOOKUP(B361,HOKEY!C$35:N1652,4,0)),VLOOKUP(B361,KRİKET!C$30:N2082,4,0)),VLOOKUP(B361,'FERDİ BRANŞLAR'!B$2:M428,4,0))</f>
        <v>22 HAZİRAN S.S</v>
      </c>
      <c r="F361" s="185" t="str">
        <f>IFERROR(IFERROR(IFERROR(IFERROR(IFERROR(IFERROR(IFERROR(VLOOKUP(B361,FUTSAL!C$69:N11809,5,0),VLOOKUP(B361,VOLEYBOL!C$54:N2205,5,0)),VLOOKUP(B361,FUTBOL!C$31:N2293,5,0)),VLOOKUP(B361,BASKETBOL!C$42:N2307,5,0)),VLOOKUP(B361,HENTBOL!C$32:N2308,5,0)),VLOOKUP(B361,HOKEY!C$35:N1652,5,0)),VLOOKUP(B361,KRİKET!C$30:N2082,5,0)),VLOOKUP(B361,'FERDİ BRANŞLAR'!B$2:M428,5,0))</f>
        <v>BASKETBOL</v>
      </c>
      <c r="G361" s="185" t="str">
        <f>IFERROR(IFERROR(IFERROR(IFERROR(IFERROR(IFERROR(IFERROR(VLOOKUP(B361,FUTSAL!C$69:N12254,6,0),VLOOKUP(B361,VOLEYBOL!C$54:N2650,6,0)),VLOOKUP(B361,FUTBOL!C$31:N2738,6,0)),VLOOKUP(B361,BASKETBOL!C$42:N2752,6,0)),VLOOKUP(B361,HENTBOL!C$32:N2753,6,0)),VLOOKUP(B361,HOKEY!C$35:N2097,6,0)),VLOOKUP(B361,KRİKET!C$30:N2527,6,0)),VLOOKUP(B361,'FERDİ BRANŞLAR'!B$2:M428,6,0))</f>
        <v>3. LÜK</v>
      </c>
      <c r="H361" s="185" t="str">
        <f>IFERROR(IFERROR(IFERROR(IFERROR(IFERROR(IFERROR(IFERROR(VLOOKUP(B361,FUTSAL!C$69:N12254,7,0),VLOOKUP(B361,VOLEYBOL!C$54:N2650,7,0)),VLOOKUP(B361,FUTBOL!C$31:N2738,7,0)),VLOOKUP(B361,BASKETBOL!C$42:N2752,7,0)),VLOOKUP(B361,HENTBOL!C$32:N2753,7,0)),VLOOKUP(B361,HOKEY!C$35:N2097,7,0)),VLOOKUP(B361,KRİKET!C$30:N2527,7,0)),VLOOKUP(B361,'FERDİ BRANŞLAR'!B$2:M428,7,0))</f>
        <v>KÇK ERK</v>
      </c>
      <c r="I361" s="187">
        <f>IFERROR(IFERROR(IFERROR(IFERROR(IFERROR(IFERROR(IFERROR(VLOOKUP(B361,FUTSAL!C$69:N12254,8,0),VLOOKUP(B361,VOLEYBOL!C$54:N2650,8,0)),VLOOKUP(B361,FUTBOL!C$31:N2738,8,0)),VLOOKUP(B361,BASKETBOL!C$42:N2752,8,0)),VLOOKUP(B361,HENTBOL!C$32:N2753,8,0)),VLOOKUP(B361,HOKEY!C$35:N2097,8,0)),VLOOKUP(B361,KRİKET!C$30:N2527,8,0)),VLOOKUP(B361,'FERDİ BRANŞLAR'!B$2:M428,8,0))</f>
        <v>0</v>
      </c>
      <c r="J361" s="253">
        <f>IFERROR(IFERROR(IFERROR(IFERROR(IFERROR(IFERROR(IFERROR(VLOOKUP(B361,FUTSAL!C$69:N12254,9,0),VLOOKUP(B361,VOLEYBOL!C$54:N2650,9,0)),VLOOKUP(B361,FUTBOL!C$31:N2738,9,0)),VLOOKUP(B361,BASKETBOL!C$42:N2752,9,0)),VLOOKUP(B361,HENTBOL!C$32:N2753,9,0)),VLOOKUP(B361,HOKEY!C$35:N2097,9,0)),VLOOKUP(B361,KRİKET!C$30:N2527,9,0)),VLOOKUP(B361,'FERDİ BRANŞLAR'!B$2:M428,9,0))</f>
        <v>0</v>
      </c>
      <c r="K361" s="253">
        <f>IFERROR(IFERROR(IFERROR(IFERROR(IFERROR(IFERROR(IFERROR(VLOOKUP(B361,FUTSAL!C$69:N12254,10,0),VLOOKUP(B361,VOLEYBOL!C$54:N2650,10,0)),VLOOKUP(B361,FUTBOL!C$31:N2738,10,0)),VLOOKUP(B361,BASKETBOL!C$42:N2752,10,0)),VLOOKUP(B361,HENTBOL!C$32:N2753,10,0)),VLOOKUP(B361,HOKEY!C$35:N2097,10,0)),VLOOKUP(B361,KRİKET!C$30:N2527,10,0)),VLOOKUP(B361,'FERDİ BRANŞLAR'!B$2:M428,10,0))</f>
        <v>0</v>
      </c>
      <c r="L361" s="379">
        <f>IFERROR(IFERROR(IFERROR(IFERROR(IFERROR(IFERROR(IFERROR(VLOOKUP(B361,FUTSAL!C$69:N12254,11,0),VLOOKUP(B361,VOLEYBOL!C$54:N2650,11,0)),VLOOKUP(B361,FUTBOL!C$31:N2738,11,0)),VLOOKUP(B361,BASKETBOL!C$42:N2752,11,0)),VLOOKUP(B361,HENTBOL!C$32:N2753,11,0)),VLOOKUP(B361,HOKEY!C$35:N2097,11,0)),VLOOKUP(B361,KRİKET!C$30:N2527,11,0)),VLOOKUP(B361,'FERDİ BRANŞLAR'!B$2:M428,11,0))</f>
        <v>0</v>
      </c>
      <c r="M361" s="79">
        <f>IFERROR(IFERROR(IFERROR(IFERROR(IFERROR(IFERROR(IFERROR(VLOOKUP(B361,FUTSAL!C$69:N12254,12,0),VLOOKUP(B361,VOLEYBOL!C$54:N2650,12,0)),VLOOKUP(B361,FUTBOL!C$31:N2738,12,0)),VLOOKUP(B361,BASKETBOL!C$42:N2752,12,0)),VLOOKUP(B361,HENTBOL!C$32:N2753,12,0)),VLOOKUP(B361,HOKEY!C$35:N2097,11,0)),VLOOKUP(B361,KRİKET!C$30:N2527,12,0)),VLOOKUP(B361,'FERDİ BRANŞLAR'!B$2:M428,12,0))</f>
        <v>0</v>
      </c>
    </row>
    <row r="362" spans="2:13" ht="12" x14ac:dyDescent="0.2">
      <c r="B362" s="188">
        <v>243</v>
      </c>
      <c r="C362" s="185">
        <f>IFERROR(IFERROR(IFERROR(IFERROR(IFERROR(IFERROR(IFERROR(VLOOKUP(B362,FUTSAL!C$69:N11752,2,0),VLOOKUP(B362,VOLEYBOL!C$54:N2148,2,0)),VLOOKUP(B362,FUTBOL!C$31:N2236,2,0)),VLOOKUP(B362,BASKETBOL!C$42:N2250,2,0)),VLOOKUP(B362,HENTBOL!C$32:N2251,2,0)),VLOOKUP(B362,HOKEY!C$35:N1595,2,0)),VLOOKUP(B362,KRİKET!C$30:N2025,2,0)),VLOOKUP(B362,'FERDİ BRANŞLAR'!B$2:M371,2,0))</f>
        <v>46073</v>
      </c>
      <c r="D362" s="186">
        <f>IFERROR(IFERROR(IFERROR(IFERROR(IFERROR(IFERROR(IFERROR(VLOOKUP(B362,FUTSAL!C$69:N11752,3,0),VLOOKUP(B362,VOLEYBOL!C$54:N2148,3,0)),VLOOKUP(B362,FUTBOL!C$31:N2236,3,0)),VLOOKUP(B362,BASKETBOL!C$42:N2250,3,0)),VLOOKUP(B362,HENTBOL!C$32:N2251,3,0)),VLOOKUP(B362,HOKEY!C$35:N1595,3,0)),VLOOKUP(B362,KRİKET!C$30:N2025,3,0)),VLOOKUP(B362,'FERDİ BRANŞLAR'!B$2:M371,3,0))</f>
        <v>0.45833333333333331</v>
      </c>
      <c r="E362" s="185" t="str">
        <f>IFERROR(IFERROR(IFERROR(IFERROR(IFERROR(IFERROR(IFERROR(VLOOKUP(B362,FUTSAL!C$69:N11752,4,0),VLOOKUP(B362,VOLEYBOL!C$54:N2148,4,0)),VLOOKUP(B362,FUTBOL!C$31:N2236,4,0)),VLOOKUP(B362,BASKETBOL!C$42:N2250,4,0)),VLOOKUP(B362,HENTBOL!C$32:N2251,4,0)),VLOOKUP(B362,HOKEY!C$35:N1595,4,0)),VLOOKUP(B362,KRİKET!C$30:N2025,4,0)),VLOOKUP(B362,'FERDİ BRANŞLAR'!B$2:M371,4,0))</f>
        <v>AMASYA BEL 2NOLU SENTETİK SAHA</v>
      </c>
      <c r="F362" s="185" t="str">
        <f>IFERROR(IFERROR(IFERROR(IFERROR(IFERROR(IFERROR(IFERROR(VLOOKUP(B362,FUTSAL!C$69:N11752,5,0),VLOOKUP(B362,VOLEYBOL!C$54:N2148,5,0)),VLOOKUP(B362,FUTBOL!C$31:N2236,5,0)),VLOOKUP(B362,BASKETBOL!C$42:N2250,5,0)),VLOOKUP(B362,HENTBOL!C$32:N2251,5,0)),VLOOKUP(B362,HOKEY!C$35:N1595,5,0)),VLOOKUP(B362,KRİKET!C$30:N2025,5,0)),VLOOKUP(B362,'FERDİ BRANŞLAR'!B$2:M371,5,0))</f>
        <v>FUTBOL</v>
      </c>
      <c r="G362" s="185" t="str">
        <f>IFERROR(IFERROR(IFERROR(IFERROR(IFERROR(IFERROR(IFERROR(VLOOKUP(B362,FUTSAL!C$69:N12197,6,0),VLOOKUP(B362,VOLEYBOL!C$54:N2593,6,0)),VLOOKUP(B362,FUTBOL!C$31:N2681,6,0)),VLOOKUP(B362,BASKETBOL!C$42:N2695,6,0)),VLOOKUP(B362,HENTBOL!C$32:N2696,6,0)),VLOOKUP(B362,HOKEY!C$35:N2040,6,0)),VLOOKUP(B362,KRİKET!C$30:N2470,6,0)),VLOOKUP(B362,'FERDİ BRANŞLAR'!B$2:M371,6,0))</f>
        <v>A GRB</v>
      </c>
      <c r="H362" s="185" t="str">
        <f>IFERROR(IFERROR(IFERROR(IFERROR(IFERROR(IFERROR(IFERROR(VLOOKUP(B362,FUTSAL!C$69:N12197,7,0),VLOOKUP(B362,VOLEYBOL!C$54:N2593,7,0)),VLOOKUP(B362,FUTBOL!C$31:N2681,7,0)),VLOOKUP(B362,BASKETBOL!C$42:N2695,7,0)),VLOOKUP(B362,HENTBOL!C$32:N2696,7,0)),VLOOKUP(B362,HOKEY!C$35:N2040,7,0)),VLOOKUP(B362,KRİKET!C$30:N2470,7,0)),VLOOKUP(B362,'FERDİ BRANŞLAR'!B$2:M371,7,0))</f>
        <v>KÜÇÜK ERK</v>
      </c>
      <c r="I362" s="187" t="str">
        <f>IFERROR(IFERROR(IFERROR(IFERROR(IFERROR(IFERROR(IFERROR(VLOOKUP(B362,FUTSAL!C$69:N12197,8,0),VLOOKUP(B362,VOLEYBOL!C$54:N2593,8,0)),VLOOKUP(B362,FUTBOL!C$31:N2681,8,0)),VLOOKUP(B362,BASKETBOL!C$42:N2695,8,0)),VLOOKUP(B362,HENTBOL!C$32:N2696,8,0)),VLOOKUP(B362,HOKEY!C$35:N2040,8,0)),VLOOKUP(B362,KRİKET!C$30:N2470,8,0)),VLOOKUP(B362,'FERDİ BRANŞLAR'!B$2:M371,8,0))</f>
        <v>AMASYA HATTAT HAMDULLAH İHO</v>
      </c>
      <c r="J362" s="253">
        <f>IFERROR(IFERROR(IFERROR(IFERROR(IFERROR(IFERROR(IFERROR(VLOOKUP(B362,FUTSAL!C$69:N12197,9,0),VLOOKUP(B362,VOLEYBOL!C$54:N2593,9,0)),VLOOKUP(B362,FUTBOL!C$31:N2681,9,0)),VLOOKUP(B362,BASKETBOL!C$42:N2695,9,0)),VLOOKUP(B362,HENTBOL!C$32:N2696,9,0)),VLOOKUP(B362,HOKEY!C$35:N2040,9,0)),VLOOKUP(B362,KRİKET!C$30:N2470,9,0)),VLOOKUP(B362,'FERDİ BRANŞLAR'!B$2:M371,9,0))</f>
        <v>0</v>
      </c>
      <c r="K362" s="253">
        <f>IFERROR(IFERROR(IFERROR(IFERROR(IFERROR(IFERROR(IFERROR(VLOOKUP(B362,FUTSAL!C$69:N12197,10,0),VLOOKUP(B362,VOLEYBOL!C$54:N2593,10,0)),VLOOKUP(B362,FUTBOL!C$31:N2681,10,0)),VLOOKUP(B362,BASKETBOL!C$42:N2695,10,0)),VLOOKUP(B362,HENTBOL!C$32:N2696,10,0)),VLOOKUP(B362,HOKEY!C$35:N2040,10,0)),VLOOKUP(B362,KRİKET!C$30:N2470,10,0)),VLOOKUP(B362,'FERDİ BRANŞLAR'!B$2:M371,10,0))</f>
        <v>0</v>
      </c>
      <c r="L362" s="326" t="str">
        <f>IFERROR(IFERROR(IFERROR(IFERROR(IFERROR(IFERROR(IFERROR(VLOOKUP(B362,FUTSAL!C$69:N12197,11,0),VLOOKUP(B362,VOLEYBOL!C$54:N2593,11,0)),VLOOKUP(B362,FUTBOL!C$31:N2681,11,0)),VLOOKUP(B362,BASKETBOL!C$42:N2695,11,0)),VLOOKUP(B362,HENTBOL!C$32:N2696,11,0)),VLOOKUP(B362,HOKEY!C$35:N2040,11,0)),VLOOKUP(B362,KRİKET!C$30:N2470,11,0)),VLOOKUP(B362,'FERDİ BRANŞLAR'!B$2:M371,11,0))</f>
        <v>AMASYA ZİYAPAŞA  O.O</v>
      </c>
      <c r="M362" s="79">
        <f>IFERROR(IFERROR(IFERROR(IFERROR(IFERROR(IFERROR(IFERROR(VLOOKUP(B362,FUTSAL!C$69:N12197,12,0),VLOOKUP(B362,VOLEYBOL!C$54:N2593,12,0)),VLOOKUP(B362,FUTBOL!C$31:N2681,12,0)),VLOOKUP(B362,BASKETBOL!C$42:N2695,12,0)),VLOOKUP(B362,HENTBOL!C$32:N2696,12,0)),VLOOKUP(B362,HOKEY!C$35:N2040,11,0)),VLOOKUP(B362,KRİKET!C$30:N2470,12,0)),VLOOKUP(B362,'FERDİ BRANŞLAR'!B$2:M371,12,0))</f>
        <v>0</v>
      </c>
    </row>
    <row r="363" spans="2:13" ht="12" x14ac:dyDescent="0.2">
      <c r="B363" s="188">
        <v>246</v>
      </c>
      <c r="C363" s="185">
        <f>IFERROR(IFERROR(IFERROR(IFERROR(IFERROR(IFERROR(IFERROR(VLOOKUP(B363,FUTSAL!C$69:N11503,2,0),VLOOKUP(B363,VOLEYBOL!C$54:N1899,2,0)),VLOOKUP(B363,FUTBOL!C$31:N1987,2,0)),VLOOKUP(B363,BASKETBOL!C$42:N2001,2,0)),VLOOKUP(B363,HENTBOL!C$32:N2002,2,0)),VLOOKUP(B363,HOKEY!C$35:N1346,2,0)),VLOOKUP(B363,KRİKET!C$30:N1776,2,0)),VLOOKUP(B363,'FERDİ BRANŞLAR'!B$2:M122,2,0))</f>
        <v>46073</v>
      </c>
      <c r="D363" s="186">
        <f>IFERROR(IFERROR(IFERROR(IFERROR(IFERROR(IFERROR(IFERROR(VLOOKUP(B363,FUTSAL!C$69:N11503,3,0),VLOOKUP(B363,VOLEYBOL!C$54:N1899,3,0)),VLOOKUP(B363,FUTBOL!C$31:N1987,3,0)),VLOOKUP(B363,BASKETBOL!C$42:N2001,3,0)),VLOOKUP(B363,HENTBOL!C$32:N2002,3,0)),VLOOKUP(B363,HOKEY!C$35:N1346,3,0)),VLOOKUP(B363,KRİKET!C$30:N1776,3,0)),VLOOKUP(B363,'FERDİ BRANŞLAR'!B$2:M122,3,0))</f>
        <v>0.45833333333333331</v>
      </c>
      <c r="E363" s="185" t="str">
        <f>IFERROR(IFERROR(IFERROR(IFERROR(IFERROR(IFERROR(IFERROR(VLOOKUP(B363,FUTSAL!C$69:N11503,4,0),VLOOKUP(B363,VOLEYBOL!C$54:N1899,4,0)),VLOOKUP(B363,FUTBOL!C$31:N1987,4,0)),VLOOKUP(B363,BASKETBOL!C$42:N2001,4,0)),VLOOKUP(B363,HENTBOL!C$32:N2002,4,0)),VLOOKUP(B363,HOKEY!C$35:N1346,4,0)),VLOOKUP(B363,KRİKET!C$30:N1776,4,0)),VLOOKUP(B363,'FERDİ BRANŞLAR'!B$2:M122,4,0))</f>
        <v>SULUOVA SENTETİK SAHA</v>
      </c>
      <c r="F363" s="185" t="str">
        <f>IFERROR(IFERROR(IFERROR(IFERROR(IFERROR(IFERROR(IFERROR(VLOOKUP(B363,FUTSAL!C$69:N11503,5,0),VLOOKUP(B363,VOLEYBOL!C$54:N1899,5,0)),VLOOKUP(B363,FUTBOL!C$31:N1987,5,0)),VLOOKUP(B363,BASKETBOL!C$42:N2001,5,0)),VLOOKUP(B363,HENTBOL!C$32:N2002,5,0)),VLOOKUP(B363,HOKEY!C$35:N1346,5,0)),VLOOKUP(B363,KRİKET!C$30:N1776,5,0)),VLOOKUP(B363,'FERDİ BRANŞLAR'!B$2:M122,5,0))</f>
        <v>FUTBOL</v>
      </c>
      <c r="G363" s="185" t="str">
        <f>IFERROR(IFERROR(IFERROR(IFERROR(IFERROR(IFERROR(IFERROR(VLOOKUP(B363,FUTSAL!C$69:N11948,6,0),VLOOKUP(B363,VOLEYBOL!C$54:N2344,6,0)),VLOOKUP(B363,FUTBOL!C$31:N2432,6,0)),VLOOKUP(B363,BASKETBOL!C$42:N2446,6,0)),VLOOKUP(B363,HENTBOL!C$32:N2447,6,0)),VLOOKUP(B363,HOKEY!C$35:N1791,6,0)),VLOOKUP(B363,KRİKET!C$30:N2221,6,0)),VLOOKUP(B363,'FERDİ BRANŞLAR'!B$2:M122,6,0))</f>
        <v>B GRB</v>
      </c>
      <c r="H363" s="185" t="str">
        <f>IFERROR(IFERROR(IFERROR(IFERROR(IFERROR(IFERROR(IFERROR(VLOOKUP(B363,FUTSAL!C$69:N11948,7,0),VLOOKUP(B363,VOLEYBOL!C$54:N2344,7,0)),VLOOKUP(B363,FUTBOL!C$31:N2432,7,0)),VLOOKUP(B363,BASKETBOL!C$42:N2446,7,0)),VLOOKUP(B363,HENTBOL!C$32:N2447,7,0)),VLOOKUP(B363,HOKEY!C$35:N1791,7,0)),VLOOKUP(B363,KRİKET!C$30:N2221,7,0)),VLOOKUP(B363,'FERDİ BRANŞLAR'!B$2:M122,7,0))</f>
        <v>KÜÇÜK ERK</v>
      </c>
      <c r="I363" s="187" t="str">
        <f>IFERROR(IFERROR(IFERROR(IFERROR(IFERROR(IFERROR(IFERROR(VLOOKUP(B363,FUTSAL!C$69:N11948,8,0),VLOOKUP(B363,VOLEYBOL!C$54:N2344,8,0)),VLOOKUP(B363,FUTBOL!C$31:N2432,8,0)),VLOOKUP(B363,BASKETBOL!C$42:N2446,8,0)),VLOOKUP(B363,HENTBOL!C$32:N2447,8,0)),VLOOKUP(B363,HOKEY!C$35:N1791,8,0)),VLOOKUP(B363,KRİKET!C$30:N2221,8,0)),VLOOKUP(B363,'FERDİ BRANŞLAR'!B$2:M122,8,0))</f>
        <v>SULUOVA ŞEKER O.O</v>
      </c>
      <c r="J363" s="253">
        <f>IFERROR(IFERROR(IFERROR(IFERROR(IFERROR(IFERROR(IFERROR(VLOOKUP(B363,FUTSAL!C$69:N11948,9,0),VLOOKUP(B363,VOLEYBOL!C$54:N2344,9,0)),VLOOKUP(B363,FUTBOL!C$31:N2432,9,0)),VLOOKUP(B363,BASKETBOL!C$42:N2446,9,0)),VLOOKUP(B363,HENTBOL!C$32:N2447,9,0)),VLOOKUP(B363,HOKEY!C$35:N1791,9,0)),VLOOKUP(B363,KRİKET!C$30:N2221,9,0)),VLOOKUP(B363,'FERDİ BRANŞLAR'!B$2:M122,9,0))</f>
        <v>0</v>
      </c>
      <c r="K363" s="253">
        <f>IFERROR(IFERROR(IFERROR(IFERROR(IFERROR(IFERROR(IFERROR(VLOOKUP(B363,FUTSAL!C$69:N11948,10,0),VLOOKUP(B363,VOLEYBOL!C$54:N2344,10,0)),VLOOKUP(B363,FUTBOL!C$31:N2432,10,0)),VLOOKUP(B363,BASKETBOL!C$42:N2446,10,0)),VLOOKUP(B363,HENTBOL!C$32:N2447,10,0)),VLOOKUP(B363,HOKEY!C$35:N1791,10,0)),VLOOKUP(B363,KRİKET!C$30:N2221,10,0)),VLOOKUP(B363,'FERDİ BRANŞLAR'!B$2:M122,10,0))</f>
        <v>0</v>
      </c>
      <c r="L363" s="59" t="str">
        <f>IFERROR(IFERROR(IFERROR(IFERROR(IFERROR(IFERROR(IFERROR(VLOOKUP(B363,FUTSAL!C$69:N11948,11,0),VLOOKUP(B363,VOLEYBOL!C$54:N2344,11,0)),VLOOKUP(B363,FUTBOL!C$31:N2432,11,0)),VLOOKUP(B363,BASKETBOL!C$42:N2446,11,0)),VLOOKUP(B363,HENTBOL!C$32:N2447,11,0)),VLOOKUP(B363,HOKEY!C$35:N1791,11,0)),VLOOKUP(B363,KRİKET!C$30:N2221,11,0)),VLOOKUP(B363,'FERDİ BRANŞLAR'!B$2:M122,11,0))</f>
        <v>SULUOVA ŞEHİT OSMAN KARAKUŞ ORTAOKULU</v>
      </c>
      <c r="M363" s="79">
        <f>IFERROR(IFERROR(IFERROR(IFERROR(IFERROR(IFERROR(IFERROR(VLOOKUP(B363,FUTSAL!C$69:N11948,12,0),VLOOKUP(B363,VOLEYBOL!C$54:N2344,12,0)),VLOOKUP(B363,FUTBOL!C$31:N2432,12,0)),VLOOKUP(B363,BASKETBOL!C$42:N2446,12,0)),VLOOKUP(B363,HENTBOL!C$32:N2447,12,0)),VLOOKUP(B363,HOKEY!C$35:N1791,11,0)),VLOOKUP(B363,KRİKET!C$30:N2221,12,0)),VLOOKUP(B363,'FERDİ BRANŞLAR'!B$2:M122,12,0))</f>
        <v>0</v>
      </c>
    </row>
    <row r="364" spans="2:13" ht="12" x14ac:dyDescent="0.2">
      <c r="B364" s="188">
        <v>430</v>
      </c>
      <c r="C364" s="185">
        <f>IFERROR(IFERROR(IFERROR(IFERROR(IFERROR(IFERROR(IFERROR(VLOOKUP(B364,FUTSAL!C$69:N11812,2,0),VLOOKUP(B364,VOLEYBOL!C$54:N2208,2,0)),VLOOKUP(B364,FUTBOL!C$31:N2296,2,0)),VLOOKUP(B364,BASKETBOL!C$42:N2310,2,0)),VLOOKUP(B364,HENTBOL!C$32:N2311,2,0)),VLOOKUP(B364,HOKEY!C$35:N1655,2,0)),VLOOKUP(B364,KRİKET!C$30:N2085,2,0)),VLOOKUP(B364,'FERDİ BRANŞLAR'!B$2:M431,2,0))</f>
        <v>46073</v>
      </c>
      <c r="D364" s="186">
        <f>IFERROR(IFERROR(IFERROR(IFERROR(IFERROR(IFERROR(IFERROR(VLOOKUP(B364,FUTSAL!C$69:N11812,3,0),VLOOKUP(B364,VOLEYBOL!C$54:N2208,3,0)),VLOOKUP(B364,FUTBOL!C$31:N2296,3,0)),VLOOKUP(B364,BASKETBOL!C$42:N2310,3,0)),VLOOKUP(B364,HENTBOL!C$32:N2311,3,0)),VLOOKUP(B364,HOKEY!C$35:N1655,3,0)),VLOOKUP(B364,KRİKET!C$30:N2085,3,0)),VLOOKUP(B364,'FERDİ BRANŞLAR'!B$2:M431,3,0))</f>
        <v>0.45833333333333331</v>
      </c>
      <c r="E364" s="185" t="str">
        <f>IFERROR(IFERROR(IFERROR(IFERROR(IFERROR(IFERROR(IFERROR(VLOOKUP(B364,FUTSAL!C$69:N11812,4,0),VLOOKUP(B364,VOLEYBOL!C$54:N2208,4,0)),VLOOKUP(B364,FUTBOL!C$31:N2296,4,0)),VLOOKUP(B364,BASKETBOL!C$42:N2310,4,0)),VLOOKUP(B364,HENTBOL!C$32:N2311,4,0)),VLOOKUP(B364,HOKEY!C$35:N1655,4,0)),VLOOKUP(B364,KRİKET!C$30:N2085,4,0)),VLOOKUP(B364,'FERDİ BRANŞLAR'!B$2:M431,4,0))</f>
        <v>22 HAZİRAN S.S</v>
      </c>
      <c r="F364" s="185" t="str">
        <f>IFERROR(IFERROR(IFERROR(IFERROR(IFERROR(IFERROR(IFERROR(VLOOKUP(B364,FUTSAL!C$69:N11812,5,0),VLOOKUP(B364,VOLEYBOL!C$54:N2208,5,0)),VLOOKUP(B364,FUTBOL!C$31:N2296,5,0)),VLOOKUP(B364,BASKETBOL!C$42:N2310,5,0)),VLOOKUP(B364,HENTBOL!C$32:N2311,5,0)),VLOOKUP(B364,HOKEY!C$35:N1655,5,0)),VLOOKUP(B364,KRİKET!C$30:N2085,5,0)),VLOOKUP(B364,'FERDİ BRANŞLAR'!B$2:M431,5,0))</f>
        <v>BASKETBOL</v>
      </c>
      <c r="G364" s="185" t="str">
        <f>IFERROR(IFERROR(IFERROR(IFERROR(IFERROR(IFERROR(IFERROR(VLOOKUP(B364,FUTSAL!C$69:N12257,6,0),VLOOKUP(B364,VOLEYBOL!C$54:N2653,6,0)),VLOOKUP(B364,FUTBOL!C$31:N2741,6,0)),VLOOKUP(B364,BASKETBOL!C$42:N2755,6,0)),VLOOKUP(B364,HENTBOL!C$32:N2756,6,0)),VLOOKUP(B364,HOKEY!C$35:N2100,6,0)),VLOOKUP(B364,KRİKET!C$30:N2530,6,0)),VLOOKUP(B364,'FERDİ BRANŞLAR'!B$2:M431,6,0))</f>
        <v>FİNAL</v>
      </c>
      <c r="H364" s="185" t="str">
        <f>IFERROR(IFERROR(IFERROR(IFERROR(IFERROR(IFERROR(IFERROR(VLOOKUP(B364,FUTSAL!C$69:N12257,7,0),VLOOKUP(B364,VOLEYBOL!C$54:N2653,7,0)),VLOOKUP(B364,FUTBOL!C$31:N2741,7,0)),VLOOKUP(B364,BASKETBOL!C$42:N2755,7,0)),VLOOKUP(B364,HENTBOL!C$32:N2756,7,0)),VLOOKUP(B364,HOKEY!C$35:N2100,7,0)),VLOOKUP(B364,KRİKET!C$30:N2530,7,0)),VLOOKUP(B364,'FERDİ BRANŞLAR'!B$2:M431,7,0))</f>
        <v>KÇK ERK</v>
      </c>
      <c r="I364" s="187">
        <f>IFERROR(IFERROR(IFERROR(IFERROR(IFERROR(IFERROR(IFERROR(VLOOKUP(B364,FUTSAL!C$69:N12257,8,0),VLOOKUP(B364,VOLEYBOL!C$54:N2653,8,0)),VLOOKUP(B364,FUTBOL!C$31:N2741,8,0)),VLOOKUP(B364,BASKETBOL!C$42:N2755,8,0)),VLOOKUP(B364,HENTBOL!C$32:N2756,8,0)),VLOOKUP(B364,HOKEY!C$35:N2100,8,0)),VLOOKUP(B364,KRİKET!C$30:N2530,8,0)),VLOOKUP(B364,'FERDİ BRANŞLAR'!B$2:M431,8,0))</f>
        <v>0</v>
      </c>
      <c r="J364" s="253">
        <f>IFERROR(IFERROR(IFERROR(IFERROR(IFERROR(IFERROR(IFERROR(VLOOKUP(B364,FUTSAL!C$69:N12257,9,0),VLOOKUP(B364,VOLEYBOL!C$54:N2653,9,0)),VLOOKUP(B364,FUTBOL!C$31:N2741,9,0)),VLOOKUP(B364,BASKETBOL!C$42:N2755,9,0)),VLOOKUP(B364,HENTBOL!C$32:N2756,9,0)),VLOOKUP(B364,HOKEY!C$35:N2100,9,0)),VLOOKUP(B364,KRİKET!C$30:N2530,9,0)),VLOOKUP(B364,'FERDİ BRANŞLAR'!B$2:M431,9,0))</f>
        <v>0</v>
      </c>
      <c r="K364" s="253">
        <f>IFERROR(IFERROR(IFERROR(IFERROR(IFERROR(IFERROR(IFERROR(VLOOKUP(B364,FUTSAL!C$69:N12257,10,0),VLOOKUP(B364,VOLEYBOL!C$54:N2653,10,0)),VLOOKUP(B364,FUTBOL!C$31:N2741,10,0)),VLOOKUP(B364,BASKETBOL!C$42:N2755,10,0)),VLOOKUP(B364,HENTBOL!C$32:N2756,10,0)),VLOOKUP(B364,HOKEY!C$35:N2100,10,0)),VLOOKUP(B364,KRİKET!C$30:N2530,10,0)),VLOOKUP(B364,'FERDİ BRANŞLAR'!B$2:M431,10,0))</f>
        <v>0</v>
      </c>
      <c r="L364" s="326">
        <f>IFERROR(IFERROR(IFERROR(IFERROR(IFERROR(IFERROR(IFERROR(VLOOKUP(B364,FUTSAL!C$69:N12257,11,0),VLOOKUP(B364,VOLEYBOL!C$54:N2653,11,0)),VLOOKUP(B364,FUTBOL!C$31:N2741,11,0)),VLOOKUP(B364,BASKETBOL!C$42:N2755,11,0)),VLOOKUP(B364,HENTBOL!C$32:N2756,11,0)),VLOOKUP(B364,HOKEY!C$35:N2100,11,0)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2755,12,0)),VLOOKUP(B364,HENTBOL!C$32:N2756,12,0)),VLOOKUP(B364,HOKEY!C$35:N2100,11,0)),VLOOKUP(B364,KRİKET!C$30:N2530,12,0)),VLOOKUP(B364,'FERDİ BRANŞLAR'!B$2:M431,12,0))</f>
        <v>0</v>
      </c>
    </row>
    <row r="365" spans="2:13" ht="12" x14ac:dyDescent="0.2">
      <c r="B365" s="188">
        <v>221</v>
      </c>
      <c r="C365" s="185">
        <f>IFERROR(IFERROR(IFERROR(IFERROR(IFERROR(IFERROR(IFERROR(VLOOKUP(B365,FUTSAL!C$69:N11699,2,0),VLOOKUP(B365,VOLEYBOL!C$54:N2095,2,0)),VLOOKUP(B365,FUTBOL!C$31:N2183,2,0)),VLOOKUP(B365,BASKETBOL!C$42:N2197,2,0)),VLOOKUP(B365,HENTBOL!C$32:N2198,2,0)),VLOOKUP(B365,HOKEY!C$35:N1542,2,0)),VLOOKUP(B365,KRİKET!C$30:N1972,2,0)),VLOOKUP(B365,'FERDİ BRANŞLAR'!B$2:M318,2,0))</f>
        <v>46073</v>
      </c>
      <c r="D365" s="186">
        <f>IFERROR(IFERROR(IFERROR(IFERROR(IFERROR(IFERROR(IFERROR(VLOOKUP(B365,FUTSAL!C$69:N11699,3,0),VLOOKUP(B365,VOLEYBOL!C$54:N2095,3,0)),VLOOKUP(B365,FUTBOL!C$31:N2183,3,0)),VLOOKUP(B365,BASKETBOL!C$42:N2197,3,0)),VLOOKUP(B365,HENTBOL!C$32:N2198,3,0)),VLOOKUP(B365,HOKEY!C$35:N1542,3,0)),VLOOKUP(B365,KRİKET!C$30:N1972,3,0)),VLOOKUP(B365,'FERDİ BRANŞLAR'!B$2:M318,3,0))</f>
        <v>0.54166666666666663</v>
      </c>
      <c r="E365" s="185" t="str">
        <f>IFERROR(IFERROR(IFERROR(IFERROR(IFERROR(IFERROR(IFERROR(VLOOKUP(B365,FUTSAL!C$69:N11699,4,0),VLOOKUP(B365,VOLEYBOL!C$54:N2095,4,0)),VLOOKUP(B365,FUTBOL!C$31:N2183,4,0)),VLOOKUP(B365,BASKETBOL!C$42:N2197,4,0)),VLOOKUP(B365,HENTBOL!C$32:N2198,4,0)),VLOOKUP(B365,HOKEY!C$35:N1542,4,0)),VLOOKUP(B365,KRİKET!C$30:N1972,4,0)),VLOOKUP(B365,'FERDİ BRANŞLAR'!B$2:M318,4,0))</f>
        <v>AMASYA BEL 2NOLU SENTETİK SAHA</v>
      </c>
      <c r="F365" s="185" t="str">
        <f>IFERROR(IFERROR(IFERROR(IFERROR(IFERROR(IFERROR(IFERROR(VLOOKUP(B365,FUTSAL!C$69:N11699,5,0),VLOOKUP(B365,VOLEYBOL!C$54:N2095,5,0)),VLOOKUP(B365,FUTBOL!C$31:N2183,5,0)),VLOOKUP(B365,BASKETBOL!C$42:N2197,5,0)),VLOOKUP(B365,HENTBOL!C$32:N2198,5,0)),VLOOKUP(B365,HOKEY!C$35:N1542,5,0)),VLOOKUP(B365,KRİKET!C$30:N1972,5,0)),VLOOKUP(B365,'FERDİ BRANŞLAR'!B$2:M318,5,0))</f>
        <v>FUTBOL</v>
      </c>
      <c r="G365" s="185" t="str">
        <f>IFERROR(IFERROR(IFERROR(IFERROR(IFERROR(IFERROR(IFERROR(VLOOKUP(B365,FUTSAL!C$69:N12144,6,0),VLOOKUP(B365,VOLEYBOL!C$54:N2540,6,0)),VLOOKUP(B365,FUTBOL!C$31:N2628,6,0)),VLOOKUP(B365,BASKETBOL!C$42:N2642,6,0)),VLOOKUP(B365,HENTBOL!C$32:N2643,6,0)),VLOOKUP(B365,HOKEY!C$35:N1987,6,0)),VLOOKUP(B365,KRİKET!C$30:N2417,6,0)),VLOOKUP(B365,'FERDİ BRANŞLAR'!B$2:M318,6,0))</f>
        <v>A GRB</v>
      </c>
      <c r="H365" s="185" t="str">
        <f>IFERROR(IFERROR(IFERROR(IFERROR(IFERROR(IFERROR(IFERROR(VLOOKUP(B365,FUTSAL!C$69:N12144,7,0),VLOOKUP(B365,VOLEYBOL!C$54:N2540,7,0)),VLOOKUP(B365,FUTBOL!C$31:N2628,7,0)),VLOOKUP(B365,BASKETBOL!C$42:N2642,7,0)),VLOOKUP(B365,HENTBOL!C$32:N2643,7,0)),VLOOKUP(B365,HOKEY!C$35:N1987,7,0)),VLOOKUP(B365,KRİKET!C$30:N2417,7,0)),VLOOKUP(B365,'FERDİ BRANŞLAR'!B$2:M318,7,0))</f>
        <v>GNÇ A ERK</v>
      </c>
      <c r="I365" s="187" t="str">
        <f>IFERROR(IFERROR(IFERROR(IFERROR(IFERROR(IFERROR(IFERROR(VLOOKUP(B365,FUTSAL!C$69:N12144,8,0),VLOOKUP(B365,VOLEYBOL!C$54:N2540,8,0)),VLOOKUP(B365,FUTBOL!C$31:N2628,8,0)),VLOOKUP(B365,BASKETBOL!C$42:N2642,8,0)),VLOOKUP(B365,HENTBOL!C$32:N2643,8,0)),VLOOKUP(B365,HOKEY!C$35:N1987,8,0)),VLOOKUP(B365,KRİKET!C$30:N2417,8,0)),VLOOKUP(B365,'FERDİ BRANŞLAR'!B$2:M318,8,0))</f>
        <v>AMASYA ŞEHİT FERHAT ERDİN SPOR LİSESİ</v>
      </c>
      <c r="J365" s="253">
        <f>IFERROR(IFERROR(IFERROR(IFERROR(IFERROR(IFERROR(IFERROR(VLOOKUP(B365,FUTSAL!C$69:N12144,9,0),VLOOKUP(B365,VOLEYBOL!C$54:N2540,9,0)),VLOOKUP(B365,FUTBOL!C$31:N2628,9,0)),VLOOKUP(B365,BASKETBOL!C$42:N2642,9,0)),VLOOKUP(B365,HENTBOL!C$32:N2643,9,0)),VLOOKUP(B365,HOKEY!C$35:N1987,9,0)),VLOOKUP(B365,KRİKET!C$30:N2417,9,0)),VLOOKUP(B365,'FERDİ BRANŞLAR'!B$2:M318,9,0))</f>
        <v>0</v>
      </c>
      <c r="K365" s="253">
        <f>IFERROR(IFERROR(IFERROR(IFERROR(IFERROR(IFERROR(IFERROR(VLOOKUP(B365,FUTSAL!C$69:N12144,10,0),VLOOKUP(B365,VOLEYBOL!C$54:N2540,10,0)),VLOOKUP(B365,FUTBOL!C$31:N2628,10,0)),VLOOKUP(B365,BASKETBOL!C$42:N2642,10,0)),VLOOKUP(B365,HENTBOL!C$32:N2643,10,0)),VLOOKUP(B365,HOKEY!C$35:N1987,10,0)),VLOOKUP(B365,KRİKET!C$30:N2417,10,0)),VLOOKUP(B365,'FERDİ BRANŞLAR'!B$2:M318,10,0))</f>
        <v>0</v>
      </c>
      <c r="L365" s="330" t="str">
        <f>IFERROR(IFERROR(IFERROR(IFERROR(IFERROR(IFERROR(IFERROR(VLOOKUP(B365,FUTSAL!C$69:N12144,11,0),VLOOKUP(B365,VOLEYBOL!C$54:N2540,11,0)),VLOOKUP(B365,FUTBOL!C$31:N2628,11,0)),VLOOKUP(B365,BASKETBOL!C$42:N2642,11,0)),VLOOKUP(B365,HENTBOL!C$32:N2643,11,0)),VLOOKUP(B365,HOKEY!C$35:N1987,11,0)),VLOOKUP(B365,KRİKET!C$30:N2417,11,0)),VLOOKUP(B365,'FERDİ BRANŞLAR'!B$2:M318,11,0))</f>
        <v>SULUOVA ŞEHİT OSMAN KARAKUŞ ANADOLU İHL</v>
      </c>
      <c r="M365" s="79" t="str">
        <f>IFERROR(IFERROR(IFERROR(IFERROR(IFERROR(IFERROR(IFERROR(VLOOKUP(B365,FUTSAL!C$69:N12144,12,0),VLOOKUP(B365,VOLEYBOL!C$54:N2540,12,0)),VLOOKUP(B365,FUTBOL!C$31:N2628,12,0)),VLOOKUP(B365,BASKETBOL!C$42:N2642,12,0)),VLOOKUP(B365,HENTBOL!C$32:N2643,12,0)),VLOOKUP(B365,HOKEY!C$35:N1987,11,0)),VLOOKUP(B365,KRİKET!C$30:N2417,12,0)),VLOOKUP(B365,'FERDİ BRANŞLAR'!B$2:M318,12,0))</f>
        <v>SAAT DEĞİŞİKLİĞİ</v>
      </c>
    </row>
    <row r="366" spans="2:13" ht="12" x14ac:dyDescent="0.2">
      <c r="B366" s="188">
        <v>222</v>
      </c>
      <c r="C366" s="185">
        <f>IFERROR(IFERROR(IFERROR(IFERROR(IFERROR(IFERROR(IFERROR(VLOOKUP(B366,FUTSAL!C$69:N11700,2,0),VLOOKUP(B366,VOLEYBOL!C$54:N2096,2,0)),VLOOKUP(B366,FUTBOL!C$31:N2184,2,0)),VLOOKUP(B366,BASKETBOL!C$42:N2198,2,0)),VLOOKUP(B366,HENTBOL!C$32:N2199,2,0)),VLOOKUP(B366,HOKEY!C$35:N1543,2,0)),VLOOKUP(B366,KRİKET!C$30:N1973,2,0)),VLOOKUP(B366,'FERDİ BRANŞLAR'!B$2:M319,2,0))</f>
        <v>46073</v>
      </c>
      <c r="D366" s="186">
        <f>IFERROR(IFERROR(IFERROR(IFERROR(IFERROR(IFERROR(IFERROR(VLOOKUP(B366,FUTSAL!C$69:N11700,3,0),VLOOKUP(B366,VOLEYBOL!C$54:N2096,3,0)),VLOOKUP(B366,FUTBOL!C$31:N2184,3,0)),VLOOKUP(B366,BASKETBOL!C$42:N2198,3,0)),VLOOKUP(B366,HENTBOL!C$32:N2199,3,0)),VLOOKUP(B366,HOKEY!C$35:N1543,3,0)),VLOOKUP(B366,KRİKET!C$30:N1973,3,0)),VLOOKUP(B366,'FERDİ BRANŞLAR'!B$2:M319,3,0))</f>
        <v>0.54166666666666663</v>
      </c>
      <c r="E366" s="185" t="str">
        <f>IFERROR(IFERROR(IFERROR(IFERROR(IFERROR(IFERROR(IFERROR(VLOOKUP(B366,FUTSAL!C$69:N11700,4,0),VLOOKUP(B366,VOLEYBOL!C$54:N2096,4,0)),VLOOKUP(B366,FUTBOL!C$31:N2184,4,0)),VLOOKUP(B366,BASKETBOL!C$42:N2198,4,0)),VLOOKUP(B366,HENTBOL!C$32:N2199,4,0)),VLOOKUP(B366,HOKEY!C$35:N1543,4,0)),VLOOKUP(B366,KRİKET!C$30:N1973,4,0)),VLOOKUP(B366,'FERDİ BRANŞLAR'!B$2:M319,4,0))</f>
        <v>SULUOVA SENTETİK SAHA</v>
      </c>
      <c r="F366" s="185" t="str">
        <f>IFERROR(IFERROR(IFERROR(IFERROR(IFERROR(IFERROR(IFERROR(VLOOKUP(B366,FUTSAL!C$69:N11700,5,0),VLOOKUP(B366,VOLEYBOL!C$54:N2096,5,0)),VLOOKUP(B366,FUTBOL!C$31:N2184,5,0)),VLOOKUP(B366,BASKETBOL!C$42:N2198,5,0)),VLOOKUP(B366,HENTBOL!C$32:N2199,5,0)),VLOOKUP(B366,HOKEY!C$35:N1543,5,0)),VLOOKUP(B366,KRİKET!C$30:N1973,5,0)),VLOOKUP(B366,'FERDİ BRANŞLAR'!B$2:M319,5,0))</f>
        <v>FUTBOL</v>
      </c>
      <c r="G366" s="185" t="str">
        <f>IFERROR(IFERROR(IFERROR(IFERROR(IFERROR(IFERROR(IFERROR(VLOOKUP(B366,FUTSAL!C$69:N12145,6,0),VLOOKUP(B366,VOLEYBOL!C$54:N2541,6,0)),VLOOKUP(B366,FUTBOL!C$31:N2629,6,0)),VLOOKUP(B366,BASKETBOL!C$42:N2643,6,0)),VLOOKUP(B366,HENTBOL!C$32:N2644,6,0)),VLOOKUP(B366,HOKEY!C$35:N1988,6,0)),VLOOKUP(B366,KRİKET!C$30:N2418,6,0)),VLOOKUP(B366,'FERDİ BRANŞLAR'!B$2:M319,6,0))</f>
        <v>A GRB</v>
      </c>
      <c r="H366" s="185" t="str">
        <f>IFERROR(IFERROR(IFERROR(IFERROR(IFERROR(IFERROR(IFERROR(VLOOKUP(B366,FUTSAL!C$69:N12145,7,0),VLOOKUP(B366,VOLEYBOL!C$54:N2541,7,0)),VLOOKUP(B366,FUTBOL!C$31:N2629,7,0)),VLOOKUP(B366,BASKETBOL!C$42:N2643,7,0)),VLOOKUP(B366,HENTBOL!C$32:N2644,7,0)),VLOOKUP(B366,HOKEY!C$35:N1988,7,0)),VLOOKUP(B366,KRİKET!C$30:N2418,7,0)),VLOOKUP(B366,'FERDİ BRANŞLAR'!B$2:M319,7,0))</f>
        <v>GNÇ A ERK</v>
      </c>
      <c r="I366" s="187" t="str">
        <f>IFERROR(IFERROR(IFERROR(IFERROR(IFERROR(IFERROR(IFERROR(VLOOKUP(B366,FUTSAL!C$69:N12145,8,0),VLOOKUP(B366,VOLEYBOL!C$54:N2541,8,0)),VLOOKUP(B366,FUTBOL!C$31:N2629,8,0)),VLOOKUP(B366,BASKETBOL!C$42:N2643,8,0)),VLOOKUP(B366,HENTBOL!C$32:N2644,8,0)),VLOOKUP(B366,HOKEY!C$35:N1988,8,0)),VLOOKUP(B366,KRİKET!C$30:N2418,8,0)),VLOOKUP(B366,'FERDİ BRANŞLAR'!B$2:M319,8,0))</f>
        <v>SULUOVA  ŞEHİT ERKAN AYAS MTAL</v>
      </c>
      <c r="J366" s="253">
        <f>IFERROR(IFERROR(IFERROR(IFERROR(IFERROR(IFERROR(IFERROR(VLOOKUP(B366,FUTSAL!C$69:N12145,9,0),VLOOKUP(B366,VOLEYBOL!C$54:N2541,9,0)),VLOOKUP(B366,FUTBOL!C$31:N2629,9,0)),VLOOKUP(B366,BASKETBOL!C$42:N2643,9,0)),VLOOKUP(B366,HENTBOL!C$32:N2644,9,0)),VLOOKUP(B366,HOKEY!C$35:N1988,9,0)),VLOOKUP(B366,KRİKET!C$30:N2418,9,0)),VLOOKUP(B366,'FERDİ BRANŞLAR'!B$2:M319,9,0))</f>
        <v>0</v>
      </c>
      <c r="K366" s="253">
        <f>IFERROR(IFERROR(IFERROR(IFERROR(IFERROR(IFERROR(IFERROR(VLOOKUP(B366,FUTSAL!C$69:N12145,10,0),VLOOKUP(B366,VOLEYBOL!C$54:N2541,10,0)),VLOOKUP(B366,FUTBOL!C$31:N2629,10,0)),VLOOKUP(B366,BASKETBOL!C$42:N2643,10,0)),VLOOKUP(B366,HENTBOL!C$32:N2644,10,0)),VLOOKUP(B366,HOKEY!C$35:N1988,10,0)),VLOOKUP(B366,KRİKET!C$30:N2418,10,0)),VLOOKUP(B366,'FERDİ BRANŞLAR'!B$2:M319,10,0))</f>
        <v>0</v>
      </c>
      <c r="L366" s="59" t="str">
        <f>IFERROR(IFERROR(IFERROR(IFERROR(IFERROR(IFERROR(IFERROR(VLOOKUP(B366,FUTSAL!C$69:N12145,11,0),VLOOKUP(B366,VOLEYBOL!C$54:N2541,11,0)),VLOOKUP(B366,FUTBOL!C$31:N2629,11,0)),VLOOKUP(B366,BASKETBOL!C$42:N2643,11,0)),VLOOKUP(B366,HENTBOL!C$32:N2644,11,0)),VLOOKUP(B366,HOKEY!C$35:N1988,11,0)),VLOOKUP(B366,KRİKET!C$30:N2418,11,0)),VLOOKUP(B366,'FERDİ BRANŞLAR'!B$2:M319,11,0))</f>
        <v>SULUOVA LOKMAN HEKİM MTAL</v>
      </c>
      <c r="M366" s="79">
        <f>IFERROR(IFERROR(IFERROR(IFERROR(IFERROR(IFERROR(IFERROR(VLOOKUP(B366,FUTSAL!C$69:N12145,12,0),VLOOKUP(B366,VOLEYBOL!C$54:N2541,12,0)),VLOOKUP(B366,FUTBOL!C$31:N2629,12,0)),VLOOKUP(B366,BASKETBOL!C$42:N2643,12,0)),VLOOKUP(B366,HENTBOL!C$32:N2644,12,0)),VLOOKUP(B366,HOKEY!C$35:N1988,11,0)),VLOOKUP(B366,KRİKET!C$30:N2418,12,0)),VLOOKUP(B366,'FERDİ BRANŞLAR'!B$2:M319,12,0))</f>
        <v>0</v>
      </c>
    </row>
    <row r="367" spans="2:13" ht="12" x14ac:dyDescent="0.2">
      <c r="B367" s="188">
        <v>107</v>
      </c>
      <c r="C367" s="185">
        <f>IFERROR(IFERROR(IFERROR(IFERROR(IFERROR(IFERROR(IFERROR(VLOOKUP(B367,FUTSAL!C$69:N11786,2,0),VLOOKUP(B367,VOLEYBOL!C$54:N2182,2,0)),VLOOKUP(B367,FUTBOL!C$31:N2270,2,0)),VLOOKUP(B367,BASKETBOL!C$42:N2284,2,0)),VLOOKUP(B367,HENTBOL!C$32:N2285,2,0)),VLOOKUP(B367,HOKEY!C$35:N1629,2,0)),VLOOKUP(B367,KRİKET!C$30:N2059,2,0)),VLOOKUP(B367,'FERDİ BRANŞLAR'!B$2:M405,2,0))</f>
        <v>46076</v>
      </c>
      <c r="D367" s="186">
        <f>IFERROR(IFERROR(IFERROR(IFERROR(IFERROR(IFERROR(IFERROR(VLOOKUP(B367,FUTSAL!C$69:N11786,3,0),VLOOKUP(B367,VOLEYBOL!C$54:N2182,3,0)),VLOOKUP(B367,FUTBOL!C$31:N2270,3,0)),VLOOKUP(B367,BASKETBOL!C$42:N2284,3,0)),VLOOKUP(B367,HENTBOL!C$32:N2285,3,0)),VLOOKUP(B367,HOKEY!C$35:N1629,3,0)),VLOOKUP(B367,KRİKET!C$30:N2059,3,0)),VLOOKUP(B367,'FERDİ BRANŞLAR'!B$2:M405,3,0))</f>
        <v>0.41666666666666669</v>
      </c>
      <c r="E367" s="185" t="str">
        <f>IFERROR(IFERROR(IFERROR(IFERROR(IFERROR(IFERROR(IFERROR(VLOOKUP(B367,FUTSAL!C$69:N11786,4,0),VLOOKUP(B367,VOLEYBOL!C$54:N2182,4,0)),VLOOKUP(B367,FUTBOL!C$31:N2270,4,0)),VLOOKUP(B367,BASKETBOL!C$42:N2284,4,0)),VLOOKUP(B367,HENTBOL!C$32:N2285,4,0)),VLOOKUP(B367,HOKEY!C$35:N1629,4,0)),VLOOKUP(B367,KRİKET!C$30:N2059,4,0)),VLOOKUP(B367,'FERDİ BRANŞLAR'!B$2:M405,4,0))</f>
        <v>AMASYA SS</v>
      </c>
      <c r="F367" s="185" t="str">
        <f>IFERROR(IFERROR(IFERROR(IFERROR(IFERROR(IFERROR(IFERROR(VLOOKUP(B367,FUTSAL!C$69:N11786,5,0),VLOOKUP(B367,VOLEYBOL!C$54:N2182,5,0)),VLOOKUP(B367,FUTBOL!C$31:N2270,5,0)),VLOOKUP(B367,BASKETBOL!C$42:N2284,5,0)),VLOOKUP(B367,HENTBOL!C$32:N2285,5,0)),VLOOKUP(B367,HOKEY!C$35:N1629,5,0)),VLOOKUP(B367,KRİKET!C$30:N2059,5,0)),VLOOKUP(B367,'FERDİ BRANŞLAR'!B$2:M405,5,0))</f>
        <v>FUTSAL</v>
      </c>
      <c r="G367" s="185" t="str">
        <f>IFERROR(IFERROR(IFERROR(IFERROR(IFERROR(IFERROR(IFERROR(VLOOKUP(B367,FUTSAL!C$69:N12231,6,0),VLOOKUP(B367,VOLEYBOL!C$54:N2627,6,0)),VLOOKUP(B367,FUTBOL!C$31:N2715,6,0)),VLOOKUP(B367,BASKETBOL!C$42:N2729,6,0)),VLOOKUP(B367,HENTBOL!C$32:N2730,6,0)),VLOOKUP(B367,HOKEY!C$35:N2074,6,0)),VLOOKUP(B367,KRİKET!C$30:N2504,6,0)),VLOOKUP(B367,'FERDİ BRANŞLAR'!B$2:M405,6,0))</f>
        <v>Ç.F</v>
      </c>
      <c r="H367" s="185" t="str">
        <f>IFERROR(IFERROR(IFERROR(IFERROR(IFERROR(IFERROR(IFERROR(VLOOKUP(B367,FUTSAL!C$69:N12231,7,0),VLOOKUP(B367,VOLEYBOL!C$54:N2627,7,0)),VLOOKUP(B367,FUTBOL!C$31:N2715,7,0)),VLOOKUP(B367,BASKETBOL!C$42:N2729,7,0)),VLOOKUP(B367,HENTBOL!C$32:N2730,7,0)),VLOOKUP(B367,HOKEY!C$35:N2074,7,0)),VLOOKUP(B367,KRİKET!C$30:N2504,7,0)),VLOOKUP(B367,'FERDİ BRANŞLAR'!B$2:M405,7,0))</f>
        <v>YILDIZ ERK</v>
      </c>
      <c r="I367" s="187" t="str">
        <f>IFERROR(IFERROR(IFERROR(IFERROR(IFERROR(IFERROR(IFERROR(VLOOKUP(B367,FUTSAL!C$69:N12231,8,0),VLOOKUP(B367,VOLEYBOL!C$54:N2627,8,0)),VLOOKUP(B367,FUTBOL!C$31:N2715,8,0)),VLOOKUP(B367,BASKETBOL!C$42:N2729,8,0)),VLOOKUP(B367,HENTBOL!C$32:N2730,8,0)),VLOOKUP(B367,HOKEY!C$35:N2074,8,0)),VLOOKUP(B367,KRİKET!C$30:N2504,8,0)),VLOOKUP(B367,'FERDİ BRANŞLAR'!B$2:M405,8,0))</f>
        <v>A GRUBU 1.</v>
      </c>
      <c r="J367" s="253">
        <f>IFERROR(IFERROR(IFERROR(IFERROR(IFERROR(IFERROR(IFERROR(VLOOKUP(B367,FUTSAL!C$69:N12231,9,0),VLOOKUP(B367,VOLEYBOL!C$54:N2627,9,0)),VLOOKUP(B367,FUTBOL!C$31:N2715,9,0)),VLOOKUP(B367,BASKETBOL!C$42:N2729,9,0)),VLOOKUP(B367,HENTBOL!C$32:N2730,9,0)),VLOOKUP(B367,HOKEY!C$35:N2074,9,0)),VLOOKUP(B367,KRİKET!C$30:N2504,9,0)),VLOOKUP(B367,'FERDİ BRANŞLAR'!B$2:M405,9,0))</f>
        <v>0</v>
      </c>
      <c r="K367" s="253">
        <f>IFERROR(IFERROR(IFERROR(IFERROR(IFERROR(IFERROR(IFERROR(VLOOKUP(B367,FUTSAL!C$69:N12231,10,0),VLOOKUP(B367,VOLEYBOL!C$54:N2627,10,0)),VLOOKUP(B367,FUTBOL!C$31:N2715,10,0)),VLOOKUP(B367,BASKETBOL!C$42:N2729,10,0)),VLOOKUP(B367,HENTBOL!C$32:N2730,10,0)),VLOOKUP(B367,HOKEY!C$35:N2074,10,0)),VLOOKUP(B367,KRİKET!C$30:N2504,10,0)),VLOOKUP(B367,'FERDİ BRANŞLAR'!B$2:M405,10,0))</f>
        <v>0</v>
      </c>
      <c r="L367" s="311" t="str">
        <f>IFERROR(IFERROR(IFERROR(IFERROR(IFERROR(IFERROR(IFERROR(VLOOKUP(B367,FUTSAL!C$69:N12231,11,0),VLOOKUP(B367,VOLEYBOL!C$54:N2627,11,0)),VLOOKUP(B367,FUTBOL!C$31:N2715,11,0)),VLOOKUP(B367,BASKETBOL!C$42:N2729,11,0)),VLOOKUP(B367,HENTBOL!C$32:N2730,11,0)),VLOOKUP(B367,HOKEY!C$35:N2074,11,0)),VLOOKUP(B367,KRİKET!C$30:N2504,11,0)),VLOOKUP(B367,'FERDİ BRANŞLAR'!B$2:M405,11,0))</f>
        <v>H GRUBU 1.</v>
      </c>
      <c r="M367" s="79">
        <f>IFERROR(IFERROR(IFERROR(IFERROR(IFERROR(IFERROR(IFERROR(VLOOKUP(B367,FUTSAL!C$69:N12231,12,0),VLOOKUP(B367,VOLEYBOL!C$54:N2627,12,0)),VLOOKUP(B367,FUTBOL!C$31:N2715,12,0)),VLOOKUP(B367,BASKETBOL!C$42:N2729,12,0)),VLOOKUP(B367,HENTBOL!C$32:N2730,12,0)),VLOOKUP(B367,HOKEY!C$35:N2074,11,0)),VLOOKUP(B367,KRİKET!C$30:N2504,12,0)),VLOOKUP(B367,'FERDİ BRANŞLAR'!B$2:M405,12,0))</f>
        <v>0</v>
      </c>
    </row>
    <row r="368" spans="2:13" ht="12" x14ac:dyDescent="0.2">
      <c r="B368" s="188">
        <v>252</v>
      </c>
      <c r="C368" s="263">
        <f>IFERROR(IFERROR(IFERROR(IFERROR(IFERROR(IFERROR(IFERROR(VLOOKUP(B368,FUTSAL!C$69:N11554,2,0),VLOOKUP(B368,VOLEYBOL!C$54:N1950,2,0)),VLOOKUP(B368,FUTBOL!C$31:N2038,2,0)),VLOOKUP(B368,BASKETBOL!C$42:N2052,2,0)),VLOOKUP(B368,HENTBOL!C$32:N2053,2,0)),VLOOKUP(B368,HOKEY!C$35:N1397,2,0)),VLOOKUP(B368,KRİKET!C$30:N1827,2,0)),VLOOKUP(B368,'FERDİ BRANŞLAR'!B$2:M173,2,0))</f>
        <v>46076</v>
      </c>
      <c r="D368" s="186">
        <f>IFERROR(IFERROR(IFERROR(IFERROR(IFERROR(IFERROR(IFERROR(VLOOKUP(B368,FUTSAL!C$69:N11554,3,0),VLOOKUP(B368,VOLEYBOL!C$54:N1950,3,0)),VLOOKUP(B368,FUTBOL!C$31:N2038,3,0)),VLOOKUP(B368,BASKETBOL!C$42:N2052,3,0)),VLOOKUP(B368,HENTBOL!C$32:N2053,3,0)),VLOOKUP(B368,HOKEY!C$35:N1397,3,0)),VLOOKUP(B368,KRİKET!C$30:N1827,3,0)),VLOOKUP(B368,'FERDİ BRANŞLAR'!B$2:M173,3,0))</f>
        <v>0.41666666666666669</v>
      </c>
      <c r="E368" s="185" t="str">
        <f>IFERROR(IFERROR(IFERROR(IFERROR(IFERROR(IFERROR(IFERROR(VLOOKUP(B368,FUTSAL!C$69:N11554,4,0),VLOOKUP(B368,VOLEYBOL!C$54:N1950,4,0)),VLOOKUP(B368,FUTBOL!C$31:N2038,4,0)),VLOOKUP(B368,BASKETBOL!C$42:N2052,4,0)),VLOOKUP(B368,HENTBOL!C$32:N2053,4,0)),VLOOKUP(B368,HOKEY!C$35:N1397,4,0)),VLOOKUP(B368,KRİKET!C$30:N1827,4,0)),VLOOKUP(B368,'FERDİ BRANŞLAR'!B$2:M173,4,0))</f>
        <v>MERZİFON SENTETİK SAHA</v>
      </c>
      <c r="F368" s="185" t="str">
        <f>IFERROR(IFERROR(IFERROR(IFERROR(IFERROR(IFERROR(IFERROR(VLOOKUP(B368,FUTSAL!C$69:N11554,5,0),VLOOKUP(B368,VOLEYBOL!C$54:N1950,5,0)),VLOOKUP(B368,FUTBOL!C$31:N2038,5,0)),VLOOKUP(B368,BASKETBOL!C$42:N2052,5,0)),VLOOKUP(B368,HENTBOL!C$32:N2053,5,0)),VLOOKUP(B368,HOKEY!C$35:N1397,5,0)),VLOOKUP(B368,KRİKET!C$30:N1827,5,0)),VLOOKUP(B368,'FERDİ BRANŞLAR'!B$2:M173,5,0))</f>
        <v>FUTBOL</v>
      </c>
      <c r="G368" s="185" t="str">
        <f>IFERROR(IFERROR(IFERROR(IFERROR(IFERROR(IFERROR(IFERROR(VLOOKUP(B368,FUTSAL!C$69:N11999,6,0),VLOOKUP(B368,VOLEYBOL!C$54:N2395,6,0)),VLOOKUP(B368,FUTBOL!C$31:N2483,6,0)),VLOOKUP(B368,BASKETBOL!C$42:N2497,6,0)),VLOOKUP(B368,HENTBOL!C$32:N2498,6,0)),VLOOKUP(B368,HOKEY!C$35:N1842,6,0)),VLOOKUP(B368,KRİKET!C$30:N2272,6,0)),VLOOKUP(B368,'FERDİ BRANŞLAR'!B$2:M173,6,0))</f>
        <v>C GRB</v>
      </c>
      <c r="H368" s="185" t="str">
        <f>IFERROR(IFERROR(IFERROR(IFERROR(IFERROR(IFERROR(IFERROR(VLOOKUP(B368,FUTSAL!C$69:N11999,7,0),VLOOKUP(B368,VOLEYBOL!C$54:N2395,7,0)),VLOOKUP(B368,FUTBOL!C$31:N2483,7,0)),VLOOKUP(B368,BASKETBOL!C$42:N2497,7,0)),VLOOKUP(B368,HENTBOL!C$32:N2498,7,0)),VLOOKUP(B368,HOKEY!C$35:N1842,7,0)),VLOOKUP(B368,KRİKET!C$30:N2272,7,0)),VLOOKUP(B368,'FERDİ BRANŞLAR'!B$2:M173,7,0))</f>
        <v>KÜÇÜK ERK</v>
      </c>
      <c r="I368" s="187" t="str">
        <f>IFERROR(IFERROR(IFERROR(IFERROR(IFERROR(IFERROR(IFERROR(VLOOKUP(B368,FUTSAL!C$69:N11999,8,0),VLOOKUP(B368,VOLEYBOL!C$54:N2395,8,0)),VLOOKUP(B368,FUTBOL!C$31:N2483,8,0)),VLOOKUP(B368,BASKETBOL!C$42:N2497,8,0)),VLOOKUP(B368,HENTBOL!C$32:N2498,8,0)),VLOOKUP(B368,HOKEY!C$35:N1842,8,0)),VLOOKUP(B368,KRİKET!C$30:N2272,8,0)),VLOOKUP(B368,'FERDİ BRANŞLAR'!B$2:M173,8,0))</f>
        <v>MERZİFON VALİ HÜSEYİN POROY O.O</v>
      </c>
      <c r="J368" s="253">
        <f>IFERROR(IFERROR(IFERROR(IFERROR(IFERROR(IFERROR(IFERROR(VLOOKUP(B368,FUTSAL!C$69:N11999,9,0),VLOOKUP(B368,VOLEYBOL!C$54:N2395,9,0)),VLOOKUP(B368,FUTBOL!C$31:N2483,9,0)),VLOOKUP(B368,BASKETBOL!C$42:N2497,9,0)),VLOOKUP(B368,HENTBOL!C$32:N2498,9,0)),VLOOKUP(B368,HOKEY!C$35:N1842,9,0)),VLOOKUP(B368,KRİKET!C$30:N2272,9,0)),VLOOKUP(B368,'FERDİ BRANŞLAR'!B$2:M173,9,0))</f>
        <v>0</v>
      </c>
      <c r="K368" s="253">
        <f>IFERROR(IFERROR(IFERROR(IFERROR(IFERROR(IFERROR(IFERROR(VLOOKUP(B368,FUTSAL!C$69:N11999,10,0),VLOOKUP(B368,VOLEYBOL!C$54:N2395,10,0)),VLOOKUP(B368,FUTBOL!C$31:N2483,10,0)),VLOOKUP(B368,BASKETBOL!C$42:N2497,10,0)),VLOOKUP(B368,HENTBOL!C$32:N2498,10,0)),VLOOKUP(B368,HOKEY!C$35:N1842,10,0)),VLOOKUP(B368,KRİKET!C$30:N2272,10,0)),VLOOKUP(B368,'FERDİ BRANŞLAR'!B$2:M173,10,0))</f>
        <v>0</v>
      </c>
      <c r="L368" s="59" t="str">
        <f>IFERROR(IFERROR(IFERROR(IFERROR(IFERROR(IFERROR(IFERROR(VLOOKUP(B368,FUTSAL!C$69:N11999,11,0),VLOOKUP(B368,VOLEYBOL!C$54:N2395,11,0)),VLOOKUP(B368,FUTBOL!C$31:N2483,11,0)),VLOOKUP(B368,BASKETBOL!C$42:N2497,11,0)),VLOOKUP(B368,HENTBOL!C$32:N2498,11,0)),VLOOKUP(B368,HOKEY!C$35:N1842,11,0)),VLOOKUP(B368,KRİKET!C$30:N2272,11,0)),VLOOKUP(B368,'FERDİ BRANŞLAR'!B$2:M173,11,0))</f>
        <v>MERZİFON ÖZEL KUTLUBEY O.O</v>
      </c>
      <c r="M368" s="79" t="str">
        <f>IFERROR(IFERROR(IFERROR(IFERROR(IFERROR(IFERROR(IFERROR(VLOOKUP(B368,FUTSAL!C$69:N11999,12,0),VLOOKUP(B368,VOLEYBOL!C$54:N2395,12,0)),VLOOKUP(B368,FUTBOL!C$31:N2483,12,0)),VLOOKUP(B368,BASKETBOL!C$42:N2497,12,0)),VLOOKUP(B368,HENTBOL!C$32:N2498,12,0)),VLOOKUP(B368,HOKEY!C$35:N1842,11,0)),VLOOKUP(B368,KRİKET!C$30:N2272,12,0)),VLOOKUP(B368,'FERDİ BRANŞLAR'!B$2:M173,12,0))</f>
        <v>TARİH DEĞİŞİKLİĞİ</v>
      </c>
    </row>
    <row r="369" spans="2:13" ht="12" x14ac:dyDescent="0.2">
      <c r="B369" s="104" t="s">
        <v>194</v>
      </c>
      <c r="C369" s="185">
        <f>IFERROR(IFERROR(IFERROR(IFERROR(IFERROR(IFERROR(IFERROR(VLOOKUP(B369,FUTSAL!C$69:N12034,2,0),VLOOKUP(B369,VOLEYBOL!C$54:N2430,2,0)),VLOOKUP(B369,FUTBOL!C$31:N2518,2,0)),VLOOKUP(B369,BASKETBOL!C$42:N2532,2,0)),VLOOKUP(B369,HENTBOL!C$32:N2533,2,0)),VLOOKUP(B369,HOKEY!C$35:N1877,2,0)),VLOOKUP(B369,KRİKET!C$30:N2307,2,0)),VLOOKUP(B369,'FERDİ BRANŞLAR'!B$2:M653,2,0))</f>
        <v>46076</v>
      </c>
      <c r="D369" s="186">
        <f>IFERROR(IFERROR(IFERROR(IFERROR(IFERROR(IFERROR(IFERROR(VLOOKUP(B369,FUTSAL!C$69:N12034,3,0),VLOOKUP(B369,VOLEYBOL!C$54:N2430,3,0)),VLOOKUP(B369,FUTBOL!C$31:N2518,3,0)),VLOOKUP(B369,BASKETBOL!C$42:N2532,3,0)),VLOOKUP(B369,HENTBOL!C$32:N2533,3,0)),VLOOKUP(B369,HOKEY!C$35:N1877,3,0)),VLOOKUP(B369,KRİKET!C$30:N2307,3,0)),VLOOKUP(B369,'FERDİ BRANŞLAR'!B$2:M653,3,0))</f>
        <v>0.41666666666666669</v>
      </c>
      <c r="E369" s="185" t="str">
        <f>IFERROR(IFERROR(IFERROR(IFERROR(IFERROR(IFERROR(IFERROR(VLOOKUP(B369,FUTSAL!C$69:N12034,4,0),VLOOKUP(B369,VOLEYBOL!C$54:N2430,4,0)),VLOOKUP(B369,FUTBOL!C$31:N2518,4,0)),VLOOKUP(B369,BASKETBOL!C$42:N2532,4,0)),VLOOKUP(B369,HENTBOL!C$32:N2533,4,0)),VLOOKUP(B369,HOKEY!C$35:N1877,4,0)),VLOOKUP(B369,KRİKET!C$30:N2307,4,0)),VLOOKUP(B369,'FERDİ BRANŞLAR'!B$2:M653,4,0))</f>
        <v>YEŞİLIRMAK KYK SOSYAL TESİS</v>
      </c>
      <c r="F369" s="185" t="str">
        <f>IFERROR(IFERROR(IFERROR(IFERROR(IFERROR(IFERROR(IFERROR(VLOOKUP(B369,FUTSAL!C$69:N12034,5,0),VLOOKUP(B369,VOLEYBOL!C$54:N2430,5,0)),VLOOKUP(B369,FUTBOL!C$31:N2518,5,0)),VLOOKUP(B369,BASKETBOL!C$42:N2532,5,0)),VLOOKUP(B369,HENTBOL!C$32:N2533,5,0)),VLOOKUP(B369,HOKEY!C$35:N1877,5,0)),VLOOKUP(B369,KRİKET!C$30:N2307,5,0)),VLOOKUP(B369,'FERDİ BRANŞLAR'!B$2:M653,5,0))</f>
        <v>SATRANÇ</v>
      </c>
      <c r="G369" s="185" t="str">
        <f>IFERROR(IFERROR(IFERROR(IFERROR(IFERROR(IFERROR(IFERROR(VLOOKUP(B369,FUTSAL!C$69:N12479,6,0),VLOOKUP(B369,VOLEYBOL!C$54:N2875,6,0)),VLOOKUP(B369,FUTBOL!C$31:N2963,6,0)),VLOOKUP(B369,BASKETBOL!C$42:N2977,6,0)),VLOOKUP(B369,HENTBOL!C$32:N2978,6,0)),VLOOKUP(B369,HOKEY!C$35:N2322,6,0)),VLOOKUP(B369,KRİKET!C$30:N2752,6,0)),VLOOKUP(B369,'FERDİ BRANŞLAR'!B$2:M653,6,0))</f>
        <v>…</v>
      </c>
      <c r="H369" s="185" t="str">
        <f>IFERROR(IFERROR(IFERROR(IFERROR(IFERROR(IFERROR(IFERROR(VLOOKUP(B369,FUTSAL!C$69:N12479,7,0),VLOOKUP(B369,VOLEYBOL!C$54:N2875,7,0)),VLOOKUP(B369,FUTBOL!C$31:N2963,7,0)),VLOOKUP(B369,BASKETBOL!C$42:N2977,7,0)),VLOOKUP(B369,HENTBOL!C$32:N2978,7,0)),VLOOKUP(B369,HOKEY!C$35:N2322,7,0)),VLOOKUP(B369,KRİKET!C$30:N2752,7,0)),VLOOKUP(B369,'FERDİ BRANŞLAR'!B$2:M653,7,0))</f>
        <v>KÜÇÜK-YILDIZ</v>
      </c>
      <c r="I369" s="187" t="str">
        <f>IFERROR(IFERROR(IFERROR(IFERROR(IFERROR(IFERROR(IFERROR(VLOOKUP(B369,FUTSAL!C$69:N12479,8,0),VLOOKUP(B369,VOLEYBOL!C$54:N2875,8,0)),VLOOKUP(B369,FUTBOL!C$31:N2963,8,0)),VLOOKUP(B369,BASKETBOL!C$42:N2977,8,0)),VLOOKUP(B369,HENTBOL!C$32:N2978,8,0)),VLOOKUP(B369,HOKEY!C$35:N2322,8,0)),VLOOKUP(B369,KRİKET!C$30:N2752,8,0)),VLOOKUP(B369,'FERDİ BRANŞLAR'!B$2:M653,8,0))</f>
        <v>……….</v>
      </c>
      <c r="J369" s="183" t="str">
        <f>IFERROR(IFERROR(IFERROR(IFERROR(IFERROR(IFERROR(IFERROR(VLOOKUP(B369,FUTSAL!C$69:N12479,9,0),VLOOKUP(B369,VOLEYBOL!C$54:N2875,9,0)),VLOOKUP(B369,FUTBOL!C$31:N2963,9,0)),VLOOKUP(B369,BASKETBOL!C$42:N2977,9,0)),VLOOKUP(B369,HENTBOL!C$32:N2978,9,0)),VLOOKUP(B369,HOKEY!C$35:N2322,9,0)),VLOOKUP(B369,KRİKET!C$30:N2752,9,0)),VLOOKUP(B369,'FERDİ BRANŞLAR'!B$2:M653,9,0))</f>
        <v>…</v>
      </c>
      <c r="K369" s="183" t="str">
        <f>IFERROR(IFERROR(IFERROR(IFERROR(IFERROR(IFERROR(IFERROR(VLOOKUP(B369,FUTSAL!C$69:N12479,10,0),VLOOKUP(B369,VOLEYBOL!C$54:N2875,10,0)),VLOOKUP(B369,FUTBOL!C$31:N2963,10,0)),VLOOKUP(B369,BASKETBOL!C$42:N2977,10,0)),VLOOKUP(B369,HENTBOL!C$32:N2978,10,0)),VLOOKUP(B369,HOKEY!C$35:N2322,10,0)),VLOOKUP(B369,KRİKET!C$30:N2752,10,0)),VLOOKUP(B369,'FERDİ BRANŞLAR'!B$2:M653,10,0))</f>
        <v>…</v>
      </c>
      <c r="L369" s="59" t="str">
        <f>IFERROR(IFERROR(IFERROR(IFERROR(IFERROR(IFERROR(IFERROR(VLOOKUP(B369,FUTSAL!C$69:N12479,11,0),VLOOKUP(B369,VOLEYBOL!C$54:N2875,11,0)),VLOOKUP(B369,FUTBOL!C$31:N2963,11,0)),VLOOKUP(B369,BASKETBOL!C$42:N2977,11,0)),VLOOKUP(B369,HENTBOL!C$32:N2978,11,0)),VLOOKUP(B369,HOKEY!C$35:N2322,11,0)),VLOOKUP(B369,KRİKET!C$30:N2752,11,0)),VLOOKUP(B369,'FERDİ BRANŞLAR'!B$2:M653,11,0))</f>
        <v>……….</v>
      </c>
      <c r="M369" s="79" t="str">
        <f>IFERROR(IFERROR(IFERROR(IFERROR(IFERROR(IFERROR(IFERROR(VLOOKUP(B369,FUTSAL!C$69:N12479,12,0),VLOOKUP(B369,VOLEYBOL!C$54:N2875,12,0)),VLOOKUP(B369,FUTBOL!C$31:N2963,12,0)),VLOOKUP(B369,BASKETBOL!C$42:N2977,12,0)),VLOOKUP(B369,HENTBOL!C$32:N2978,12,0)),VLOOKUP(B369,HOKEY!C$35:N2322,11,0)),VLOOKUP(B369,KRİKET!C$30:N2752,12,0)),VLOOKUP(B369,'FERDİ BRANŞLAR'!B$2:M653,12,0))</f>
        <v xml:space="preserve">KUPA TÖRENİ </v>
      </c>
    </row>
    <row r="370" spans="2:13" ht="12" x14ac:dyDescent="0.2">
      <c r="B370" s="104" t="s">
        <v>146</v>
      </c>
      <c r="C370" s="185">
        <f>IFERROR(IFERROR(IFERROR(IFERROR(IFERROR(IFERROR(IFERROR(VLOOKUP(B370,FUTSAL!C$69:N11986,2,0),VLOOKUP(B370,VOLEYBOL!C$54:N2382,2,0)),VLOOKUP(B370,FUTBOL!C$31:N2470,2,0)),VLOOKUP(B370,BASKETBOL!C$42:N2484,2,0)),VLOOKUP(B370,HENTBOL!C$32:N2485,2,0)),VLOOKUP(B370,HOKEY!C$35:N1829,2,0)),VLOOKUP(B370,KRİKET!C$30:N2259,2,0)),VLOOKUP(B370,'FERDİ BRANŞLAR'!B$2:M605,2,0))</f>
        <v>46076</v>
      </c>
      <c r="D370" s="186">
        <f>IFERROR(IFERROR(IFERROR(IFERROR(IFERROR(IFERROR(IFERROR(VLOOKUP(B370,FUTSAL!C$69:N11986,3,0),VLOOKUP(B370,VOLEYBOL!C$54:N2382,3,0)),VLOOKUP(B370,FUTBOL!C$31:N2470,3,0)),VLOOKUP(B370,BASKETBOL!C$42:N2484,3,0)),VLOOKUP(B370,HENTBOL!C$32:N2485,3,0)),VLOOKUP(B370,HOKEY!C$35:N1829,3,0)),VLOOKUP(B370,KRİKET!C$30:N2259,3,0)),VLOOKUP(B370,'FERDİ BRANŞLAR'!B$2:M605,3,0))</f>
        <v>0.41666666666666702</v>
      </c>
      <c r="E370" s="185" t="str">
        <f>IFERROR(IFERROR(IFERROR(IFERROR(IFERROR(IFERROR(IFERROR(VLOOKUP(B370,FUTSAL!C$69:N11986,4,0),VLOOKUP(B370,VOLEYBOL!C$54:N2382,4,0)),VLOOKUP(B370,FUTBOL!C$31:N2470,4,0)),VLOOKUP(B370,BASKETBOL!C$42:N2484,4,0)),VLOOKUP(B370,HENTBOL!C$32:N2485,4,0)),VLOOKUP(B370,HOKEY!C$35:N1829,4,0)),VLOOKUP(B370,KRİKET!C$30:N2259,4,0)),VLOOKUP(B370,'FERDİ BRANŞLAR'!B$2:M605,4,0))</f>
        <v>22 HAZİRAN S.S</v>
      </c>
      <c r="F370" s="185" t="str">
        <f>IFERROR(IFERROR(IFERROR(IFERROR(IFERROR(IFERROR(IFERROR(VLOOKUP(B370,FUTSAL!C$69:N11986,5,0),VLOOKUP(B370,VOLEYBOL!C$54:N2382,5,0)),VLOOKUP(B370,FUTBOL!C$31:N2470,5,0)),VLOOKUP(B370,BASKETBOL!C$42:N2484,5,0)),VLOOKUP(B370,HENTBOL!C$32:N2485,5,0)),VLOOKUP(B370,HOKEY!C$35:N1829,5,0)),VLOOKUP(B370,KRİKET!C$30:N2259,5,0)),VLOOKUP(B370,'FERDİ BRANŞLAR'!B$2:M605,5,0))</f>
        <v>BİLEK GÜREŞİ</v>
      </c>
      <c r="G370" s="185" t="str">
        <f>IFERROR(IFERROR(IFERROR(IFERROR(IFERROR(IFERROR(IFERROR(VLOOKUP(B370,FUTSAL!C$69:N12431,6,0),VLOOKUP(B370,VOLEYBOL!C$54:N2827,6,0)),VLOOKUP(B370,FUTBOL!C$31:N2915,6,0)),VLOOKUP(B370,BASKETBOL!C$42:N2929,6,0)),VLOOKUP(B370,HENTBOL!C$32:N2930,6,0)),VLOOKUP(B370,HOKEY!C$35:N2274,6,0)),VLOOKUP(B370,KRİKET!C$30:N2704,6,0)),VLOOKUP(B370,'FERDİ BRANŞLAR'!B$2:M605,6,0))</f>
        <v>…</v>
      </c>
      <c r="H370" s="185" t="str">
        <f>IFERROR(IFERROR(IFERROR(IFERROR(IFERROR(IFERROR(IFERROR(VLOOKUP(B370,FUTSAL!C$69:N12431,7,0),VLOOKUP(B370,VOLEYBOL!C$54:N2827,7,0)),VLOOKUP(B370,FUTBOL!C$31:N2915,7,0)),VLOOKUP(B370,BASKETBOL!C$42:N2929,7,0)),VLOOKUP(B370,HENTBOL!C$32:N2930,7,0)),VLOOKUP(B370,HOKEY!C$35:N2274,7,0)),VLOOKUP(B370,KRİKET!C$30:N2704,7,0)),VLOOKUP(B370,'FERDİ BRANŞLAR'!B$2:M605,7,0))</f>
        <v>YILDIZLAR</v>
      </c>
      <c r="I370" s="187" t="str">
        <f>IFERROR(IFERROR(IFERROR(IFERROR(IFERROR(IFERROR(IFERROR(VLOOKUP(B370,FUTSAL!C$69:N12431,8,0),VLOOKUP(B370,VOLEYBOL!C$54:N2827,8,0)),VLOOKUP(B370,FUTBOL!C$31:N2915,8,0)),VLOOKUP(B370,BASKETBOL!C$42:N2929,8,0)),VLOOKUP(B370,HENTBOL!C$32:N2930,8,0)),VLOOKUP(B370,HOKEY!C$35:N2274,8,0)),VLOOKUP(B370,KRİKET!C$30:N2704,8,0)),VLOOKUP(B370,'FERDİ BRANŞLAR'!B$2:M605,8,0))</f>
        <v>……….</v>
      </c>
      <c r="J370" s="183" t="str">
        <f>IFERROR(IFERROR(IFERROR(IFERROR(IFERROR(IFERROR(IFERROR(VLOOKUP(B370,FUTSAL!C$69:N12431,9,0),VLOOKUP(B370,VOLEYBOL!C$54:N2827,9,0)),VLOOKUP(B370,FUTBOL!C$31:N2915,9,0)),VLOOKUP(B370,BASKETBOL!C$42:N2929,9,0)),VLOOKUP(B370,HENTBOL!C$32:N2930,9,0)),VLOOKUP(B370,HOKEY!C$35:N2274,9,0)),VLOOKUP(B370,KRİKET!C$30:N2704,9,0)),VLOOKUP(B370,'FERDİ BRANŞLAR'!B$2:M605,9,0))</f>
        <v>…</v>
      </c>
      <c r="K370" s="183" t="str">
        <f>IFERROR(IFERROR(IFERROR(IFERROR(IFERROR(IFERROR(IFERROR(VLOOKUP(B370,FUTSAL!C$69:N12431,10,0),VLOOKUP(B370,VOLEYBOL!C$54:N2827,10,0)),VLOOKUP(B370,FUTBOL!C$31:N2915,10,0)),VLOOKUP(B370,BASKETBOL!C$42:N2929,10,0)),VLOOKUP(B370,HENTBOL!C$32:N2930,10,0)),VLOOKUP(B370,HOKEY!C$35:N2274,10,0)),VLOOKUP(B370,KRİKET!C$30:N2704,10,0)),VLOOKUP(B370,'FERDİ BRANŞLAR'!B$2:M605,10,0))</f>
        <v>…</v>
      </c>
      <c r="L370" s="59" t="str">
        <f>IFERROR(IFERROR(IFERROR(IFERROR(IFERROR(IFERROR(IFERROR(VLOOKUP(B370,FUTSAL!C$69:N12431,11,0),VLOOKUP(B370,VOLEYBOL!C$54:N2827,11,0)),VLOOKUP(B370,FUTBOL!C$31:N2915,11,0)),VLOOKUP(B370,BASKETBOL!C$42:N2929,11,0)),VLOOKUP(B370,HENTBOL!C$32:N2930,11,0)),VLOOKUP(B370,HOKEY!C$35:N2274,11,0)),VLOOKUP(B370,KRİKET!C$30:N2704,11,0)),VLOOKUP(B370,'FERDİ BRANŞLAR'!B$2:M605,11,0))</f>
        <v>……….</v>
      </c>
      <c r="M370" s="79" t="str">
        <f>IFERROR(IFERROR(IFERROR(IFERROR(IFERROR(IFERROR(IFERROR(VLOOKUP(B370,FUTSAL!C$69:N12431,12,0),VLOOKUP(B370,VOLEYBOL!C$54:N2827,12,0)),VLOOKUP(B370,FUTBOL!C$31:N2915,12,0)),VLOOKUP(B370,BASKETBOL!C$42:N2929,12,0)),VLOOKUP(B370,HENTBOL!C$32:N2930,12,0)),VLOOKUP(B370,HOKEY!C$35:N2274,11,0)),VLOOKUP(B370,KRİKET!C$30:N2704,12,0)),VLOOKUP(B370,'FERDİ BRANŞLAR'!B$2:M605,12,0))</f>
        <v xml:space="preserve">KUPA TÖRENİ </v>
      </c>
    </row>
    <row r="371" spans="2:13" ht="12" x14ac:dyDescent="0.2">
      <c r="B371" s="188">
        <v>108</v>
      </c>
      <c r="C371" s="185">
        <f>IFERROR(IFERROR(IFERROR(IFERROR(IFERROR(IFERROR(IFERROR(VLOOKUP(B371,FUTSAL!C$69:N11787,2,0),VLOOKUP(B371,VOLEYBOL!C$54:N2183,2,0)),VLOOKUP(B371,FUTBOL!C$31:N2271,2,0)),VLOOKUP(B371,BASKETBOL!C$42:N2285,2,0)),VLOOKUP(B371,HENTBOL!C$32:N2286,2,0)),VLOOKUP(B371,HOKEY!C$35:N1630,2,0)),VLOOKUP(B371,KRİKET!C$30:N2060,2,0)),VLOOKUP(B371,'FERDİ BRANŞLAR'!B$2:M406,2,0))</f>
        <v>46076</v>
      </c>
      <c r="D371" s="186">
        <f>IFERROR(IFERROR(IFERROR(IFERROR(IFERROR(IFERROR(IFERROR(VLOOKUP(B371,FUTSAL!C$69:N11787,3,0),VLOOKUP(B371,VOLEYBOL!C$54:N2183,3,0)),VLOOKUP(B371,FUTBOL!C$31:N2271,3,0)),VLOOKUP(B371,BASKETBOL!C$42:N2285,3,0)),VLOOKUP(B371,HENTBOL!C$32:N2286,3,0)),VLOOKUP(B371,HOKEY!C$35:N1630,3,0)),VLOOKUP(B371,KRİKET!C$30:N2060,3,0)),VLOOKUP(B371,'FERDİ BRANŞLAR'!B$2:M406,3,0))</f>
        <v>0.45833333333333331</v>
      </c>
      <c r="E371" s="185" t="str">
        <f>IFERROR(IFERROR(IFERROR(IFERROR(IFERROR(IFERROR(IFERROR(VLOOKUP(B371,FUTSAL!C$69:N11787,4,0),VLOOKUP(B371,VOLEYBOL!C$54:N2183,4,0)),VLOOKUP(B371,FUTBOL!C$31:N2271,4,0)),VLOOKUP(B371,BASKETBOL!C$42:N2285,4,0)),VLOOKUP(B371,HENTBOL!C$32:N2286,4,0)),VLOOKUP(B371,HOKEY!C$35:N1630,4,0)),VLOOKUP(B371,KRİKET!C$30:N2060,4,0)),VLOOKUP(B371,'FERDİ BRANŞLAR'!B$2:M406,4,0))</f>
        <v>AMASYA SS</v>
      </c>
      <c r="F371" s="185" t="str">
        <f>IFERROR(IFERROR(IFERROR(IFERROR(IFERROR(IFERROR(IFERROR(VLOOKUP(B371,FUTSAL!C$69:N11787,5,0),VLOOKUP(B371,VOLEYBOL!C$54:N2183,5,0)),VLOOKUP(B371,FUTBOL!C$31:N2271,5,0)),VLOOKUP(B371,BASKETBOL!C$42:N2285,5,0)),VLOOKUP(B371,HENTBOL!C$32:N2286,5,0)),VLOOKUP(B371,HOKEY!C$35:N1630,5,0)),VLOOKUP(B371,KRİKET!C$30:N2060,5,0)),VLOOKUP(B371,'FERDİ BRANŞLAR'!B$2:M406,5,0))</f>
        <v>FUTSAL</v>
      </c>
      <c r="G371" s="185" t="str">
        <f>IFERROR(IFERROR(IFERROR(IFERROR(IFERROR(IFERROR(IFERROR(VLOOKUP(B371,FUTSAL!C$69:N12232,6,0),VLOOKUP(B371,VOLEYBOL!C$54:N2628,6,0)),VLOOKUP(B371,FUTBOL!C$31:N2716,6,0)),VLOOKUP(B371,BASKETBOL!C$42:N2730,6,0)),VLOOKUP(B371,HENTBOL!C$32:N2731,6,0)),VLOOKUP(B371,HOKEY!C$35:N2075,6,0)),VLOOKUP(B371,KRİKET!C$30:N2505,6,0)),VLOOKUP(B371,'FERDİ BRANŞLAR'!B$2:M406,6,0))</f>
        <v>Ç.F</v>
      </c>
      <c r="H371" s="185" t="str">
        <f>IFERROR(IFERROR(IFERROR(IFERROR(IFERROR(IFERROR(IFERROR(VLOOKUP(B371,FUTSAL!C$69:N12232,7,0),VLOOKUP(B371,VOLEYBOL!C$54:N2628,7,0)),VLOOKUP(B371,FUTBOL!C$31:N2716,7,0)),VLOOKUP(B371,BASKETBOL!C$42:N2730,7,0)),VLOOKUP(B371,HENTBOL!C$32:N2731,7,0)),VLOOKUP(B371,HOKEY!C$35:N2075,7,0)),VLOOKUP(B371,KRİKET!C$30:N2505,7,0)),VLOOKUP(B371,'FERDİ BRANŞLAR'!B$2:M406,7,0))</f>
        <v>YILDIZ ERK</v>
      </c>
      <c r="I371" s="187" t="str">
        <f>IFERROR(IFERROR(IFERROR(IFERROR(IFERROR(IFERROR(IFERROR(VLOOKUP(B371,FUTSAL!C$69:N12232,8,0),VLOOKUP(B371,VOLEYBOL!C$54:N2628,8,0)),VLOOKUP(B371,FUTBOL!C$31:N2716,8,0)),VLOOKUP(B371,BASKETBOL!C$42:N2730,8,0)),VLOOKUP(B371,HENTBOL!C$32:N2731,8,0)),VLOOKUP(B371,HOKEY!C$35:N2075,8,0)),VLOOKUP(B371,KRİKET!C$30:N2505,8,0)),VLOOKUP(B371,'FERDİ BRANŞLAR'!B$2:M406,8,0))</f>
        <v>G GRUBU 1.</v>
      </c>
      <c r="J371" s="253">
        <f>IFERROR(IFERROR(IFERROR(IFERROR(IFERROR(IFERROR(IFERROR(VLOOKUP(B371,FUTSAL!C$69:N12232,9,0),VLOOKUP(B371,VOLEYBOL!C$54:N2628,9,0)),VLOOKUP(B371,FUTBOL!C$31:N2716,9,0)),VLOOKUP(B371,BASKETBOL!C$42:N2730,9,0)),VLOOKUP(B371,HENTBOL!C$32:N2731,9,0)),VLOOKUP(B371,HOKEY!C$35:N2075,9,0)),VLOOKUP(B371,KRİKET!C$30:N2505,9,0)),VLOOKUP(B371,'FERDİ BRANŞLAR'!B$2:M406,9,0))</f>
        <v>0</v>
      </c>
      <c r="K371" s="253">
        <f>IFERROR(IFERROR(IFERROR(IFERROR(IFERROR(IFERROR(IFERROR(VLOOKUP(B371,FUTSAL!C$69:N12232,10,0),VLOOKUP(B371,VOLEYBOL!C$54:N2628,10,0)),VLOOKUP(B371,FUTBOL!C$31:N2716,10,0)),VLOOKUP(B371,BASKETBOL!C$42:N2730,10,0)),VLOOKUP(B371,HENTBOL!C$32:N2731,10,0)),VLOOKUP(B371,HOKEY!C$35:N2075,10,0)),VLOOKUP(B371,KRİKET!C$30:N2505,10,0)),VLOOKUP(B371,'FERDİ BRANŞLAR'!B$2:M406,10,0))</f>
        <v>0</v>
      </c>
      <c r="L371" s="363" t="str">
        <f>IFERROR(IFERROR(IFERROR(IFERROR(IFERROR(IFERROR(IFERROR(VLOOKUP(B371,FUTSAL!C$69:N12232,11,0),VLOOKUP(B371,VOLEYBOL!C$54:N2628,11,0)),VLOOKUP(B371,FUTBOL!C$31:N2716,11,0)),VLOOKUP(B371,BASKETBOL!C$42:N2730,11,0)),VLOOKUP(B371,HENTBOL!C$32:N2731,11,0)),VLOOKUP(B371,HOKEY!C$35:N2075,11,0)),VLOOKUP(B371,KRİKET!C$30:N2505,11,0)),VLOOKUP(B371,'FERDİ BRANŞLAR'!B$2:M406,11,0))</f>
        <v>B GRUBU 1.</v>
      </c>
      <c r="M371" s="79">
        <f>IFERROR(IFERROR(IFERROR(IFERROR(IFERROR(IFERROR(IFERROR(VLOOKUP(B371,FUTSAL!C$69:N12232,12,0),VLOOKUP(B371,VOLEYBOL!C$54:N2628,12,0)),VLOOKUP(B371,FUTBOL!C$31:N2716,12,0)),VLOOKUP(B371,BASKETBOL!C$42:N2730,12,0)),VLOOKUP(B371,HENTBOL!C$32:N2731,12,0)),VLOOKUP(B371,HOKEY!C$35:N2075,11,0)),VLOOKUP(B371,KRİKET!C$30:N2505,12,0)),VLOOKUP(B371,'FERDİ BRANŞLAR'!B$2:M406,12,0))</f>
        <v>0</v>
      </c>
    </row>
    <row r="372" spans="2:13" ht="12" x14ac:dyDescent="0.2">
      <c r="B372" s="188">
        <v>253</v>
      </c>
      <c r="C372" s="263">
        <f>IFERROR(IFERROR(IFERROR(IFERROR(IFERROR(IFERROR(IFERROR(VLOOKUP(B372,FUTSAL!C$69:N11555,2,0),VLOOKUP(B372,VOLEYBOL!C$54:N1951,2,0)),VLOOKUP(B372,FUTBOL!C$31:N2039,2,0)),VLOOKUP(B372,BASKETBOL!C$42:N2053,2,0)),VLOOKUP(B372,HENTBOL!C$32:N2054,2,0)),VLOOKUP(B372,HOKEY!C$35:N1398,2,0)),VLOOKUP(B372,KRİKET!C$30:N1828,2,0)),VLOOKUP(B372,'FERDİ BRANŞLAR'!B$2:M174,2,0))</f>
        <v>46076</v>
      </c>
      <c r="D372" s="186">
        <f>IFERROR(IFERROR(IFERROR(IFERROR(IFERROR(IFERROR(IFERROR(VLOOKUP(B372,FUTSAL!C$69:N11555,3,0),VLOOKUP(B372,VOLEYBOL!C$54:N1951,3,0)),VLOOKUP(B372,FUTBOL!C$31:N2039,3,0)),VLOOKUP(B372,BASKETBOL!C$42:N2053,3,0)),VLOOKUP(B372,HENTBOL!C$32:N2054,3,0)),VLOOKUP(B372,HOKEY!C$35:N1398,3,0)),VLOOKUP(B372,KRİKET!C$30:N1828,3,0)),VLOOKUP(B372,'FERDİ BRANŞLAR'!B$2:M174,3,0))</f>
        <v>0.47916666666666669</v>
      </c>
      <c r="E372" s="185" t="str">
        <f>IFERROR(IFERROR(IFERROR(IFERROR(IFERROR(IFERROR(IFERROR(VLOOKUP(B372,FUTSAL!C$69:N11555,4,0),VLOOKUP(B372,VOLEYBOL!C$54:N1951,4,0)),VLOOKUP(B372,FUTBOL!C$31:N2039,4,0)),VLOOKUP(B372,BASKETBOL!C$42:N2053,4,0)),VLOOKUP(B372,HENTBOL!C$32:N2054,4,0)),VLOOKUP(B372,HOKEY!C$35:N1398,4,0)),VLOOKUP(B372,KRİKET!C$30:N1828,4,0)),VLOOKUP(B372,'FERDİ BRANŞLAR'!B$2:M174,4,0))</f>
        <v>MERZİFON SENTETİK SAHA</v>
      </c>
      <c r="F372" s="185" t="str">
        <f>IFERROR(IFERROR(IFERROR(IFERROR(IFERROR(IFERROR(IFERROR(VLOOKUP(B372,FUTSAL!C$69:N11555,5,0),VLOOKUP(B372,VOLEYBOL!C$54:N1951,5,0)),VLOOKUP(B372,FUTBOL!C$31:N2039,5,0)),VLOOKUP(B372,BASKETBOL!C$42:N2053,5,0)),VLOOKUP(B372,HENTBOL!C$32:N2054,5,0)),VLOOKUP(B372,HOKEY!C$35:N1398,5,0)),VLOOKUP(B372,KRİKET!C$30:N1828,5,0)),VLOOKUP(B372,'FERDİ BRANŞLAR'!B$2:M174,5,0))</f>
        <v>FUTBOL</v>
      </c>
      <c r="G372" s="185" t="str">
        <f>IFERROR(IFERROR(IFERROR(IFERROR(IFERROR(IFERROR(IFERROR(VLOOKUP(B372,FUTSAL!C$69:N12000,6,0),VLOOKUP(B372,VOLEYBOL!C$54:N2396,6,0)),VLOOKUP(B372,FUTBOL!C$31:N2484,6,0)),VLOOKUP(B372,BASKETBOL!C$42:N2498,6,0)),VLOOKUP(B372,HENTBOL!C$32:N2499,6,0)),VLOOKUP(B372,HOKEY!C$35:N1843,6,0)),VLOOKUP(B372,KRİKET!C$30:N2273,6,0)),VLOOKUP(B372,'FERDİ BRANŞLAR'!B$2:M174,6,0))</f>
        <v>C GRB</v>
      </c>
      <c r="H372" s="185" t="str">
        <f>IFERROR(IFERROR(IFERROR(IFERROR(IFERROR(IFERROR(IFERROR(VLOOKUP(B372,FUTSAL!C$69:N12000,7,0),VLOOKUP(B372,VOLEYBOL!C$54:N2396,7,0)),VLOOKUP(B372,FUTBOL!C$31:N2484,7,0)),VLOOKUP(B372,BASKETBOL!C$42:N2498,7,0)),VLOOKUP(B372,HENTBOL!C$32:N2499,7,0)),VLOOKUP(B372,HOKEY!C$35:N1843,7,0)),VLOOKUP(B372,KRİKET!C$30:N2273,7,0)),VLOOKUP(B372,'FERDİ BRANŞLAR'!B$2:M174,7,0))</f>
        <v>KÜÇÜK ERK</v>
      </c>
      <c r="I372" s="187" t="str">
        <f>IFERROR(IFERROR(IFERROR(IFERROR(IFERROR(IFERROR(IFERROR(VLOOKUP(B372,FUTSAL!C$69:N12000,8,0),VLOOKUP(B372,VOLEYBOL!C$54:N2396,8,0)),VLOOKUP(B372,FUTBOL!C$31:N2484,8,0)),VLOOKUP(B372,BASKETBOL!C$42:N2498,8,0)),VLOOKUP(B372,HENTBOL!C$32:N2499,8,0)),VLOOKUP(B372,HOKEY!C$35:N1843,8,0)),VLOOKUP(B372,KRİKET!C$30:N2273,8,0)),VLOOKUP(B372,'FERDİ BRANŞLAR'!B$2:M174,8,0))</f>
        <v>MERZİFON NAMIK KEMAL O.O</v>
      </c>
      <c r="J372" s="253">
        <f>IFERROR(IFERROR(IFERROR(IFERROR(IFERROR(IFERROR(IFERROR(VLOOKUP(B372,FUTSAL!C$69:N12000,9,0),VLOOKUP(B372,VOLEYBOL!C$54:N2396,9,0)),VLOOKUP(B372,FUTBOL!C$31:N2484,9,0)),VLOOKUP(B372,BASKETBOL!C$42:N2498,9,0)),VLOOKUP(B372,HENTBOL!C$32:N2499,9,0)),VLOOKUP(B372,HOKEY!C$35:N1843,9,0)),VLOOKUP(B372,KRİKET!C$30:N2273,9,0)),VLOOKUP(B372,'FERDİ BRANŞLAR'!B$2:M174,9,0))</f>
        <v>0</v>
      </c>
      <c r="K372" s="253">
        <f>IFERROR(IFERROR(IFERROR(IFERROR(IFERROR(IFERROR(IFERROR(VLOOKUP(B372,FUTSAL!C$69:N12000,10,0),VLOOKUP(B372,VOLEYBOL!C$54:N2396,10,0)),VLOOKUP(B372,FUTBOL!C$31:N2484,10,0)),VLOOKUP(B372,BASKETBOL!C$42:N2498,10,0)),VLOOKUP(B372,HENTBOL!C$32:N2499,10,0)),VLOOKUP(B372,HOKEY!C$35:N1843,10,0)),VLOOKUP(B372,KRİKET!C$30:N2273,10,0)),VLOOKUP(B372,'FERDİ BRANŞLAR'!B$2:M174,10,0))</f>
        <v>0</v>
      </c>
      <c r="L372" s="356" t="str">
        <f>IFERROR(IFERROR(IFERROR(IFERROR(IFERROR(IFERROR(IFERROR(VLOOKUP(B372,FUTSAL!C$69:N12000,11,0),VLOOKUP(B372,VOLEYBOL!C$54:N2396,11,0)),VLOOKUP(B372,FUTBOL!C$31:N2484,11,0)),VLOOKUP(B372,BASKETBOL!C$42:N2498,11,0)),VLOOKUP(B372,HENTBOL!C$32:N2499,11,0)),VLOOKUP(B372,HOKEY!C$35:N1843,11,0)),VLOOKUP(B372,KRİKET!C$30:N2273,11,0)),VLOOKUP(B372,'FERDİ BRANŞLAR'!B$2:M174,11,0))</f>
        <v>MERZİFON GAZİ O.O</v>
      </c>
      <c r="M372" s="79" t="str">
        <f>IFERROR(IFERROR(IFERROR(IFERROR(IFERROR(IFERROR(IFERROR(VLOOKUP(B372,FUTSAL!C$69:N12000,12,0),VLOOKUP(B372,VOLEYBOL!C$54:N2396,12,0)),VLOOKUP(B372,FUTBOL!C$31:N2484,12,0)),VLOOKUP(B372,BASKETBOL!C$42:N2498,12,0)),VLOOKUP(B372,HENTBOL!C$32:N2499,12,0)),VLOOKUP(B372,HOKEY!C$35:N1843,11,0)),VLOOKUP(B372,KRİKET!C$30:N2273,12,0)),VLOOKUP(B372,'FERDİ BRANŞLAR'!B$2:M174,12,0))</f>
        <v>TARİH DEĞİŞİKLİĞİ</v>
      </c>
    </row>
    <row r="373" spans="2:13" ht="12" x14ac:dyDescent="0.2">
      <c r="B373" s="188">
        <v>109</v>
      </c>
      <c r="C373" s="185">
        <f>IFERROR(IFERROR(IFERROR(IFERROR(IFERROR(IFERROR(IFERROR(VLOOKUP(B373,FUTSAL!C$69:N11796,2,0),VLOOKUP(B373,VOLEYBOL!C$54:N2192,2,0)),VLOOKUP(B373,FUTBOL!C$31:N2280,2,0)),VLOOKUP(B373,BASKETBOL!C$42:N2294,2,0)),VLOOKUP(B373,HENTBOL!C$32:N2295,2,0)),VLOOKUP(B373,HOKEY!C$35:N1639,2,0)),VLOOKUP(B373,KRİKET!C$30:N2069,2,0)),VLOOKUP(B373,'FERDİ BRANŞLAR'!B$2:M415,2,0))</f>
        <v>46076</v>
      </c>
      <c r="D373" s="186">
        <f>IFERROR(IFERROR(IFERROR(IFERROR(IFERROR(IFERROR(IFERROR(VLOOKUP(B373,FUTSAL!C$69:N11796,3,0),VLOOKUP(B373,VOLEYBOL!C$54:N2192,3,0)),VLOOKUP(B373,FUTBOL!C$31:N2280,3,0)),VLOOKUP(B373,BASKETBOL!C$42:N2294,3,0)),VLOOKUP(B373,HENTBOL!C$32:N2295,3,0)),VLOOKUP(B373,HOKEY!C$35:N1639,3,0)),VLOOKUP(B373,KRİKET!C$30:N2069,3,0)),VLOOKUP(B373,'FERDİ BRANŞLAR'!B$2:M415,3,0))</f>
        <v>0.54166666666666663</v>
      </c>
      <c r="E373" s="185" t="str">
        <f>IFERROR(IFERROR(IFERROR(IFERROR(IFERROR(IFERROR(IFERROR(VLOOKUP(B373,FUTSAL!C$69:N11796,4,0),VLOOKUP(B373,VOLEYBOL!C$54:N2192,4,0)),VLOOKUP(B373,FUTBOL!C$31:N2280,4,0)),VLOOKUP(B373,BASKETBOL!C$42:N2294,4,0)),VLOOKUP(B373,HENTBOL!C$32:N2295,4,0)),VLOOKUP(B373,HOKEY!C$35:N1639,4,0)),VLOOKUP(B373,KRİKET!C$30:N2069,4,0)),VLOOKUP(B373,'FERDİ BRANŞLAR'!B$2:M415,4,0))</f>
        <v>AMASYA SS</v>
      </c>
      <c r="F373" s="185" t="str">
        <f>IFERROR(IFERROR(IFERROR(IFERROR(IFERROR(IFERROR(IFERROR(VLOOKUP(B373,FUTSAL!C$69:N11796,5,0),VLOOKUP(B373,VOLEYBOL!C$54:N2192,5,0)),VLOOKUP(B373,FUTBOL!C$31:N2280,5,0)),VLOOKUP(B373,BASKETBOL!C$42:N2294,5,0)),VLOOKUP(B373,HENTBOL!C$32:N2295,5,0)),VLOOKUP(B373,HOKEY!C$35:N1639,5,0)),VLOOKUP(B373,KRİKET!C$30:N2069,5,0)),VLOOKUP(B373,'FERDİ BRANŞLAR'!B$2:M415,5,0))</f>
        <v>FUTSAL</v>
      </c>
      <c r="G373" s="185" t="str">
        <f>IFERROR(IFERROR(IFERROR(IFERROR(IFERROR(IFERROR(IFERROR(VLOOKUP(B373,FUTSAL!C$69:N12241,6,0),VLOOKUP(B373,VOLEYBOL!C$54:N2637,6,0)),VLOOKUP(B373,FUTBOL!C$31:N2725,6,0)),VLOOKUP(B373,BASKETBOL!C$42:N2739,6,0)),VLOOKUP(B373,HENTBOL!C$32:N2740,6,0)),VLOOKUP(B373,HOKEY!C$35:N2084,6,0)),VLOOKUP(B373,KRİKET!C$30:N2514,6,0)),VLOOKUP(B373,'FERDİ BRANŞLAR'!B$2:M415,6,0))</f>
        <v>Ç.F</v>
      </c>
      <c r="H373" s="185" t="str">
        <f>IFERROR(IFERROR(IFERROR(IFERROR(IFERROR(IFERROR(IFERROR(VLOOKUP(B373,FUTSAL!C$69:N12241,7,0),VLOOKUP(B373,VOLEYBOL!C$54:N2637,7,0)),VLOOKUP(B373,FUTBOL!C$31:N2725,7,0)),VLOOKUP(B373,BASKETBOL!C$42:N2739,7,0)),VLOOKUP(B373,HENTBOL!C$32:N2740,7,0)),VLOOKUP(B373,HOKEY!C$35:N2084,7,0)),VLOOKUP(B373,KRİKET!C$30:N2514,7,0)),VLOOKUP(B373,'FERDİ BRANŞLAR'!B$2:M415,7,0))</f>
        <v>YILDIZ ERK</v>
      </c>
      <c r="I373" s="187" t="str">
        <f>IFERROR(IFERROR(IFERROR(IFERROR(IFERROR(IFERROR(IFERROR(VLOOKUP(B373,FUTSAL!C$69:N12241,8,0),VLOOKUP(B373,VOLEYBOL!C$54:N2637,8,0)),VLOOKUP(B373,FUTBOL!C$31:N2725,8,0)),VLOOKUP(B373,BASKETBOL!C$42:N2739,8,0)),VLOOKUP(B373,HENTBOL!C$32:N2740,8,0)),VLOOKUP(B373,HOKEY!C$35:N2084,8,0)),VLOOKUP(B373,KRİKET!C$30:N2514,8,0)),VLOOKUP(B373,'FERDİ BRANŞLAR'!B$2:M415,8,0))</f>
        <v>C GRUBU 1.</v>
      </c>
      <c r="J373" s="253">
        <f>IFERROR(IFERROR(IFERROR(IFERROR(IFERROR(IFERROR(IFERROR(VLOOKUP(B373,FUTSAL!C$69:N12241,9,0),VLOOKUP(B373,VOLEYBOL!C$54:N2637,9,0)),VLOOKUP(B373,FUTBOL!C$31:N2725,9,0)),VLOOKUP(B373,BASKETBOL!C$42:N2739,9,0)),VLOOKUP(B373,HENTBOL!C$32:N2740,9,0)),VLOOKUP(B373,HOKEY!C$35:N2084,9,0)),VLOOKUP(B373,KRİKET!C$30:N2514,9,0)),VLOOKUP(B373,'FERDİ BRANŞLAR'!B$2:M415,9,0))</f>
        <v>0</v>
      </c>
      <c r="K373" s="253">
        <f>IFERROR(IFERROR(IFERROR(IFERROR(IFERROR(IFERROR(IFERROR(VLOOKUP(B373,FUTSAL!C$69:N12241,10,0),VLOOKUP(B373,VOLEYBOL!C$54:N2637,10,0)),VLOOKUP(B373,FUTBOL!C$31:N2725,10,0)),VLOOKUP(B373,BASKETBOL!C$42:N2739,10,0)),VLOOKUP(B373,HENTBOL!C$32:N2740,10,0)),VLOOKUP(B373,HOKEY!C$35:N2084,10,0)),VLOOKUP(B373,KRİKET!C$30:N2514,10,0)),VLOOKUP(B373,'FERDİ BRANŞLAR'!B$2:M415,10,0))</f>
        <v>0</v>
      </c>
      <c r="L373" s="330" t="str">
        <f>IFERROR(IFERROR(IFERROR(IFERROR(IFERROR(IFERROR(IFERROR(VLOOKUP(B373,FUTSAL!C$69:N12241,11,0),VLOOKUP(B373,VOLEYBOL!C$54:N2637,11,0)),VLOOKUP(B373,FUTBOL!C$31:N2725,11,0)),VLOOKUP(B373,BASKETBOL!C$42:N2739,11,0)),VLOOKUP(B373,HENTBOL!C$32:N2740,11,0)),VLOOKUP(B373,HOKEY!C$35:N2084,11,0)),VLOOKUP(B373,KRİKET!C$30:N2514,11,0)),VLOOKUP(B373,'FERDİ BRANŞLAR'!B$2:M415,11,0))</f>
        <v>F GRUBU 1.</v>
      </c>
      <c r="M373" s="79">
        <f>IFERROR(IFERROR(IFERROR(IFERROR(IFERROR(IFERROR(IFERROR(VLOOKUP(B373,FUTSAL!C$69:N12241,12,0),VLOOKUP(B373,VOLEYBOL!C$54:N2637,12,0)),VLOOKUP(B373,FUTBOL!C$31:N2725,12,0)),VLOOKUP(B373,BASKETBOL!C$42:N2739,12,0)),VLOOKUP(B373,HENTBOL!C$32:N2740,12,0)),VLOOKUP(B373,HOKEY!C$35:N2084,11,0)),VLOOKUP(B373,KRİKET!C$30:N2514,12,0)),VLOOKUP(B373,'FERDİ BRANŞLAR'!B$2:M415,12,0))</f>
        <v>0</v>
      </c>
    </row>
    <row r="374" spans="2:13" ht="12" x14ac:dyDescent="0.2">
      <c r="B374" s="188">
        <v>129</v>
      </c>
      <c r="C374" s="185">
        <f>IFERROR(IFERROR(IFERROR(IFERROR(IFERROR(IFERROR(IFERROR(VLOOKUP(B374,FUTSAL!C$69:N11519,2,0),VLOOKUP(B374,VOLEYBOL!C$54:N1915,2,0)),VLOOKUP(B374,FUTBOL!C$31:N2003,2,0)),VLOOKUP(B374,BASKETBOL!C$42:N2017,2,0)),VLOOKUP(B374,HENTBOL!C$32:N2018,2,0)),VLOOKUP(B374,HOKEY!C$35:N1362,2,0)),VLOOKUP(B374,KRİKET!C$30:N1792,2,0)),VLOOKUP(B374,'FERDİ BRANŞLAR'!B$2:M138,2,0))</f>
        <v>46076</v>
      </c>
      <c r="D374" s="267">
        <f>IFERROR(IFERROR(IFERROR(IFERROR(IFERROR(IFERROR(IFERROR(VLOOKUP(B374,FUTSAL!C$69:N11519,3,0),VLOOKUP(B374,VOLEYBOL!C$54:N1915,3,0)),VLOOKUP(B374,FUTBOL!C$31:N2003,3,0)),VLOOKUP(B374,BASKETBOL!C$42:N2017,3,0)),VLOOKUP(B374,HENTBOL!C$32:N2018,3,0)),VLOOKUP(B374,HOKEY!C$35:N1362,3,0)),VLOOKUP(B374,KRİKET!C$30:N1792,3,0)),VLOOKUP(B374,'FERDİ BRANŞLAR'!B$2:M138,3,0))</f>
        <v>0.54166666666666663</v>
      </c>
      <c r="E374" s="185" t="str">
        <f>IFERROR(IFERROR(IFERROR(IFERROR(IFERROR(IFERROR(IFERROR(VLOOKUP(B374,FUTSAL!C$69:N11519,4,0),VLOOKUP(B374,VOLEYBOL!C$54:N1915,4,0)),VLOOKUP(B374,FUTBOL!C$31:N2003,4,0)),VLOOKUP(B374,BASKETBOL!C$42:N2017,4,0)),VLOOKUP(B374,HENTBOL!C$32:N2018,4,0)),VLOOKUP(B374,HOKEY!C$35:N1362,4,0)),VLOOKUP(B374,KRİKET!C$30:N1792,4,0)),VLOOKUP(B374,'FERDİ BRANŞLAR'!B$2:M138,4,0))</f>
        <v>MERZİFON SS</v>
      </c>
      <c r="F374" s="185" t="str">
        <f>IFERROR(IFERROR(IFERROR(IFERROR(IFERROR(IFERROR(IFERROR(VLOOKUP(B374,FUTSAL!C$69:N11519,5,0),VLOOKUP(B374,VOLEYBOL!C$54:N1915,5,0)),VLOOKUP(B374,FUTBOL!C$31:N2003,5,0)),VLOOKUP(B374,BASKETBOL!C$42:N2017,5,0)),VLOOKUP(B374,HENTBOL!C$32:N2018,5,0)),VLOOKUP(B374,HOKEY!C$35:N1362,5,0)),VLOOKUP(B374,KRİKET!C$30:N1792,5,0)),VLOOKUP(B374,'FERDİ BRANŞLAR'!B$2:M138,5,0))</f>
        <v>FUTSAL</v>
      </c>
      <c r="G374" s="185" t="str">
        <f>IFERROR(IFERROR(IFERROR(IFERROR(IFERROR(IFERROR(IFERROR(VLOOKUP(B374,FUTSAL!C$69:N11964,6,0),VLOOKUP(B374,VOLEYBOL!C$54:N2360,6,0)),VLOOKUP(B374,FUTBOL!C$31:N2448,6,0)),VLOOKUP(B374,BASKETBOL!C$42:N2462,6,0)),VLOOKUP(B374,HENTBOL!C$32:N2463,6,0)),VLOOKUP(B374,HOKEY!C$35:N1807,6,0)),VLOOKUP(B374,KRİKET!C$30:N2237,6,0)),VLOOKUP(B374,'FERDİ BRANŞLAR'!B$2:M138,6,0))</f>
        <v>B GRB</v>
      </c>
      <c r="H374" s="185" t="str">
        <f>IFERROR(IFERROR(IFERROR(IFERROR(IFERROR(IFERROR(IFERROR(VLOOKUP(B374,FUTSAL!C$69:N11964,7,0),VLOOKUP(B374,VOLEYBOL!C$54:N2360,7,0)),VLOOKUP(B374,FUTBOL!C$31:N2448,7,0)),VLOOKUP(B374,BASKETBOL!C$42:N2462,7,0)),VLOOKUP(B374,HENTBOL!C$32:N2463,7,0)),VLOOKUP(B374,HOKEY!C$35:N1807,7,0)),VLOOKUP(B374,KRİKET!C$30:N2237,7,0)),VLOOKUP(B374,'FERDİ BRANŞLAR'!B$2:M138,7,0))</f>
        <v>YILDIZ KIZ</v>
      </c>
      <c r="I374" s="187" t="str">
        <f>IFERROR(IFERROR(IFERROR(IFERROR(IFERROR(IFERROR(IFERROR(VLOOKUP(B374,FUTSAL!C$69:N11964,8,0),VLOOKUP(B374,VOLEYBOL!C$54:N2360,8,0)),VLOOKUP(B374,FUTBOL!C$31:N2448,8,0)),VLOOKUP(B374,BASKETBOL!C$42:N2462,8,0)),VLOOKUP(B374,HENTBOL!C$32:N2463,8,0)),VLOOKUP(B374,HOKEY!C$35:N1807,8,0)),VLOOKUP(B374,KRİKET!C$30:N2237,8,0)),VLOOKUP(B374,'FERDİ BRANŞLAR'!B$2:M138,8,0))</f>
        <v>MERZİFON VALİ HÜSEYİN POROY O.O</v>
      </c>
      <c r="J374" s="253">
        <f>IFERROR(IFERROR(IFERROR(IFERROR(IFERROR(IFERROR(IFERROR(VLOOKUP(B374,FUTSAL!C$69:N11964,9,0),VLOOKUP(B374,VOLEYBOL!C$54:N2360,9,0)),VLOOKUP(B374,FUTBOL!C$31:N2448,9,0)),VLOOKUP(B374,BASKETBOL!C$42:N2462,9,0)),VLOOKUP(B374,HENTBOL!C$32:N2463,9,0)),VLOOKUP(B374,HOKEY!C$35:N1807,9,0)),VLOOKUP(B374,KRİKET!C$30:N2237,9,0)),VLOOKUP(B374,'FERDİ BRANŞLAR'!B$2:M138,9,0))</f>
        <v>0</v>
      </c>
      <c r="K374" s="253">
        <f>IFERROR(IFERROR(IFERROR(IFERROR(IFERROR(IFERROR(IFERROR(VLOOKUP(B374,FUTSAL!C$69:N11964,10,0),VLOOKUP(B374,VOLEYBOL!C$54:N2360,10,0)),VLOOKUP(B374,FUTBOL!C$31:N2448,10,0)),VLOOKUP(B374,BASKETBOL!C$42:N2462,10,0)),VLOOKUP(B374,HENTBOL!C$32:N2463,10,0)),VLOOKUP(B374,HOKEY!C$35:N1807,10,0)),VLOOKUP(B374,KRİKET!C$30:N2237,10,0)),VLOOKUP(B374,'FERDİ BRANŞLAR'!B$2:M138,10,0))</f>
        <v>0</v>
      </c>
      <c r="L374" s="379" t="str">
        <f>IFERROR(IFERROR(IFERROR(IFERROR(IFERROR(IFERROR(IFERROR(VLOOKUP(B374,FUTSAL!C$69:N11964,11,0),VLOOKUP(B374,VOLEYBOL!C$54:N2360,11,0)),VLOOKUP(B374,FUTBOL!C$31:N2448,11,0)),VLOOKUP(B374,BASKETBOL!C$42:N2462,11,0)),VLOOKUP(B374,HENTBOL!C$32:N2463,11,0)),VLOOKUP(B374,HOKEY!C$35:N1807,11,0)),VLOOKUP(B374,KRİKET!C$30:N2237,11,0)),VLOOKUP(B374,'FERDİ BRANŞLAR'!B$2:M138,11,0))</f>
        <v>GÜMÜŞHACIKÖY GÜMÜŞ O.O</v>
      </c>
      <c r="M374" s="79" t="str">
        <f>IFERROR(IFERROR(IFERROR(IFERROR(IFERROR(IFERROR(IFERROR(VLOOKUP(B374,FUTSAL!C$69:N11964,12,0),VLOOKUP(B374,VOLEYBOL!C$54:N2360,12,0)),VLOOKUP(B374,FUTBOL!C$31:N2448,12,0)),VLOOKUP(B374,BASKETBOL!C$42:N2462,12,0)),VLOOKUP(B374,HENTBOL!C$32:N2463,12,0)),VLOOKUP(B374,HOKEY!C$35:N1807,11,0)),VLOOKUP(B374,KRİKET!C$30:N2237,12,0)),VLOOKUP(B374,'FERDİ BRANŞLAR'!B$2:M138,12,0))</f>
        <v>SAAT DEĞİŞİKLİĞİ</v>
      </c>
    </row>
    <row r="375" spans="2:13" ht="12" x14ac:dyDescent="0.2">
      <c r="B375" s="188">
        <v>110</v>
      </c>
      <c r="C375" s="185">
        <f>IFERROR(IFERROR(IFERROR(IFERROR(IFERROR(IFERROR(IFERROR(VLOOKUP(B375,FUTSAL!C$69:N11797,2,0),VLOOKUP(B375,VOLEYBOL!C$54:N2193,2,0)),VLOOKUP(B375,FUTBOL!C$31:N2281,2,0)),VLOOKUP(B375,BASKETBOL!C$42:N2295,2,0)),VLOOKUP(B375,HENTBOL!C$32:N2296,2,0)),VLOOKUP(B375,HOKEY!C$35:N1640,2,0)),VLOOKUP(B375,KRİKET!C$30:N2070,2,0)),VLOOKUP(B375,'FERDİ BRANŞLAR'!B$2:M416,2,0))</f>
        <v>46076</v>
      </c>
      <c r="D375" s="186">
        <f>IFERROR(IFERROR(IFERROR(IFERROR(IFERROR(IFERROR(IFERROR(VLOOKUP(B375,FUTSAL!C$69:N11797,3,0),VLOOKUP(B375,VOLEYBOL!C$54:N2193,3,0)),VLOOKUP(B375,FUTBOL!C$31:N2281,3,0)),VLOOKUP(B375,BASKETBOL!C$42:N2295,3,0)),VLOOKUP(B375,HENTBOL!C$32:N2296,3,0)),VLOOKUP(B375,HOKEY!C$35:N1640,3,0)),VLOOKUP(B375,KRİKET!C$30:N2070,3,0)),VLOOKUP(B375,'FERDİ BRANŞLAR'!B$2:M416,3,0))</f>
        <v>0.58333333333333337</v>
      </c>
      <c r="E375" s="185" t="str">
        <f>IFERROR(IFERROR(IFERROR(IFERROR(IFERROR(IFERROR(IFERROR(VLOOKUP(B375,FUTSAL!C$69:N11797,4,0),VLOOKUP(B375,VOLEYBOL!C$54:N2193,4,0)),VLOOKUP(B375,FUTBOL!C$31:N2281,4,0)),VLOOKUP(B375,BASKETBOL!C$42:N2295,4,0)),VLOOKUP(B375,HENTBOL!C$32:N2296,4,0)),VLOOKUP(B375,HOKEY!C$35:N1640,4,0)),VLOOKUP(B375,KRİKET!C$30:N2070,4,0)),VLOOKUP(B375,'FERDİ BRANŞLAR'!B$2:M416,4,0))</f>
        <v>AMASYA SS</v>
      </c>
      <c r="F375" s="185" t="str">
        <f>IFERROR(IFERROR(IFERROR(IFERROR(IFERROR(IFERROR(IFERROR(VLOOKUP(B375,FUTSAL!C$69:N11797,5,0),VLOOKUP(B375,VOLEYBOL!C$54:N2193,5,0)),VLOOKUP(B375,FUTBOL!C$31:N2281,5,0)),VLOOKUP(B375,BASKETBOL!C$42:N2295,5,0)),VLOOKUP(B375,HENTBOL!C$32:N2296,5,0)),VLOOKUP(B375,HOKEY!C$35:N1640,5,0)),VLOOKUP(B375,KRİKET!C$30:N2070,5,0)),VLOOKUP(B375,'FERDİ BRANŞLAR'!B$2:M416,5,0))</f>
        <v>FUTSAL</v>
      </c>
      <c r="G375" s="185" t="str">
        <f>IFERROR(IFERROR(IFERROR(IFERROR(IFERROR(IFERROR(IFERROR(VLOOKUP(B375,FUTSAL!C$69:N12242,6,0),VLOOKUP(B375,VOLEYBOL!C$54:N2638,6,0)),VLOOKUP(B375,FUTBOL!C$31:N2726,6,0)),VLOOKUP(B375,BASKETBOL!C$42:N2740,6,0)),VLOOKUP(B375,HENTBOL!C$32:N2741,6,0)),VLOOKUP(B375,HOKEY!C$35:N2085,6,0)),VLOOKUP(B375,KRİKET!C$30:N2515,6,0)),VLOOKUP(B375,'FERDİ BRANŞLAR'!B$2:M416,6,0))</f>
        <v>Ç.F</v>
      </c>
      <c r="H375" s="185" t="str">
        <f>IFERROR(IFERROR(IFERROR(IFERROR(IFERROR(IFERROR(IFERROR(VLOOKUP(B375,FUTSAL!C$69:N12242,7,0),VLOOKUP(B375,VOLEYBOL!C$54:N2638,7,0)),VLOOKUP(B375,FUTBOL!C$31:N2726,7,0)),VLOOKUP(B375,BASKETBOL!C$42:N2740,7,0)),VLOOKUP(B375,HENTBOL!C$32:N2741,7,0)),VLOOKUP(B375,HOKEY!C$35:N2085,7,0)),VLOOKUP(B375,KRİKET!C$30:N2515,7,0)),VLOOKUP(B375,'FERDİ BRANŞLAR'!B$2:M416,7,0))</f>
        <v>YILDIZ ERK</v>
      </c>
      <c r="I375" s="187" t="str">
        <f>IFERROR(IFERROR(IFERROR(IFERROR(IFERROR(IFERROR(IFERROR(VLOOKUP(B375,FUTSAL!C$69:N12242,8,0),VLOOKUP(B375,VOLEYBOL!C$54:N2638,8,0)),VLOOKUP(B375,FUTBOL!C$31:N2726,8,0)),VLOOKUP(B375,BASKETBOL!C$42:N2740,8,0)),VLOOKUP(B375,HENTBOL!C$32:N2741,8,0)),VLOOKUP(B375,HOKEY!C$35:N2085,8,0)),VLOOKUP(B375,KRİKET!C$30:N2515,8,0)),VLOOKUP(B375,'FERDİ BRANŞLAR'!B$2:M416,8,0))</f>
        <v>E GRUBU 1.</v>
      </c>
      <c r="J375" s="253">
        <f>IFERROR(IFERROR(IFERROR(IFERROR(IFERROR(IFERROR(IFERROR(VLOOKUP(B375,FUTSAL!C$69:N12242,9,0),VLOOKUP(B375,VOLEYBOL!C$54:N2638,9,0)),VLOOKUP(B375,FUTBOL!C$31:N2726,9,0)),VLOOKUP(B375,BASKETBOL!C$42:N2740,9,0)),VLOOKUP(B375,HENTBOL!C$32:N2741,9,0)),VLOOKUP(B375,HOKEY!C$35:N2085,9,0)),VLOOKUP(B375,KRİKET!C$30:N2515,9,0)),VLOOKUP(B375,'FERDİ BRANŞLAR'!B$2:M416,9,0))</f>
        <v>0</v>
      </c>
      <c r="K375" s="253">
        <f>IFERROR(IFERROR(IFERROR(IFERROR(IFERROR(IFERROR(IFERROR(VLOOKUP(B375,FUTSAL!C$69:N12242,10,0),VLOOKUP(B375,VOLEYBOL!C$54:N2638,10,0)),VLOOKUP(B375,FUTBOL!C$31:N2726,10,0)),VLOOKUP(B375,BASKETBOL!C$42:N2740,10,0)),VLOOKUP(B375,HENTBOL!C$32:N2741,10,0)),VLOOKUP(B375,HOKEY!C$35:N2085,10,0)),VLOOKUP(B375,KRİKET!C$30:N2515,10,0)),VLOOKUP(B375,'FERDİ BRANŞLAR'!B$2:M416,10,0))</f>
        <v>0</v>
      </c>
      <c r="L375" s="311" t="str">
        <f>IFERROR(IFERROR(IFERROR(IFERROR(IFERROR(IFERROR(IFERROR(VLOOKUP(B375,FUTSAL!C$69:N12242,11,0),VLOOKUP(B375,VOLEYBOL!C$54:N2638,11,0)),VLOOKUP(B375,FUTBOL!C$31:N2726,11,0)),VLOOKUP(B375,BASKETBOL!C$42:N2740,11,0)),VLOOKUP(B375,HENTBOL!C$32:N2741,11,0)),VLOOKUP(B375,HOKEY!C$35:N2085,11,0)),VLOOKUP(B375,KRİKET!C$30:N2515,11,0)),VLOOKUP(B375,'FERDİ BRANŞLAR'!B$2:M416,11,0))</f>
        <v>D GRUBU 1.</v>
      </c>
      <c r="M375" s="79">
        <f>IFERROR(IFERROR(IFERROR(IFERROR(IFERROR(IFERROR(IFERROR(VLOOKUP(B375,FUTSAL!C$69:N12242,12,0),VLOOKUP(B375,VOLEYBOL!C$54:N2638,12,0)),VLOOKUP(B375,FUTBOL!C$31:N2726,12,0)),VLOOKUP(B375,BASKETBOL!C$42:N2740,12,0)),VLOOKUP(B375,HENTBOL!C$32:N2741,12,0)),VLOOKUP(B375,HOKEY!C$35:N2085,11,0)),VLOOKUP(B375,KRİKET!C$30:N2515,12,0)),VLOOKUP(B375,'FERDİ BRANŞLAR'!B$2:M416,12,0))</f>
        <v>0</v>
      </c>
    </row>
    <row r="376" spans="2:13" ht="12" x14ac:dyDescent="0.2">
      <c r="B376" s="188">
        <v>130</v>
      </c>
      <c r="C376" s="284">
        <f>IFERROR(IFERROR(IFERROR(IFERROR(IFERROR(IFERROR(IFERROR(VLOOKUP(B376,FUTSAL!C$69:N11513,2,0),VLOOKUP(B376,VOLEYBOL!C$54:N1909,2,0)),VLOOKUP(B376,FUTBOL!C$31:N1997,2,0)),VLOOKUP(B376,BASKETBOL!C$42:N2011,2,0)),VLOOKUP(B376,HENTBOL!C$32:N2012,2,0)),VLOOKUP(B376,HOKEY!C$35:N1356,2,0)),VLOOKUP(B376,KRİKET!C$30:N1786,2,0)),VLOOKUP(B376,'FERDİ BRANŞLAR'!B$2:M132,2,0))</f>
        <v>46076</v>
      </c>
      <c r="D376" s="285">
        <f>IFERROR(IFERROR(IFERROR(IFERROR(IFERROR(IFERROR(IFERROR(VLOOKUP(B376,FUTSAL!C$69:N11513,3,0),VLOOKUP(B376,VOLEYBOL!C$54:N1909,3,0)),VLOOKUP(B376,FUTBOL!C$31:N1997,3,0)),VLOOKUP(B376,BASKETBOL!C$42:N2011,3,0)),VLOOKUP(B376,HENTBOL!C$32:N2012,3,0)),VLOOKUP(B376,HOKEY!C$35:N1356,3,0)),VLOOKUP(B376,KRİKET!C$30:N1786,3,0)),VLOOKUP(B376,'FERDİ BRANŞLAR'!B$2:M132,3,0))</f>
        <v>0.58333333333333337</v>
      </c>
      <c r="E376" s="284" t="str">
        <f>IFERROR(IFERROR(IFERROR(IFERROR(IFERROR(IFERROR(IFERROR(VLOOKUP(B376,FUTSAL!C$69:N11513,4,0),VLOOKUP(B376,VOLEYBOL!C$54:N1909,4,0)),VLOOKUP(B376,FUTBOL!C$31:N1997,4,0)),VLOOKUP(B376,BASKETBOL!C$42:N2011,4,0)),VLOOKUP(B376,HENTBOL!C$32:N2012,4,0)),VLOOKUP(B376,HOKEY!C$35:N1356,4,0)),VLOOKUP(B376,KRİKET!C$30:N1786,4,0)),VLOOKUP(B376,'FERDİ BRANŞLAR'!B$2:M132,4,0))</f>
        <v>MERZİFON SS</v>
      </c>
      <c r="F376" s="284" t="str">
        <f>IFERROR(IFERROR(IFERROR(IFERROR(IFERROR(IFERROR(IFERROR(VLOOKUP(B376,FUTSAL!C$69:N11513,5,0),VLOOKUP(B376,VOLEYBOL!C$54:N1909,5,0)),VLOOKUP(B376,FUTBOL!C$31:N1997,5,0)),VLOOKUP(B376,BASKETBOL!C$42:N2011,5,0)),VLOOKUP(B376,HENTBOL!C$32:N2012,5,0)),VLOOKUP(B376,HOKEY!C$35:N1356,5,0)),VLOOKUP(B376,KRİKET!C$30:N1786,5,0)),VLOOKUP(B376,'FERDİ BRANŞLAR'!B$2:M132,5,0))</f>
        <v>FUTSAL</v>
      </c>
      <c r="G376" s="284" t="str">
        <f>IFERROR(IFERROR(IFERROR(IFERROR(IFERROR(IFERROR(IFERROR(VLOOKUP(B376,FUTSAL!C$69:N11958,6,0),VLOOKUP(B376,VOLEYBOL!C$54:N2354,6,0)),VLOOKUP(B376,FUTBOL!C$31:N2442,6,0)),VLOOKUP(B376,BASKETBOL!C$42:N2456,6,0)),VLOOKUP(B376,HENTBOL!C$32:N2457,6,0)),VLOOKUP(B376,HOKEY!C$35:N1801,6,0)),VLOOKUP(B376,KRİKET!C$30:N2231,6,0)),VLOOKUP(B376,'FERDİ BRANŞLAR'!B$2:M132,6,0))</f>
        <v>B GRB</v>
      </c>
      <c r="H376" s="284" t="str">
        <f>IFERROR(IFERROR(IFERROR(IFERROR(IFERROR(IFERROR(IFERROR(VLOOKUP(B376,FUTSAL!C$69:N11958,7,0),VLOOKUP(B376,VOLEYBOL!C$54:N2354,7,0)),VLOOKUP(B376,FUTBOL!C$31:N2442,7,0)),VLOOKUP(B376,BASKETBOL!C$42:N2456,7,0)),VLOOKUP(B376,HENTBOL!C$32:N2457,7,0)),VLOOKUP(B376,HOKEY!C$35:N1801,7,0)),VLOOKUP(B376,KRİKET!C$30:N2231,7,0)),VLOOKUP(B376,'FERDİ BRANŞLAR'!B$2:M132,7,0))</f>
        <v>YILDIZ KIZ</v>
      </c>
      <c r="I376" s="286" t="str">
        <f>IFERROR(IFERROR(IFERROR(IFERROR(IFERROR(IFERROR(IFERROR(VLOOKUP(B376,FUTSAL!C$69:N11958,8,0),VLOOKUP(B376,VOLEYBOL!C$54:N2354,8,0)),VLOOKUP(B376,FUTBOL!C$31:N2442,8,0)),VLOOKUP(B376,BASKETBOL!C$42:N2456,8,0)),VLOOKUP(B376,HENTBOL!C$32:N2457,8,0)),VLOOKUP(B376,HOKEY!C$35:N1801,8,0)),VLOOKUP(B376,KRİKET!C$30:N2231,8,0)),VLOOKUP(B376,'FERDİ BRANŞLAR'!B$2:M132,8,0))</f>
        <v>MERZİFON GAZİ O.O</v>
      </c>
      <c r="J376" s="287">
        <f>IFERROR(IFERROR(IFERROR(IFERROR(IFERROR(IFERROR(IFERROR(VLOOKUP(B376,FUTSAL!C$69:N11958,9,0),VLOOKUP(B376,VOLEYBOL!C$54:N2354,9,0)),VLOOKUP(B376,FUTBOL!C$31:N2442,9,0)),VLOOKUP(B376,BASKETBOL!C$42:N2456,9,0)),VLOOKUP(B376,HENTBOL!C$32:N2457,9,0)),VLOOKUP(B376,HOKEY!C$35:N1801,9,0)),VLOOKUP(B376,KRİKET!C$30:N2231,9,0)),VLOOKUP(B376,'FERDİ BRANŞLAR'!B$2:M132,9,0))</f>
        <v>0</v>
      </c>
      <c r="K376" s="287">
        <f>IFERROR(IFERROR(IFERROR(IFERROR(IFERROR(IFERROR(IFERROR(VLOOKUP(B376,FUTSAL!C$69:N11958,10,0),VLOOKUP(B376,VOLEYBOL!C$54:N2354,10,0)),VLOOKUP(B376,FUTBOL!C$31:N2442,10,0)),VLOOKUP(B376,BASKETBOL!C$42:N2456,10,0)),VLOOKUP(B376,HENTBOL!C$32:N2457,10,0)),VLOOKUP(B376,HOKEY!C$35:N1801,10,0)),VLOOKUP(B376,KRİKET!C$30:N2231,10,0)),VLOOKUP(B376,'FERDİ BRANŞLAR'!B$2:M132,10,0))</f>
        <v>0</v>
      </c>
      <c r="L376" s="278" t="str">
        <f>IFERROR(IFERROR(IFERROR(IFERROR(IFERROR(IFERROR(IFERROR(VLOOKUP(B376,FUTSAL!C$69:N11958,11,0),VLOOKUP(B376,VOLEYBOL!C$54:N2354,11,0)),VLOOKUP(B376,FUTBOL!C$31:N2442,11,0)),VLOOKUP(B376,BASKETBOL!C$42:N2456,11,0)),VLOOKUP(B376,HENTBOL!C$32:N2457,11,0)),VLOOKUP(B376,HOKEY!C$35:N1801,11,0)),VLOOKUP(B376,KRİKET!C$30:N2231,11,0)),VLOOKUP(B376,'FERDİ BRANŞLAR'!B$2:M132,11,0))</f>
        <v>MERZİFON ÖZEL SINAV KOLEJİ O.O (ÇEKİLDİ)</v>
      </c>
      <c r="M376" s="288" t="str">
        <f>IFERROR(IFERROR(IFERROR(IFERROR(IFERROR(IFERROR(IFERROR(VLOOKUP(B376,FUTSAL!C$69:N11958,12,0),VLOOKUP(B376,VOLEYBOL!C$54:N2354,12,0)),VLOOKUP(B376,FUTBOL!C$31:N2442,12,0)),VLOOKUP(B376,BASKETBOL!C$42:N2456,12,0)),VLOOKUP(B376,HENTBOL!C$32:N2457,12,0)),VLOOKUP(B376,HOKEY!C$35:N1801,11,0)),VLOOKUP(B376,KRİKET!C$30:N2231,12,0)),VLOOKUP(B376,'FERDİ BRANŞLAR'!B$2:M132,12,0))</f>
        <v>MERZİFON ÖZEL SINAV KOLEJİ ÇEKİLDİ</v>
      </c>
    </row>
    <row r="377" spans="2:13" ht="12" x14ac:dyDescent="0.2">
      <c r="B377" s="104" t="s">
        <v>195</v>
      </c>
      <c r="C377" s="185">
        <f>IFERROR(IFERROR(IFERROR(IFERROR(IFERROR(IFERROR(IFERROR(VLOOKUP(B377,FUTSAL!C$69:N12035,2,0),VLOOKUP(B377,VOLEYBOL!C$54:N2431,2,0)),VLOOKUP(B377,FUTBOL!C$31:N2519,2,0)),VLOOKUP(B377,BASKETBOL!C$42:N2533,2,0)),VLOOKUP(B377,HENTBOL!C$32:N2534,2,0)),VLOOKUP(B377,HOKEY!C$35:N1878,2,0)),VLOOKUP(B377,KRİKET!C$30:N2308,2,0)),VLOOKUP(B377,'FERDİ BRANŞLAR'!B$2:M654,2,0))</f>
        <v>46077</v>
      </c>
      <c r="D377" s="186">
        <f>IFERROR(IFERROR(IFERROR(IFERROR(IFERROR(IFERROR(IFERROR(VLOOKUP(B377,FUTSAL!C$69:N12035,3,0),VLOOKUP(B377,VOLEYBOL!C$54:N2431,3,0)),VLOOKUP(B377,FUTBOL!C$31:N2519,3,0)),VLOOKUP(B377,BASKETBOL!C$42:N2533,3,0)),VLOOKUP(B377,HENTBOL!C$32:N2534,3,0)),VLOOKUP(B377,HOKEY!C$35:N1878,3,0)),VLOOKUP(B377,KRİKET!C$30:N2308,3,0)),VLOOKUP(B377,'FERDİ BRANŞLAR'!B$2:M654,3,0))</f>
        <v>0.41666666666666669</v>
      </c>
      <c r="E377" s="185" t="str">
        <f>IFERROR(IFERROR(IFERROR(IFERROR(IFERROR(IFERROR(IFERROR(VLOOKUP(B377,FUTSAL!C$69:N12035,4,0),VLOOKUP(B377,VOLEYBOL!C$54:N2431,4,0)),VLOOKUP(B377,FUTBOL!C$31:N2519,4,0)),VLOOKUP(B377,BASKETBOL!C$42:N2533,4,0)),VLOOKUP(B377,HENTBOL!C$32:N2534,4,0)),VLOOKUP(B377,HOKEY!C$35:N1878,4,0)),VLOOKUP(B377,KRİKET!C$30:N2308,4,0)),VLOOKUP(B377,'FERDİ BRANŞLAR'!B$2:M654,4,0))</f>
        <v>YEŞİLIRMAK KYK SOSYAL TESİS</v>
      </c>
      <c r="F377" s="185" t="str">
        <f>IFERROR(IFERROR(IFERROR(IFERROR(IFERROR(IFERROR(IFERROR(VLOOKUP(B377,FUTSAL!C$69:N12035,5,0),VLOOKUP(B377,VOLEYBOL!C$54:N2431,5,0)),VLOOKUP(B377,FUTBOL!C$31:N2519,5,0)),VLOOKUP(B377,BASKETBOL!C$42:N2533,5,0)),VLOOKUP(B377,HENTBOL!C$32:N2534,5,0)),VLOOKUP(B377,HOKEY!C$35:N1878,5,0)),VLOOKUP(B377,KRİKET!C$30:N2308,5,0)),VLOOKUP(B377,'FERDİ BRANŞLAR'!B$2:M654,5,0))</f>
        <v>SATRANÇ</v>
      </c>
      <c r="G377" s="185" t="str">
        <f>IFERROR(IFERROR(IFERROR(IFERROR(IFERROR(IFERROR(IFERROR(VLOOKUP(B377,FUTSAL!C$69:N12480,6,0),VLOOKUP(B377,VOLEYBOL!C$54:N2876,6,0)),VLOOKUP(B377,FUTBOL!C$31:N2964,6,0)),VLOOKUP(B377,BASKETBOL!C$42:N2978,6,0)),VLOOKUP(B377,HENTBOL!C$32:N2979,6,0)),VLOOKUP(B377,HOKEY!C$35:N2323,6,0)),VLOOKUP(B377,KRİKET!C$30:N2753,6,0)),VLOOKUP(B377,'FERDİ BRANŞLAR'!B$2:M654,6,0))</f>
        <v>…</v>
      </c>
      <c r="H377" s="185" t="str">
        <f>IFERROR(IFERROR(IFERROR(IFERROR(IFERROR(IFERROR(IFERROR(VLOOKUP(B377,FUTSAL!C$69:N12480,7,0),VLOOKUP(B377,VOLEYBOL!C$54:N2876,7,0)),VLOOKUP(B377,FUTBOL!C$31:N2964,7,0)),VLOOKUP(B377,BASKETBOL!C$42:N2978,7,0)),VLOOKUP(B377,HENTBOL!C$32:N2979,7,0)),VLOOKUP(B377,HOKEY!C$35:N2323,7,0)),VLOOKUP(B377,KRİKET!C$30:N2753,7,0)),VLOOKUP(B377,'FERDİ BRANŞLAR'!B$2:M654,7,0))</f>
        <v>KÜÇÜK-YILDIZ</v>
      </c>
      <c r="I377" s="187" t="str">
        <f>IFERROR(IFERROR(IFERROR(IFERROR(IFERROR(IFERROR(IFERROR(VLOOKUP(B377,FUTSAL!C$69:N12480,8,0),VLOOKUP(B377,VOLEYBOL!C$54:N2876,8,0)),VLOOKUP(B377,FUTBOL!C$31:N2964,8,0)),VLOOKUP(B377,BASKETBOL!C$42:N2978,8,0)),VLOOKUP(B377,HENTBOL!C$32:N2979,8,0)),VLOOKUP(B377,HOKEY!C$35:N2323,8,0)),VLOOKUP(B377,KRİKET!C$30:N2753,8,0)),VLOOKUP(B377,'FERDİ BRANŞLAR'!B$2:M654,8,0))</f>
        <v>……….</v>
      </c>
      <c r="J377" s="183" t="str">
        <f>IFERROR(IFERROR(IFERROR(IFERROR(IFERROR(IFERROR(IFERROR(VLOOKUP(B377,FUTSAL!C$69:N12480,9,0),VLOOKUP(B377,VOLEYBOL!C$54:N2876,9,0)),VLOOKUP(B377,FUTBOL!C$31:N2964,9,0)),VLOOKUP(B377,BASKETBOL!C$42:N2978,9,0)),VLOOKUP(B377,HENTBOL!C$32:N2979,9,0)),VLOOKUP(B377,HOKEY!C$35:N2323,9,0)),VLOOKUP(B377,KRİKET!C$30:N2753,9,0)),VLOOKUP(B377,'FERDİ BRANŞLAR'!B$2:M654,9,0))</f>
        <v>…</v>
      </c>
      <c r="K377" s="183" t="str">
        <f>IFERROR(IFERROR(IFERROR(IFERROR(IFERROR(IFERROR(IFERROR(VLOOKUP(B377,FUTSAL!C$69:N12480,10,0),VLOOKUP(B377,VOLEYBOL!C$54:N2876,10,0)),VLOOKUP(B377,FUTBOL!C$31:N2964,10,0)),VLOOKUP(B377,BASKETBOL!C$42:N2978,10,0)),VLOOKUP(B377,HENTBOL!C$32:N2979,10,0)),VLOOKUP(B377,HOKEY!C$35:N2323,10,0)),VLOOKUP(B377,KRİKET!C$30:N2753,10,0)),VLOOKUP(B377,'FERDİ BRANŞLAR'!B$2:M654,10,0))</f>
        <v>…</v>
      </c>
      <c r="L377" s="379" t="str">
        <f>IFERROR(IFERROR(IFERROR(IFERROR(IFERROR(IFERROR(IFERROR(VLOOKUP(B377,FUTSAL!C$69:N12480,11,0),VLOOKUP(B377,VOLEYBOL!C$54:N2876,11,0)),VLOOKUP(B377,FUTBOL!C$31:N2964,11,0)),VLOOKUP(B377,BASKETBOL!C$42:N2978,11,0)),VLOOKUP(B377,HENTBOL!C$32:N2979,11,0)),VLOOKUP(B377,HOKEY!C$35:N2323,11,0)),VLOOKUP(B377,KRİKET!C$30:N2753,11,0)),VLOOKUP(B377,'FERDİ BRANŞLAR'!B$2:M654,11,0))</f>
        <v>……….</v>
      </c>
      <c r="M377" s="79" t="str">
        <f>IFERROR(IFERROR(IFERROR(IFERROR(IFERROR(IFERROR(IFERROR(VLOOKUP(B377,FUTSAL!C$69:N12480,12,0),VLOOKUP(B377,VOLEYBOL!C$54:N2876,12,0)),VLOOKUP(B377,FUTBOL!C$31:N2964,12,0)),VLOOKUP(B377,BASKETBOL!C$42:N2978,12,0)),VLOOKUP(B377,HENTBOL!C$32:N2979,12,0)),VLOOKUP(B377,HOKEY!C$35:N2323,11,0)),VLOOKUP(B377,KRİKET!C$30:N2753,12,0)),VLOOKUP(B377,'FERDİ BRANŞLAR'!B$2:M654,12,0))</f>
        <v xml:space="preserve">KUPA TÖRENİ </v>
      </c>
    </row>
    <row r="378" spans="2:13" ht="12" x14ac:dyDescent="0.2">
      <c r="B378" s="104" t="s">
        <v>142</v>
      </c>
      <c r="C378" s="185">
        <f>IFERROR(IFERROR(IFERROR(IFERROR(IFERROR(IFERROR(IFERROR(VLOOKUP(B378,FUTSAL!C$69:N11982,2,0),VLOOKUP(B378,VOLEYBOL!C$54:N2378,2,0)),VLOOKUP(B378,FUTBOL!C$31:N2466,2,0)),VLOOKUP(B378,BASKETBOL!C$42:N2480,2,0)),VLOOKUP(B378,HENTBOL!C$32:N2481,2,0)),VLOOKUP(B378,HOKEY!C$35:N1825,2,0)),VLOOKUP(B378,KRİKET!C$30:N2255,2,0)),VLOOKUP(B378,'FERDİ BRANŞLAR'!B$2:M601,2,0))</f>
        <v>46077</v>
      </c>
      <c r="D378" s="186">
        <f>IFERROR(IFERROR(IFERROR(IFERROR(IFERROR(IFERROR(IFERROR(VLOOKUP(B378,FUTSAL!C$69:N11982,3,0),VLOOKUP(B378,VOLEYBOL!C$54:N2378,3,0)),VLOOKUP(B378,FUTBOL!C$31:N2466,3,0)),VLOOKUP(B378,BASKETBOL!C$42:N2480,3,0)),VLOOKUP(B378,HENTBOL!C$32:N2481,3,0)),VLOOKUP(B378,HOKEY!C$35:N1825,3,0)),VLOOKUP(B378,KRİKET!C$30:N2255,3,0)),VLOOKUP(B378,'FERDİ BRANŞLAR'!B$2:M601,3,0))</f>
        <v>0.41666666666666702</v>
      </c>
      <c r="E378" s="185" t="str">
        <f>IFERROR(IFERROR(IFERROR(IFERROR(IFERROR(IFERROR(IFERROR(VLOOKUP(B378,FUTSAL!C$69:N11982,4,0),VLOOKUP(B378,VOLEYBOL!C$54:N2378,4,0)),VLOOKUP(B378,FUTBOL!C$31:N2466,4,0)),VLOOKUP(B378,BASKETBOL!C$42:N2480,4,0)),VLOOKUP(B378,HENTBOL!C$32:N2481,4,0)),VLOOKUP(B378,HOKEY!C$35:N1825,4,0)),VLOOKUP(B378,KRİKET!C$30:N2255,4,0)),VLOOKUP(B378,'FERDİ BRANŞLAR'!B$2:M601,4,0))</f>
        <v>AMASYA S.S</v>
      </c>
      <c r="F378" s="185" t="str">
        <f>IFERROR(IFERROR(IFERROR(IFERROR(IFERROR(IFERROR(IFERROR(VLOOKUP(B378,FUTSAL!C$69:N11982,5,0),VLOOKUP(B378,VOLEYBOL!C$54:N2378,5,0)),VLOOKUP(B378,FUTBOL!C$31:N2466,5,0)),VLOOKUP(B378,BASKETBOL!C$42:N2480,5,0)),VLOOKUP(B378,HENTBOL!C$32:N2481,5,0)),VLOOKUP(B378,HOKEY!C$35:N1825,5,0)),VLOOKUP(B378,KRİKET!C$30:N2255,5,0)),VLOOKUP(B378,'FERDİ BRANŞLAR'!B$2:M601,5,0))</f>
        <v>TAEKWONDO</v>
      </c>
      <c r="G378" s="185" t="str">
        <f>IFERROR(IFERROR(IFERROR(IFERROR(IFERROR(IFERROR(IFERROR(VLOOKUP(B378,FUTSAL!C$69:N12427,6,0),VLOOKUP(B378,VOLEYBOL!C$54:N2823,6,0)),VLOOKUP(B378,FUTBOL!C$31:N2911,6,0)),VLOOKUP(B378,BASKETBOL!C$42:N2925,6,0)),VLOOKUP(B378,HENTBOL!C$32:N2926,6,0)),VLOOKUP(B378,HOKEY!C$35:N2270,6,0)),VLOOKUP(B378,KRİKET!C$30:N2700,6,0)),VLOOKUP(B378,'FERDİ BRANŞLAR'!B$2:M601,6,0))</f>
        <v>…</v>
      </c>
      <c r="H378" s="185" t="str">
        <f>IFERROR(IFERROR(IFERROR(IFERROR(IFERROR(IFERROR(IFERROR(VLOOKUP(B378,FUTSAL!C$69:N12427,7,0),VLOOKUP(B378,VOLEYBOL!C$54:N2823,7,0)),VLOOKUP(B378,FUTBOL!C$31:N2911,7,0)),VLOOKUP(B378,BASKETBOL!C$42:N2925,7,0)),VLOOKUP(B378,HENTBOL!C$32:N2926,7,0)),VLOOKUP(B378,HOKEY!C$35:N2270,7,0)),VLOOKUP(B378,KRİKET!C$30:N2700,7,0)),VLOOKUP(B378,'FERDİ BRANŞLAR'!B$2:M601,7,0))</f>
        <v>YILDIZ</v>
      </c>
      <c r="I378" s="187" t="str">
        <f>IFERROR(IFERROR(IFERROR(IFERROR(IFERROR(IFERROR(IFERROR(VLOOKUP(B378,FUTSAL!C$69:N12427,8,0),VLOOKUP(B378,VOLEYBOL!C$54:N2823,8,0)),VLOOKUP(B378,FUTBOL!C$31:N2911,8,0)),VLOOKUP(B378,BASKETBOL!C$42:N2925,8,0)),VLOOKUP(B378,HENTBOL!C$32:N2926,8,0)),VLOOKUP(B378,HOKEY!C$35:N2270,8,0)),VLOOKUP(B378,KRİKET!C$30:N2700,8,0)),VLOOKUP(B378,'FERDİ BRANŞLAR'!B$2:M601,8,0))</f>
        <v>……….</v>
      </c>
      <c r="J378" s="183" t="str">
        <f>IFERROR(IFERROR(IFERROR(IFERROR(IFERROR(IFERROR(IFERROR(VLOOKUP(B378,FUTSAL!C$69:N12427,9,0),VLOOKUP(B378,VOLEYBOL!C$54:N2823,9,0)),VLOOKUP(B378,FUTBOL!C$31:N2911,9,0)),VLOOKUP(B378,BASKETBOL!C$42:N2925,9,0)),VLOOKUP(B378,HENTBOL!C$32:N2926,9,0)),VLOOKUP(B378,HOKEY!C$35:N2270,9,0)),VLOOKUP(B378,KRİKET!C$30:N2700,9,0)),VLOOKUP(B378,'FERDİ BRANŞLAR'!B$2:M601,9,0))</f>
        <v>…</v>
      </c>
      <c r="K378" s="183" t="str">
        <f>IFERROR(IFERROR(IFERROR(IFERROR(IFERROR(IFERROR(IFERROR(VLOOKUP(B378,FUTSAL!C$69:N12427,10,0),VLOOKUP(B378,VOLEYBOL!C$54:N2823,10,0)),VLOOKUP(B378,FUTBOL!C$31:N2911,10,0)),VLOOKUP(B378,BASKETBOL!C$42:N2925,10,0)),VLOOKUP(B378,HENTBOL!C$32:N2926,10,0)),VLOOKUP(B378,HOKEY!C$35:N2270,10,0)),VLOOKUP(B378,KRİKET!C$30:N2700,10,0)),VLOOKUP(B378,'FERDİ BRANŞLAR'!B$2:M601,10,0))</f>
        <v>…</v>
      </c>
      <c r="L378" s="335" t="str">
        <f>IFERROR(IFERROR(IFERROR(IFERROR(IFERROR(IFERROR(IFERROR(VLOOKUP(B378,FUTSAL!C$69:N12427,11,0),VLOOKUP(B378,VOLEYBOL!C$54:N2823,11,0)),VLOOKUP(B378,FUTBOL!C$31:N2911,11,0)),VLOOKUP(B378,BASKETBOL!C$42:N2925,11,0)),VLOOKUP(B378,HENTBOL!C$32:N2926,11,0)),VLOOKUP(B378,HOKEY!C$35:N2270,11,0)),VLOOKUP(B378,KRİKET!C$30:N2700,11,0)),VLOOKUP(B378,'FERDİ BRANŞLAR'!B$2:M601,11,0))</f>
        <v>……….</v>
      </c>
      <c r="M378" s="79" t="str">
        <f>IFERROR(IFERROR(IFERROR(IFERROR(IFERROR(IFERROR(IFERROR(VLOOKUP(B378,FUTSAL!C$69:N12427,12,0),VLOOKUP(B378,VOLEYBOL!C$54:N2823,12,0)),VLOOKUP(B378,FUTBOL!C$31:N2911,12,0)),VLOOKUP(B378,BASKETBOL!C$42:N2925,12,0)),VLOOKUP(B378,HENTBOL!C$32:N2926,12,0)),VLOOKUP(B378,HOKEY!C$35:N2270,11,0)),VLOOKUP(B378,KRİKET!C$30:N2700,12,0)),VLOOKUP(B378,'FERDİ BRANŞLAR'!B$2:M601,12,0))</f>
        <v xml:space="preserve">KUPA TÖRENİ </v>
      </c>
    </row>
    <row r="379" spans="2:13" ht="12" x14ac:dyDescent="0.2">
      <c r="B379" s="104" t="s">
        <v>166</v>
      </c>
      <c r="C379" s="185">
        <f>IFERROR(IFERROR(IFERROR(IFERROR(IFERROR(IFERROR(IFERROR(VLOOKUP(B379,FUTSAL!C$69:N12006,2,0),VLOOKUP(B379,VOLEYBOL!C$54:N2402,2,0)),VLOOKUP(B379,FUTBOL!C$31:N2490,2,0)),VLOOKUP(B379,BASKETBOL!C$42:N2504,2,0)),VLOOKUP(B379,HENTBOL!C$32:N2505,2,0)),VLOOKUP(B379,HOKEY!C$35:N1849,2,0)),VLOOKUP(B379,KRİKET!C$30:N2279,2,0)),VLOOKUP(B379,'FERDİ BRANŞLAR'!B$2:M625,2,0))</f>
        <v>46077</v>
      </c>
      <c r="D379" s="186">
        <f>IFERROR(IFERROR(IFERROR(IFERROR(IFERROR(IFERROR(IFERROR(VLOOKUP(B379,FUTSAL!C$69:N12006,3,0),VLOOKUP(B379,VOLEYBOL!C$54:N2402,3,0)),VLOOKUP(B379,FUTBOL!C$31:N2490,3,0)),VLOOKUP(B379,BASKETBOL!C$42:N2504,3,0)),VLOOKUP(B379,HENTBOL!C$32:N2505,3,0)),VLOOKUP(B379,HOKEY!C$35:N1849,3,0)),VLOOKUP(B379,KRİKET!C$30:N2279,3,0)),VLOOKUP(B379,'FERDİ BRANŞLAR'!B$2:M625,3,0))</f>
        <v>0.41666666666666702</v>
      </c>
      <c r="E379" s="185" t="str">
        <f>IFERROR(IFERROR(IFERROR(IFERROR(IFERROR(IFERROR(IFERROR(VLOOKUP(B379,FUTSAL!C$69:N12006,4,0),VLOOKUP(B379,VOLEYBOL!C$54:N2402,4,0)),VLOOKUP(B379,FUTBOL!C$31:N2490,4,0)),VLOOKUP(B379,BASKETBOL!C$42:N2504,4,0)),VLOOKUP(B379,HENTBOL!C$32:N2505,4,0)),VLOOKUP(B379,HOKEY!C$35:N1849,4,0)),VLOOKUP(B379,KRİKET!C$30:N2279,4,0)),VLOOKUP(B379,'FERDİ BRANŞLAR'!B$2:M625,4,0))</f>
        <v>AMASYA S.S</v>
      </c>
      <c r="F379" s="185" t="str">
        <f>IFERROR(IFERROR(IFERROR(IFERROR(IFERROR(IFERROR(IFERROR(VLOOKUP(B379,FUTSAL!C$69:N12006,5,0),VLOOKUP(B379,VOLEYBOL!C$54:N2402,5,0)),VLOOKUP(B379,FUTBOL!C$31:N2490,5,0)),VLOOKUP(B379,BASKETBOL!C$42:N2504,5,0)),VLOOKUP(B379,HENTBOL!C$32:N2505,5,0)),VLOOKUP(B379,HOKEY!C$35:N1849,5,0)),VLOOKUP(B379,KRİKET!C$30:N2279,5,0)),VLOOKUP(B379,'FERDİ BRANŞLAR'!B$2:M625,5,0))</f>
        <v>DART</v>
      </c>
      <c r="G379" s="185" t="str">
        <f>IFERROR(IFERROR(IFERROR(IFERROR(IFERROR(IFERROR(IFERROR(VLOOKUP(B379,FUTSAL!C$69:N12451,6,0),VLOOKUP(B379,VOLEYBOL!C$54:N2847,6,0)),VLOOKUP(B379,FUTBOL!C$31:N2935,6,0)),VLOOKUP(B379,BASKETBOL!C$42:N2949,6,0)),VLOOKUP(B379,HENTBOL!C$32:N2950,6,0)),VLOOKUP(B379,HOKEY!C$35:N2294,6,0)),VLOOKUP(B379,KRİKET!C$30:N2724,6,0)),VLOOKUP(B379,'FERDİ BRANŞLAR'!B$2:M625,6,0))</f>
        <v>…</v>
      </c>
      <c r="H379" s="185" t="str">
        <f>IFERROR(IFERROR(IFERROR(IFERROR(IFERROR(IFERROR(IFERROR(VLOOKUP(B379,FUTSAL!C$69:N12451,7,0),VLOOKUP(B379,VOLEYBOL!C$54:N2847,7,0)),VLOOKUP(B379,FUTBOL!C$31:N2935,7,0)),VLOOKUP(B379,BASKETBOL!C$42:N2949,7,0)),VLOOKUP(B379,HENTBOL!C$32:N2950,7,0)),VLOOKUP(B379,HOKEY!C$35:N2294,7,0)),VLOOKUP(B379,KRİKET!C$30:N2724,7,0)),VLOOKUP(B379,'FERDİ BRANŞLAR'!B$2:M625,7,0))</f>
        <v>YILDIZ KIZ</v>
      </c>
      <c r="I379" s="187" t="str">
        <f>IFERROR(IFERROR(IFERROR(IFERROR(IFERROR(IFERROR(IFERROR(VLOOKUP(B379,FUTSAL!C$69:N12451,8,0),VLOOKUP(B379,VOLEYBOL!C$54:N2847,8,0)),VLOOKUP(B379,FUTBOL!C$31:N2935,8,0)),VLOOKUP(B379,BASKETBOL!C$42:N2949,8,0)),VLOOKUP(B379,HENTBOL!C$32:N2950,8,0)),VLOOKUP(B379,HOKEY!C$35:N2294,8,0)),VLOOKUP(B379,KRİKET!C$30:N2724,8,0)),VLOOKUP(B379,'FERDİ BRANŞLAR'!B$2:M625,8,0))</f>
        <v>……….</v>
      </c>
      <c r="J379" s="183" t="str">
        <f>IFERROR(IFERROR(IFERROR(IFERROR(IFERROR(IFERROR(IFERROR(VLOOKUP(B379,FUTSAL!C$69:N12451,9,0),VLOOKUP(B379,VOLEYBOL!C$54:N2847,9,0)),VLOOKUP(B379,FUTBOL!C$31:N2935,9,0)),VLOOKUP(B379,BASKETBOL!C$42:N2949,9,0)),VLOOKUP(B379,HENTBOL!C$32:N2950,9,0)),VLOOKUP(B379,HOKEY!C$35:N2294,9,0)),VLOOKUP(B379,KRİKET!C$30:N2724,9,0)),VLOOKUP(B379,'FERDİ BRANŞLAR'!B$2:M625,9,0))</f>
        <v>…</v>
      </c>
      <c r="K379" s="183" t="str">
        <f>IFERROR(IFERROR(IFERROR(IFERROR(IFERROR(IFERROR(IFERROR(VLOOKUP(B379,FUTSAL!C$69:N12451,10,0),VLOOKUP(B379,VOLEYBOL!C$54:N2847,10,0)),VLOOKUP(B379,FUTBOL!C$31:N2935,10,0)),VLOOKUP(B379,BASKETBOL!C$42:N2949,10,0)),VLOOKUP(B379,HENTBOL!C$32:N2950,10,0)),VLOOKUP(B379,HOKEY!C$35:N2294,10,0)),VLOOKUP(B379,KRİKET!C$30:N2724,10,0)),VLOOKUP(B379,'FERDİ BRANŞLAR'!B$2:M625,10,0))</f>
        <v>…</v>
      </c>
      <c r="L379" s="59" t="str">
        <f>IFERROR(IFERROR(IFERROR(IFERROR(IFERROR(IFERROR(IFERROR(VLOOKUP(B379,FUTSAL!C$69:N12451,11,0),VLOOKUP(B379,VOLEYBOL!C$54:N2847,11,0)),VLOOKUP(B379,FUTBOL!C$31:N2935,11,0)),VLOOKUP(B379,BASKETBOL!C$42:N2949,11,0)),VLOOKUP(B379,HENTBOL!C$32:N2950,11,0)),VLOOKUP(B379,HOKEY!C$35:N2294,11,0)),VLOOKUP(B379,KRİKET!C$30:N2724,11,0)),VLOOKUP(B379,'FERDİ BRANŞLAR'!B$2:M625,11,0))</f>
        <v>……….</v>
      </c>
      <c r="M379" s="79" t="str">
        <f>IFERROR(IFERROR(IFERROR(IFERROR(IFERROR(IFERROR(IFERROR(VLOOKUP(B379,FUTSAL!C$69:N12451,12,0),VLOOKUP(B379,VOLEYBOL!C$54:N2847,12,0)),VLOOKUP(B379,FUTBOL!C$31:N2935,12,0)),VLOOKUP(B379,BASKETBOL!C$42:N2949,12,0)),VLOOKUP(B379,HENTBOL!C$32:N2950,12,0)),VLOOKUP(B379,HOKEY!C$35:N2294,11,0)),VLOOKUP(B379,KRİKET!C$30:N2724,12,0)),VLOOKUP(B379,'FERDİ BRANŞLAR'!B$2:M625,12,0))</f>
        <v xml:space="preserve">KUPA TÖRENİ </v>
      </c>
    </row>
    <row r="380" spans="2:13" ht="12" x14ac:dyDescent="0.2">
      <c r="B380" s="188">
        <v>111</v>
      </c>
      <c r="C380" s="185">
        <f>IFERROR(IFERROR(IFERROR(IFERROR(IFERROR(IFERROR(IFERROR(VLOOKUP(B380,FUTSAL!C$69:N11801,2,0),VLOOKUP(B380,VOLEYBOL!C$54:N2197,2,0)),VLOOKUP(B380,FUTBOL!C$31:N2285,2,0)),VLOOKUP(B380,BASKETBOL!C$42:N2299,2,0)),VLOOKUP(B380,HENTBOL!C$32:N2300,2,0)),VLOOKUP(B380,HOKEY!C$35:N1644,2,0)),VLOOKUP(B380,KRİKET!C$30:N2074,2,0)),VLOOKUP(B380,'FERDİ BRANŞLAR'!B$2:M420,2,0))</f>
        <v>46078</v>
      </c>
      <c r="D380" s="186">
        <f>IFERROR(IFERROR(IFERROR(IFERROR(IFERROR(IFERROR(IFERROR(VLOOKUP(B380,FUTSAL!C$69:N11801,3,0),VLOOKUP(B380,VOLEYBOL!C$54:N2197,3,0)),VLOOKUP(B380,FUTBOL!C$31:N2285,3,0)),VLOOKUP(B380,BASKETBOL!C$42:N2299,3,0)),VLOOKUP(B380,HENTBOL!C$32:N2300,3,0)),VLOOKUP(B380,HOKEY!C$35:N1644,3,0)),VLOOKUP(B380,KRİKET!C$30:N2074,3,0)),VLOOKUP(B380,'FERDİ BRANŞLAR'!B$2:M420,3,0))</f>
        <v>0.41666666666666669</v>
      </c>
      <c r="E380" s="185" t="str">
        <f>IFERROR(IFERROR(IFERROR(IFERROR(IFERROR(IFERROR(IFERROR(VLOOKUP(B380,FUTSAL!C$69:N11801,4,0),VLOOKUP(B380,VOLEYBOL!C$54:N2197,4,0)),VLOOKUP(B380,FUTBOL!C$31:N2285,4,0)),VLOOKUP(B380,BASKETBOL!C$42:N2299,4,0)),VLOOKUP(B380,HENTBOL!C$32:N2300,4,0)),VLOOKUP(B380,HOKEY!C$35:N1644,4,0)),VLOOKUP(B380,KRİKET!C$30:N2074,4,0)),VLOOKUP(B380,'FERDİ BRANŞLAR'!B$2:M420,4,0))</f>
        <v>AMASYA SS</v>
      </c>
      <c r="F380" s="185" t="str">
        <f>IFERROR(IFERROR(IFERROR(IFERROR(IFERROR(IFERROR(IFERROR(VLOOKUP(B380,FUTSAL!C$69:N11801,5,0),VLOOKUP(B380,VOLEYBOL!C$54:N2197,5,0)),VLOOKUP(B380,FUTBOL!C$31:N2285,5,0)),VLOOKUP(B380,BASKETBOL!C$42:N2299,5,0)),VLOOKUP(B380,HENTBOL!C$32:N2300,5,0)),VLOOKUP(B380,HOKEY!C$35:N1644,5,0)),VLOOKUP(B380,KRİKET!C$30:N2074,5,0)),VLOOKUP(B380,'FERDİ BRANŞLAR'!B$2:M420,5,0))</f>
        <v>FUTSAL</v>
      </c>
      <c r="G380" s="185" t="str">
        <f>IFERROR(IFERROR(IFERROR(IFERROR(IFERROR(IFERROR(IFERROR(VLOOKUP(B380,FUTSAL!C$69:N12246,6,0),VLOOKUP(B380,VOLEYBOL!C$54:N2642,6,0)),VLOOKUP(B380,FUTBOL!C$31:N2730,6,0)),VLOOKUP(B380,BASKETBOL!C$42:N2744,6,0)),VLOOKUP(B380,HENTBOL!C$32:N2745,6,0)),VLOOKUP(B380,HOKEY!C$35:N2089,6,0)),VLOOKUP(B380,KRİKET!C$30:N2519,6,0)),VLOOKUP(B380,'FERDİ BRANŞLAR'!B$2:M420,6,0))</f>
        <v xml:space="preserve">YRF 1 </v>
      </c>
      <c r="H380" s="185" t="str">
        <f>IFERROR(IFERROR(IFERROR(IFERROR(IFERROR(IFERROR(IFERROR(VLOOKUP(B380,FUTSAL!C$69:N12246,7,0),VLOOKUP(B380,VOLEYBOL!C$54:N2642,7,0)),VLOOKUP(B380,FUTBOL!C$31:N2730,7,0)),VLOOKUP(B380,BASKETBOL!C$42:N2744,7,0)),VLOOKUP(B380,HENTBOL!C$32:N2745,7,0)),VLOOKUP(B380,HOKEY!C$35:N2089,7,0)),VLOOKUP(B380,KRİKET!C$30:N2519,7,0)),VLOOKUP(B380,'FERDİ BRANŞLAR'!B$2:M420,7,0))</f>
        <v>YILDIZ ERK</v>
      </c>
      <c r="I380" s="187" t="str">
        <f>IFERROR(IFERROR(IFERROR(IFERROR(IFERROR(IFERROR(IFERROR(VLOOKUP(B380,FUTSAL!C$69:N12246,8,0),VLOOKUP(B380,VOLEYBOL!C$54:N2642,8,0)),VLOOKUP(B380,FUTBOL!C$31:N2730,8,0)),VLOOKUP(B380,BASKETBOL!C$42:N2744,8,0)),VLOOKUP(B380,HENTBOL!C$32:N2745,8,0)),VLOOKUP(B380,HOKEY!C$35:N2089,8,0)),VLOOKUP(B380,KRİKET!C$30:N2519,8,0)),VLOOKUP(B380,'FERDİ BRANŞLAR'!B$2:M420,8,0))</f>
        <v>A1/H1 GALİBİ</v>
      </c>
      <c r="J380" s="253">
        <f>IFERROR(IFERROR(IFERROR(IFERROR(IFERROR(IFERROR(IFERROR(VLOOKUP(B380,FUTSAL!C$69:N12246,9,0),VLOOKUP(B380,VOLEYBOL!C$54:N2642,9,0)),VLOOKUP(B380,FUTBOL!C$31:N2730,9,0)),VLOOKUP(B380,BASKETBOL!C$42:N2744,9,0)),VLOOKUP(B380,HENTBOL!C$32:N2745,9,0)),VLOOKUP(B380,HOKEY!C$35:N2089,9,0)),VLOOKUP(B380,KRİKET!C$30:N2519,9,0)),VLOOKUP(B380,'FERDİ BRANŞLAR'!B$2:M420,9,0))</f>
        <v>0</v>
      </c>
      <c r="K380" s="253">
        <f>IFERROR(IFERROR(IFERROR(IFERROR(IFERROR(IFERROR(IFERROR(VLOOKUP(B380,FUTSAL!C$69:N12246,10,0),VLOOKUP(B380,VOLEYBOL!C$54:N2642,10,0)),VLOOKUP(B380,FUTBOL!C$31:N2730,10,0)),VLOOKUP(B380,BASKETBOL!C$42:N2744,10,0)),VLOOKUP(B380,HENTBOL!C$32:N2745,10,0)),VLOOKUP(B380,HOKEY!C$35:N2089,10,0)),VLOOKUP(B380,KRİKET!C$30:N2519,10,0)),VLOOKUP(B380,'FERDİ BRANŞLAR'!B$2:M420,10,0))</f>
        <v>0</v>
      </c>
      <c r="L380" s="59" t="str">
        <f>IFERROR(IFERROR(IFERROR(IFERROR(IFERROR(IFERROR(IFERROR(VLOOKUP(B380,FUTSAL!C$69:N12246,11,0),VLOOKUP(B380,VOLEYBOL!C$54:N2642,11,0)),VLOOKUP(B380,FUTBOL!C$31:N2730,11,0)),VLOOKUP(B380,BASKETBOL!C$42:N2744,11,0)),VLOOKUP(B380,HENTBOL!C$32:N2745,11,0)),VLOOKUP(B380,HOKEY!C$35:N2089,11,0)),VLOOKUP(B380,KRİKET!C$30:N2519,11,0)),VLOOKUP(B380,'FERDİ BRANŞLAR'!B$2:M420,11,0))</f>
        <v>G1/B1 GALİBİ</v>
      </c>
      <c r="M380" s="79" t="str">
        <f>IFERROR(IFERROR(IFERROR(IFERROR(IFERROR(IFERROR(IFERROR(VLOOKUP(B380,FUTSAL!C$69:N12246,12,0),VLOOKUP(B380,VOLEYBOL!C$54:N2642,12,0)),VLOOKUP(B380,FUTBOL!C$31:N2730,12,0)),VLOOKUP(B380,BASKETBOL!C$42:N2744,12,0)),VLOOKUP(B380,HENTBOL!C$32:N2745,12,0)),VLOOKUP(B380,HOKEY!C$35:N2089,11,0)),VLOOKUP(B380,KRİKET!C$30:N2519,12,0)),VLOOKUP(B380,'FERDİ BRANŞLAR'!B$2:M420,12,0))</f>
        <v>………</v>
      </c>
    </row>
    <row r="381" spans="2:13" ht="12" x14ac:dyDescent="0.2">
      <c r="B381" s="104" t="s">
        <v>196</v>
      </c>
      <c r="C381" s="185">
        <f>IFERROR(IFERROR(IFERROR(IFERROR(IFERROR(IFERROR(IFERROR(VLOOKUP(B381,FUTSAL!C$69:N12036,2,0),VLOOKUP(B381,VOLEYBOL!C$54:N2432,2,0)),VLOOKUP(B381,FUTBOL!C$31:N2520,2,0)),VLOOKUP(B381,BASKETBOL!C$42:N2534,2,0)),VLOOKUP(B381,HENTBOL!C$32:N2535,2,0)),VLOOKUP(B381,HOKEY!C$35:N1879,2,0)),VLOOKUP(B381,KRİKET!C$30:N2309,2,0)),VLOOKUP(B381,'FERDİ BRANŞLAR'!B$2:M655,2,0))</f>
        <v>46078</v>
      </c>
      <c r="D381" s="186">
        <f>IFERROR(IFERROR(IFERROR(IFERROR(IFERROR(IFERROR(IFERROR(VLOOKUP(B381,FUTSAL!C$69:N12036,3,0),VLOOKUP(B381,VOLEYBOL!C$54:N2432,3,0)),VLOOKUP(B381,FUTBOL!C$31:N2520,3,0)),VLOOKUP(B381,BASKETBOL!C$42:N2534,3,0)),VLOOKUP(B381,HENTBOL!C$32:N2535,3,0)),VLOOKUP(B381,HOKEY!C$35:N1879,3,0)),VLOOKUP(B381,KRİKET!C$30:N2309,3,0)),VLOOKUP(B381,'FERDİ BRANŞLAR'!B$2:M655,3,0))</f>
        <v>0.41666666666666669</v>
      </c>
      <c r="E381" s="185" t="str">
        <f>IFERROR(IFERROR(IFERROR(IFERROR(IFERROR(IFERROR(IFERROR(VLOOKUP(B381,FUTSAL!C$69:N12036,4,0),VLOOKUP(B381,VOLEYBOL!C$54:N2432,4,0)),VLOOKUP(B381,FUTBOL!C$31:N2520,4,0)),VLOOKUP(B381,BASKETBOL!C$42:N2534,4,0)),VLOOKUP(B381,HENTBOL!C$32:N2535,4,0)),VLOOKUP(B381,HOKEY!C$35:N1879,4,0)),VLOOKUP(B381,KRİKET!C$30:N2309,4,0)),VLOOKUP(B381,'FERDİ BRANŞLAR'!B$2:M655,4,0))</f>
        <v>YEŞİLIRMAK KYK SOSYAL TESİS</v>
      </c>
      <c r="F381" s="185" t="str">
        <f>IFERROR(IFERROR(IFERROR(IFERROR(IFERROR(IFERROR(IFERROR(VLOOKUP(B381,FUTSAL!C$69:N12036,5,0),VLOOKUP(B381,VOLEYBOL!C$54:N2432,5,0)),VLOOKUP(B381,FUTBOL!C$31:N2520,5,0)),VLOOKUP(B381,BASKETBOL!C$42:N2534,5,0)),VLOOKUP(B381,HENTBOL!C$32:N2535,5,0)),VLOOKUP(B381,HOKEY!C$35:N1879,5,0)),VLOOKUP(B381,KRİKET!C$30:N2309,5,0)),VLOOKUP(B381,'FERDİ BRANŞLAR'!B$2:M655,5,0))</f>
        <v>SATRANÇ</v>
      </c>
      <c r="G381" s="185" t="str">
        <f>IFERROR(IFERROR(IFERROR(IFERROR(IFERROR(IFERROR(IFERROR(VLOOKUP(B381,FUTSAL!C$69:N12481,6,0),VLOOKUP(B381,VOLEYBOL!C$54:N2877,6,0)),VLOOKUP(B381,FUTBOL!C$31:N2965,6,0)),VLOOKUP(B381,BASKETBOL!C$42:N2979,6,0)),VLOOKUP(B381,HENTBOL!C$32:N2980,6,0)),VLOOKUP(B381,HOKEY!C$35:N2324,6,0)),VLOOKUP(B381,KRİKET!C$30:N2754,6,0)),VLOOKUP(B381,'FERDİ BRANŞLAR'!B$2:M655,6,0))</f>
        <v>…</v>
      </c>
      <c r="H381" s="185" t="str">
        <f>IFERROR(IFERROR(IFERROR(IFERROR(IFERROR(IFERROR(IFERROR(VLOOKUP(B381,FUTSAL!C$69:N12481,7,0),VLOOKUP(B381,VOLEYBOL!C$54:N2877,7,0)),VLOOKUP(B381,FUTBOL!C$31:N2965,7,0)),VLOOKUP(B381,BASKETBOL!C$42:N2979,7,0)),VLOOKUP(B381,HENTBOL!C$32:N2980,7,0)),VLOOKUP(B381,HOKEY!C$35:N2324,7,0)),VLOOKUP(B381,KRİKET!C$30:N2754,7,0)),VLOOKUP(B381,'FERDİ BRANŞLAR'!B$2:M655,7,0))</f>
        <v>GENÇLER</v>
      </c>
      <c r="I381" s="187" t="str">
        <f>IFERROR(IFERROR(IFERROR(IFERROR(IFERROR(IFERROR(IFERROR(VLOOKUP(B381,FUTSAL!C$69:N12481,8,0),VLOOKUP(B381,VOLEYBOL!C$54:N2877,8,0)),VLOOKUP(B381,FUTBOL!C$31:N2965,8,0)),VLOOKUP(B381,BASKETBOL!C$42:N2979,8,0)),VLOOKUP(B381,HENTBOL!C$32:N2980,8,0)),VLOOKUP(B381,HOKEY!C$35:N2324,8,0)),VLOOKUP(B381,KRİKET!C$30:N2754,8,0)),VLOOKUP(B381,'FERDİ BRANŞLAR'!B$2:M655,8,0))</f>
        <v>……….</v>
      </c>
      <c r="J381" s="183" t="str">
        <f>IFERROR(IFERROR(IFERROR(IFERROR(IFERROR(IFERROR(IFERROR(VLOOKUP(B381,FUTSAL!C$69:N12481,9,0),VLOOKUP(B381,VOLEYBOL!C$54:N2877,9,0)),VLOOKUP(B381,FUTBOL!C$31:N2965,9,0)),VLOOKUP(B381,BASKETBOL!C$42:N2979,9,0)),VLOOKUP(B381,HENTBOL!C$32:N2980,9,0)),VLOOKUP(B381,HOKEY!C$35:N2324,9,0)),VLOOKUP(B381,KRİKET!C$30:N2754,9,0)),VLOOKUP(B381,'FERDİ BRANŞLAR'!B$2:M655,9,0))</f>
        <v>…</v>
      </c>
      <c r="K381" s="183" t="str">
        <f>IFERROR(IFERROR(IFERROR(IFERROR(IFERROR(IFERROR(IFERROR(VLOOKUP(B381,FUTSAL!C$69:N12481,10,0),VLOOKUP(B381,VOLEYBOL!C$54:N2877,10,0)),VLOOKUP(B381,FUTBOL!C$31:N2965,10,0)),VLOOKUP(B381,BASKETBOL!C$42:N2979,10,0)),VLOOKUP(B381,HENTBOL!C$32:N2980,10,0)),VLOOKUP(B381,HOKEY!C$35:N2324,10,0)),VLOOKUP(B381,KRİKET!C$30:N2754,10,0)),VLOOKUP(B381,'FERDİ BRANŞLAR'!B$2:M655,10,0))</f>
        <v>…</v>
      </c>
      <c r="L381" s="330" t="str">
        <f>IFERROR(IFERROR(IFERROR(IFERROR(IFERROR(IFERROR(IFERROR(VLOOKUP(B381,FUTSAL!C$69:N12481,11,0),VLOOKUP(B381,VOLEYBOL!C$54:N2877,11,0)),VLOOKUP(B381,FUTBOL!C$31:N2965,11,0)),VLOOKUP(B381,BASKETBOL!C$42:N2979,11,0)),VLOOKUP(B381,HENTBOL!C$32:N2980,11,0)),VLOOKUP(B381,HOKEY!C$35:N2324,11,0)),VLOOKUP(B381,KRİKET!C$30:N2754,11,0)),VLOOKUP(B381,'FERDİ BRANŞLAR'!B$2:M655,11,0))</f>
        <v>……….</v>
      </c>
      <c r="M381" s="79" t="str">
        <f>IFERROR(IFERROR(IFERROR(IFERROR(IFERROR(IFERROR(IFERROR(VLOOKUP(B381,FUTSAL!C$69:N12481,12,0),VLOOKUP(B381,VOLEYBOL!C$54:N2877,12,0)),VLOOKUP(B381,FUTBOL!C$31:N2965,12,0)),VLOOKUP(B381,BASKETBOL!C$42:N2979,12,0)),VLOOKUP(B381,HENTBOL!C$32:N2980,12,0)),VLOOKUP(B381,HOKEY!C$35:N2324,11,0)),VLOOKUP(B381,KRİKET!C$30:N2754,12,0)),VLOOKUP(B381,'FERDİ BRANŞLAR'!B$2:M655,12,0))</f>
        <v xml:space="preserve">KUPA TÖRENİ </v>
      </c>
    </row>
    <row r="382" spans="2:13" ht="12" x14ac:dyDescent="0.2">
      <c r="B382" s="104" t="s">
        <v>167</v>
      </c>
      <c r="C382" s="185">
        <f>IFERROR(IFERROR(IFERROR(IFERROR(IFERROR(IFERROR(IFERROR(VLOOKUP(B382,FUTSAL!C$69:N12007,2,0),VLOOKUP(B382,VOLEYBOL!C$54:N2403,2,0)),VLOOKUP(B382,FUTBOL!C$31:N2491,2,0)),VLOOKUP(B382,BASKETBOL!C$42:N2505,2,0)),VLOOKUP(B382,HENTBOL!C$32:N2506,2,0)),VLOOKUP(B382,HOKEY!C$35:N1850,2,0)),VLOOKUP(B382,KRİKET!C$30:N2280,2,0)),VLOOKUP(B382,'FERDİ BRANŞLAR'!B$2:M626,2,0))</f>
        <v>46078</v>
      </c>
      <c r="D382" s="186">
        <f>IFERROR(IFERROR(IFERROR(IFERROR(IFERROR(IFERROR(IFERROR(VLOOKUP(B382,FUTSAL!C$69:N12007,3,0),VLOOKUP(B382,VOLEYBOL!C$54:N2403,3,0)),VLOOKUP(B382,FUTBOL!C$31:N2491,3,0)),VLOOKUP(B382,BASKETBOL!C$42:N2505,3,0)),VLOOKUP(B382,HENTBOL!C$32:N2506,3,0)),VLOOKUP(B382,HOKEY!C$35:N1850,3,0)),VLOOKUP(B382,KRİKET!C$30:N2280,3,0)),VLOOKUP(B382,'FERDİ BRANŞLAR'!B$2:M626,3,0))</f>
        <v>0.41666666666666702</v>
      </c>
      <c r="E382" s="185" t="str">
        <f>IFERROR(IFERROR(IFERROR(IFERROR(IFERROR(IFERROR(IFERROR(VLOOKUP(B382,FUTSAL!C$69:N12007,4,0),VLOOKUP(B382,VOLEYBOL!C$54:N2403,4,0)),VLOOKUP(B382,FUTBOL!C$31:N2491,4,0)),VLOOKUP(B382,BASKETBOL!C$42:N2505,4,0)),VLOOKUP(B382,HENTBOL!C$32:N2506,4,0)),VLOOKUP(B382,HOKEY!C$35:N1850,4,0)),VLOOKUP(B382,KRİKET!C$30:N2280,4,0)),VLOOKUP(B382,'FERDİ BRANŞLAR'!B$2:M626,4,0))</f>
        <v>AMASYA S.S</v>
      </c>
      <c r="F382" s="185" t="str">
        <f>IFERROR(IFERROR(IFERROR(IFERROR(IFERROR(IFERROR(IFERROR(VLOOKUP(B382,FUTSAL!C$69:N12007,5,0),VLOOKUP(B382,VOLEYBOL!C$54:N2403,5,0)),VLOOKUP(B382,FUTBOL!C$31:N2491,5,0)),VLOOKUP(B382,BASKETBOL!C$42:N2505,5,0)),VLOOKUP(B382,HENTBOL!C$32:N2506,5,0)),VLOOKUP(B382,HOKEY!C$35:N1850,5,0)),VLOOKUP(B382,KRİKET!C$30:N2280,5,0)),VLOOKUP(B382,'FERDİ BRANŞLAR'!B$2:M626,5,0))</f>
        <v>DART</v>
      </c>
      <c r="G382" s="185" t="str">
        <f>IFERROR(IFERROR(IFERROR(IFERROR(IFERROR(IFERROR(IFERROR(VLOOKUP(B382,FUTSAL!C$69:N12452,6,0),VLOOKUP(B382,VOLEYBOL!C$54:N2848,6,0)),VLOOKUP(B382,FUTBOL!C$31:N2936,6,0)),VLOOKUP(B382,BASKETBOL!C$42:N2950,6,0)),VLOOKUP(B382,HENTBOL!C$32:N2951,6,0)),VLOOKUP(B382,HOKEY!C$35:N2295,6,0)),VLOOKUP(B382,KRİKET!C$30:N2725,6,0)),VLOOKUP(B382,'FERDİ BRANŞLAR'!B$2:M626,6,0))</f>
        <v>…</v>
      </c>
      <c r="H382" s="185" t="str">
        <f>IFERROR(IFERROR(IFERROR(IFERROR(IFERROR(IFERROR(IFERROR(VLOOKUP(B382,FUTSAL!C$69:N12452,7,0),VLOOKUP(B382,VOLEYBOL!C$54:N2848,7,0)),VLOOKUP(B382,FUTBOL!C$31:N2936,7,0)),VLOOKUP(B382,BASKETBOL!C$42:N2950,7,0)),VLOOKUP(B382,HENTBOL!C$32:N2951,7,0)),VLOOKUP(B382,HOKEY!C$35:N2295,7,0)),VLOOKUP(B382,KRİKET!C$30:N2725,7,0)),VLOOKUP(B382,'FERDİ BRANŞLAR'!B$2:M626,7,0))</f>
        <v>YILDIZ ERKEK</v>
      </c>
      <c r="I382" s="187" t="str">
        <f>IFERROR(IFERROR(IFERROR(IFERROR(IFERROR(IFERROR(IFERROR(VLOOKUP(B382,FUTSAL!C$69:N12452,8,0),VLOOKUP(B382,VOLEYBOL!C$54:N2848,8,0)),VLOOKUP(B382,FUTBOL!C$31:N2936,8,0)),VLOOKUP(B382,BASKETBOL!C$42:N2950,8,0)),VLOOKUP(B382,HENTBOL!C$32:N2951,8,0)),VLOOKUP(B382,HOKEY!C$35:N2295,8,0)),VLOOKUP(B382,KRİKET!C$30:N2725,8,0)),VLOOKUP(B382,'FERDİ BRANŞLAR'!B$2:M626,8,0))</f>
        <v>……….</v>
      </c>
      <c r="J382" s="183" t="str">
        <f>IFERROR(IFERROR(IFERROR(IFERROR(IFERROR(IFERROR(IFERROR(VLOOKUP(B382,FUTSAL!C$69:N12452,9,0),VLOOKUP(B382,VOLEYBOL!C$54:N2848,9,0)),VLOOKUP(B382,FUTBOL!C$31:N2936,9,0)),VLOOKUP(B382,BASKETBOL!C$42:N2950,9,0)),VLOOKUP(B382,HENTBOL!C$32:N2951,9,0)),VLOOKUP(B382,HOKEY!C$35:N2295,9,0)),VLOOKUP(B382,KRİKET!C$30:N2725,9,0)),VLOOKUP(B382,'FERDİ BRANŞLAR'!B$2:M626,9,0))</f>
        <v>…</v>
      </c>
      <c r="K382" s="183" t="str">
        <f>IFERROR(IFERROR(IFERROR(IFERROR(IFERROR(IFERROR(IFERROR(VLOOKUP(B382,FUTSAL!C$69:N12452,10,0),VLOOKUP(B382,VOLEYBOL!C$54:N2848,10,0)),VLOOKUP(B382,FUTBOL!C$31:N2936,10,0)),VLOOKUP(B382,BASKETBOL!C$42:N2950,10,0)),VLOOKUP(B382,HENTBOL!C$32:N2951,10,0)),VLOOKUP(B382,HOKEY!C$35:N2295,10,0)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2950,11,0)),VLOOKUP(B382,HENTBOL!C$32:N2951,11,0)),VLOOKUP(B382,HOKEY!C$35:N2295,11,0)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2950,12,0)),VLOOKUP(B382,HENTBOL!C$32:N2951,12,0)),VLOOKUP(B382,HOKEY!C$35:N2295,11,0)),VLOOKUP(B382,KRİKET!C$30:N2725,12,0)),VLOOKUP(B382,'FERDİ BRANŞLAR'!B$2:M626,12,0))</f>
        <v xml:space="preserve">KUPA TÖRENİ </v>
      </c>
    </row>
    <row r="383" spans="2:13" ht="12" x14ac:dyDescent="0.2">
      <c r="B383" s="188">
        <v>112</v>
      </c>
      <c r="C383" s="185">
        <f>IFERROR(IFERROR(IFERROR(IFERROR(IFERROR(IFERROR(IFERROR(VLOOKUP(B383,FUTSAL!C$69:N11818,2,0),VLOOKUP(B383,VOLEYBOL!C$54:N2214,2,0)),VLOOKUP(B383,FUTBOL!C$31:N2302,2,0)),VLOOKUP(B383,BASKETBOL!C$42:N2316,2,0)),VLOOKUP(B383,HENTBOL!C$32:N2317,2,0)),VLOOKUP(B383,HOKEY!C$35:N1661,2,0)),VLOOKUP(B383,KRİKET!C$30:N2091,2,0)),VLOOKUP(B383,'FERDİ BRANŞLAR'!B$2:M437,2,0))</f>
        <v>46078</v>
      </c>
      <c r="D383" s="186">
        <f>IFERROR(IFERROR(IFERROR(IFERROR(IFERROR(IFERROR(IFERROR(VLOOKUP(B383,FUTSAL!C$69:N11818,3,0),VLOOKUP(B383,VOLEYBOL!C$54:N2214,3,0)),VLOOKUP(B383,FUTBOL!C$31:N2302,3,0)),VLOOKUP(B383,BASKETBOL!C$42:N2316,3,0)),VLOOKUP(B383,HENTBOL!C$32:N2317,3,0)),VLOOKUP(B383,HOKEY!C$35:N1661,3,0)),VLOOKUP(B383,KRİKET!C$30:N2091,3,0)),VLOOKUP(B383,'FERDİ BRANŞLAR'!B$2:M437,3,0))</f>
        <v>0.45833333333333298</v>
      </c>
      <c r="E383" s="185" t="str">
        <f>IFERROR(IFERROR(IFERROR(IFERROR(IFERROR(IFERROR(IFERROR(VLOOKUP(B383,FUTSAL!C$69:N11818,4,0),VLOOKUP(B383,VOLEYBOL!C$54:N2214,4,0)),VLOOKUP(B383,FUTBOL!C$31:N2302,4,0)),VLOOKUP(B383,BASKETBOL!C$42:N2316,4,0)),VLOOKUP(B383,HENTBOL!C$32:N2317,4,0)),VLOOKUP(B383,HOKEY!C$35:N1661,4,0)),VLOOKUP(B383,KRİKET!C$30:N2091,4,0)),VLOOKUP(B383,'FERDİ BRANŞLAR'!B$2:M437,4,0))</f>
        <v>AMASYA SS</v>
      </c>
      <c r="F383" s="185" t="str">
        <f>IFERROR(IFERROR(IFERROR(IFERROR(IFERROR(IFERROR(IFERROR(VLOOKUP(B383,FUTSAL!C$69:N11818,5,0),VLOOKUP(B383,VOLEYBOL!C$54:N2214,5,0)),VLOOKUP(B383,FUTBOL!C$31:N2302,5,0)),VLOOKUP(B383,BASKETBOL!C$42:N2316,5,0)),VLOOKUP(B383,HENTBOL!C$32:N2317,5,0)),VLOOKUP(B383,HOKEY!C$35:N1661,5,0)),VLOOKUP(B383,KRİKET!C$30:N2091,5,0)),VLOOKUP(B383,'FERDİ BRANŞLAR'!B$2:M437,5,0))</f>
        <v>FUTSAL</v>
      </c>
      <c r="G383" s="185" t="str">
        <f>IFERROR(IFERROR(IFERROR(IFERROR(IFERROR(IFERROR(IFERROR(VLOOKUP(B383,FUTSAL!C$69:N12263,6,0),VLOOKUP(B383,VOLEYBOL!C$54:N2659,6,0)),VLOOKUP(B383,FUTBOL!C$31:N2747,6,0)),VLOOKUP(B383,BASKETBOL!C$42:N2761,6,0)),VLOOKUP(B383,HENTBOL!C$32:N2762,6,0)),VLOOKUP(B383,HOKEY!C$35:N2106,6,0)),VLOOKUP(B383,KRİKET!C$30:N2536,6,0)),VLOOKUP(B383,'FERDİ BRANŞLAR'!B$2:M437,6,0))</f>
        <v>YRF 2</v>
      </c>
      <c r="H383" s="185" t="str">
        <f>IFERROR(IFERROR(IFERROR(IFERROR(IFERROR(IFERROR(IFERROR(VLOOKUP(B383,FUTSAL!C$69:N12263,7,0),VLOOKUP(B383,VOLEYBOL!C$54:N2659,7,0)),VLOOKUP(B383,FUTBOL!C$31:N2747,7,0)),VLOOKUP(B383,BASKETBOL!C$42:N2761,7,0)),VLOOKUP(B383,HENTBOL!C$32:N2762,7,0)),VLOOKUP(B383,HOKEY!C$35:N2106,7,0)),VLOOKUP(B383,KRİKET!C$30:N2536,7,0)),VLOOKUP(B383,'FERDİ BRANŞLAR'!B$2:M437,7,0))</f>
        <v>YILDIZ ERK</v>
      </c>
      <c r="I383" s="187" t="str">
        <f>IFERROR(IFERROR(IFERROR(IFERROR(IFERROR(IFERROR(IFERROR(VLOOKUP(B383,FUTSAL!C$69:N12263,8,0),VLOOKUP(B383,VOLEYBOL!C$54:N2659,8,0)),VLOOKUP(B383,FUTBOL!C$31:N2747,8,0)),VLOOKUP(B383,BASKETBOL!C$42:N2761,8,0)),VLOOKUP(B383,HENTBOL!C$32:N2762,8,0)),VLOOKUP(B383,HOKEY!C$35:N2106,8,0)),VLOOKUP(B383,KRİKET!C$30:N2536,8,0)),VLOOKUP(B383,'FERDİ BRANŞLAR'!B$2:M437,8,0))</f>
        <v>C1/F1 GALİBİ</v>
      </c>
      <c r="J383" s="253">
        <f>IFERROR(IFERROR(IFERROR(IFERROR(IFERROR(IFERROR(IFERROR(VLOOKUP(B383,FUTSAL!C$69:N12263,9,0),VLOOKUP(B383,VOLEYBOL!C$54:N2659,9,0)),VLOOKUP(B383,FUTBOL!C$31:N2747,9,0)),VLOOKUP(B383,BASKETBOL!C$42:N2761,9,0)),VLOOKUP(B383,HENTBOL!C$32:N2762,9,0)),VLOOKUP(B383,HOKEY!C$35:N2106,9,0)),VLOOKUP(B383,KRİKET!C$30:N2536,9,0)),VLOOKUP(B383,'FERDİ BRANŞLAR'!B$2:M437,9,0))</f>
        <v>0</v>
      </c>
      <c r="K383" s="253">
        <f>IFERROR(IFERROR(IFERROR(IFERROR(IFERROR(IFERROR(IFERROR(VLOOKUP(B383,FUTSAL!C$69:N12263,10,0),VLOOKUP(B383,VOLEYBOL!C$54:N2659,10,0)),VLOOKUP(B383,FUTBOL!C$31:N2747,10,0)),VLOOKUP(B383,BASKETBOL!C$42:N2761,10,0)),VLOOKUP(B383,HENTBOL!C$32:N2762,10,0)),VLOOKUP(B383,HOKEY!C$35:N2106,10,0)),VLOOKUP(B383,KRİKET!C$30:N2536,10,0)),VLOOKUP(B383,'FERDİ BRANŞLAR'!B$2:M437,10,0))</f>
        <v>0</v>
      </c>
      <c r="L383" s="59" t="str">
        <f>IFERROR(IFERROR(IFERROR(IFERROR(IFERROR(IFERROR(IFERROR(VLOOKUP(B383,FUTSAL!C$69:N12263,11,0),VLOOKUP(B383,VOLEYBOL!C$54:N2659,11,0)),VLOOKUP(B383,FUTBOL!C$31:N2747,11,0)),VLOOKUP(B383,BASKETBOL!C$42:N2761,11,0)),VLOOKUP(B383,HENTBOL!C$32:N2762,11,0)),VLOOKUP(B383,HOKEY!C$35:N2106,11,0)),VLOOKUP(B383,KRİKET!C$30:N2536,11,0)),VLOOKUP(B383,'FERDİ BRANŞLAR'!B$2:M437,11,0))</f>
        <v>E1/D1 GALİBİ</v>
      </c>
      <c r="M383" s="79">
        <f>IFERROR(IFERROR(IFERROR(IFERROR(IFERROR(IFERROR(IFERROR(VLOOKUP(B383,FUTSAL!C$69:N12263,12,0),VLOOKUP(B383,VOLEYBOL!C$54:N2659,12,0)),VLOOKUP(B383,FUTBOL!C$31:N2747,12,0)),VLOOKUP(B383,BASKETBOL!C$42:N2761,12,0)),VLOOKUP(B383,HENTBOL!C$32:N2762,12,0)),VLOOKUP(B383,HOKEY!C$35:N2106,11,0)),VLOOKUP(B383,KRİKET!C$30:N2536,12,0)),VLOOKUP(B383,'FERDİ BRANŞLAR'!B$2:M437,12,0))</f>
        <v>0</v>
      </c>
    </row>
    <row r="384" spans="2:13" ht="12" x14ac:dyDescent="0.2">
      <c r="B384" s="188">
        <v>131</v>
      </c>
      <c r="C384" s="185">
        <f>IFERROR(IFERROR(IFERROR(IFERROR(IFERROR(IFERROR(IFERROR(VLOOKUP(B384,FUTSAL!C$69:N11539,2,0),VLOOKUP(B384,VOLEYBOL!C$54:N1935,2,0)),VLOOKUP(B384,FUTBOL!C$31:N2023,2,0)),VLOOKUP(B384,BASKETBOL!C$42:N2037,2,0)),VLOOKUP(B384,HENTBOL!C$32:N2038,2,0)),VLOOKUP(B384,HOKEY!C$35:N1382,2,0)),VLOOKUP(B384,KRİKET!C$30:N1812,2,0)),VLOOKUP(B384,'FERDİ BRANŞLAR'!B$2:M158,2,0))</f>
        <v>46078</v>
      </c>
      <c r="D384" s="186">
        <f>IFERROR(IFERROR(IFERROR(IFERROR(IFERROR(IFERROR(IFERROR(VLOOKUP(B384,FUTSAL!C$69:N11539,3,0),VLOOKUP(B384,VOLEYBOL!C$54:N1935,3,0)),VLOOKUP(B384,FUTBOL!C$31:N2023,3,0)),VLOOKUP(B384,BASKETBOL!C$42:N2037,3,0)),VLOOKUP(B384,HENTBOL!C$32:N2038,3,0)),VLOOKUP(B384,HOKEY!C$35:N1382,3,0)),VLOOKUP(B384,KRİKET!C$30:N1812,3,0)),VLOOKUP(B384,'FERDİ BRANŞLAR'!B$2:M158,3,0))</f>
        <v>0.54166666666666663</v>
      </c>
      <c r="E384" s="185" t="str">
        <f>IFERROR(IFERROR(IFERROR(IFERROR(IFERROR(IFERROR(IFERROR(VLOOKUP(B384,FUTSAL!C$69:N11539,4,0),VLOOKUP(B384,VOLEYBOL!C$54:N1935,4,0)),VLOOKUP(B384,FUTBOL!C$31:N2023,4,0)),VLOOKUP(B384,BASKETBOL!C$42:N2037,4,0)),VLOOKUP(B384,HENTBOL!C$32:N2038,4,0)),VLOOKUP(B384,HOKEY!C$35:N1382,4,0)),VLOOKUP(B384,KRİKET!C$30:N1812,4,0)),VLOOKUP(B384,'FERDİ BRANŞLAR'!B$2:M158,4,0))</f>
        <v>AMASYA SS</v>
      </c>
      <c r="F384" s="185" t="str">
        <f>IFERROR(IFERROR(IFERROR(IFERROR(IFERROR(IFERROR(IFERROR(VLOOKUP(B384,FUTSAL!C$69:N11539,5,0),VLOOKUP(B384,VOLEYBOL!C$54:N1935,5,0)),VLOOKUP(B384,FUTBOL!C$31:N2023,5,0)),VLOOKUP(B384,BASKETBOL!C$42:N2037,5,0)),VLOOKUP(B384,HENTBOL!C$32:N2038,5,0)),VLOOKUP(B384,HOKEY!C$35:N1382,5,0)),VLOOKUP(B384,KRİKET!C$30:N1812,5,0)),VLOOKUP(B384,'FERDİ BRANŞLAR'!B$2:M158,5,0))</f>
        <v>FUTSAL</v>
      </c>
      <c r="G384" s="185" t="str">
        <f>IFERROR(IFERROR(IFERROR(IFERROR(IFERROR(IFERROR(IFERROR(VLOOKUP(B384,FUTSAL!C$69:N11984,6,0),VLOOKUP(B384,VOLEYBOL!C$54:N2380,6,0)),VLOOKUP(B384,FUTBOL!C$31:N2468,6,0)),VLOOKUP(B384,BASKETBOL!C$42:N2482,6,0)),VLOOKUP(B384,HENTBOL!C$32:N2483,6,0)),VLOOKUP(B384,HOKEY!C$35:N1827,6,0)),VLOOKUP(B384,KRİKET!C$30:N2257,6,0)),VLOOKUP(B384,'FERDİ BRANŞLAR'!B$2:M158,6,0))</f>
        <v xml:space="preserve">YRF 1 </v>
      </c>
      <c r="H384" s="185" t="str">
        <f>IFERROR(IFERROR(IFERROR(IFERROR(IFERROR(IFERROR(IFERROR(VLOOKUP(B384,FUTSAL!C$69:N11984,7,0),VLOOKUP(B384,VOLEYBOL!C$54:N2380,7,0)),VLOOKUP(B384,FUTBOL!C$31:N2468,7,0)),VLOOKUP(B384,BASKETBOL!C$42:N2482,7,0)),VLOOKUP(B384,HENTBOL!C$32:N2483,7,0)),VLOOKUP(B384,HOKEY!C$35:N1827,7,0)),VLOOKUP(B384,KRİKET!C$30:N2257,7,0)),VLOOKUP(B384,'FERDİ BRANŞLAR'!B$2:M158,7,0))</f>
        <v>YILDIZ KIZ</v>
      </c>
      <c r="I384" s="187" t="str">
        <f>IFERROR(IFERROR(IFERROR(IFERROR(IFERROR(IFERROR(IFERROR(VLOOKUP(B384,FUTSAL!C$69:N11984,8,0),VLOOKUP(B384,VOLEYBOL!C$54:N2380,8,0)),VLOOKUP(B384,FUTBOL!C$31:N2468,8,0)),VLOOKUP(B384,BASKETBOL!C$42:N2482,8,0)),VLOOKUP(B384,HENTBOL!C$32:N2483,8,0)),VLOOKUP(B384,HOKEY!C$35:N1827,8,0)),VLOOKUP(B384,KRİKET!C$30:N2257,8,0)),VLOOKUP(B384,'FERDİ BRANŞLAR'!B$2:M158,8,0))</f>
        <v>A1</v>
      </c>
      <c r="J384" s="253">
        <f>IFERROR(IFERROR(IFERROR(IFERROR(IFERROR(IFERROR(IFERROR(VLOOKUP(B384,FUTSAL!C$69:N11984,9,0),VLOOKUP(B384,VOLEYBOL!C$54:N2380,9,0)),VLOOKUP(B384,FUTBOL!C$31:N2468,9,0)),VLOOKUP(B384,BASKETBOL!C$42:N2482,9,0)),VLOOKUP(B384,HENTBOL!C$32:N2483,9,0)),VLOOKUP(B384,HOKEY!C$35:N1827,9,0)),VLOOKUP(B384,KRİKET!C$30:N2257,9,0)),VLOOKUP(B384,'FERDİ BRANŞLAR'!B$2:M158,9,0))</f>
        <v>0</v>
      </c>
      <c r="K384" s="253">
        <f>IFERROR(IFERROR(IFERROR(IFERROR(IFERROR(IFERROR(IFERROR(VLOOKUP(B384,FUTSAL!C$69:N11984,10,0),VLOOKUP(B384,VOLEYBOL!C$54:N2380,10,0)),VLOOKUP(B384,FUTBOL!C$31:N2468,10,0)),VLOOKUP(B384,BASKETBOL!C$42:N2482,10,0)),VLOOKUP(B384,HENTBOL!C$32:N2483,10,0)),VLOOKUP(B384,HOKEY!C$35:N1827,10,0)),VLOOKUP(B384,KRİKET!C$30:N2257,10,0)),VLOOKUP(B384,'FERDİ BRANŞLAR'!B$2:M158,10,0))</f>
        <v>0</v>
      </c>
      <c r="L384" s="330" t="str">
        <f>IFERROR(IFERROR(IFERROR(IFERROR(IFERROR(IFERROR(IFERROR(VLOOKUP(B384,FUTSAL!C$69:N11984,11,0),VLOOKUP(B384,VOLEYBOL!C$54:N2380,11,0)),VLOOKUP(B384,FUTBOL!C$31:N2468,11,0)),VLOOKUP(B384,BASKETBOL!C$42:N2482,11,0)),VLOOKUP(B384,HENTBOL!C$32:N2483,11,0)),VLOOKUP(B384,HOKEY!C$35:N1827,11,0)),VLOOKUP(B384,KRİKET!C$30:N2257,11,0)),VLOOKUP(B384,'FERDİ BRANŞLAR'!B$2:M158,11,0))</f>
        <v>B2</v>
      </c>
      <c r="M384" s="79">
        <f>IFERROR(IFERROR(IFERROR(IFERROR(IFERROR(IFERROR(IFERROR(VLOOKUP(B384,FUTSAL!C$69:N11984,12,0),VLOOKUP(B384,VOLEYBOL!C$54:N2380,12,0)),VLOOKUP(B384,FUTBOL!C$31:N2468,12,0)),VLOOKUP(B384,BASKETBOL!C$42:N2482,12,0)),VLOOKUP(B384,HENTBOL!C$32:N2483,12,0)),VLOOKUP(B384,HOKEY!C$35:N1827,11,0)),VLOOKUP(B384,KRİKET!C$30:N2257,12,0)),VLOOKUP(B384,'FERDİ BRANŞLAR'!B$2:M158,12,0))</f>
        <v>0</v>
      </c>
    </row>
    <row r="385" spans="2:13" ht="12" x14ac:dyDescent="0.2">
      <c r="B385" s="188">
        <v>132</v>
      </c>
      <c r="C385" s="185">
        <f>IFERROR(IFERROR(IFERROR(IFERROR(IFERROR(IFERROR(IFERROR(VLOOKUP(B385,FUTSAL!C$69:N11494,2,0),VLOOKUP(B385,VOLEYBOL!C$54:N1890,2,0)),VLOOKUP(B385,FUTBOL!C$31:N1978,2,0)),VLOOKUP(B385,BASKETBOL!C$42:N1992,2,0)),VLOOKUP(B385,HENTBOL!C$32:N1993,2,0)),VLOOKUP(B385,HOKEY!C$35:N1337,2,0)),VLOOKUP(B385,KRİKET!C$30:N1767,2,0)),VLOOKUP(B385,'FERDİ BRANŞLAR'!B$2:M113,2,0))</f>
        <v>46078</v>
      </c>
      <c r="D385" s="186">
        <f>IFERROR(IFERROR(IFERROR(IFERROR(IFERROR(IFERROR(IFERROR(VLOOKUP(B385,FUTSAL!C$69:N11494,3,0),VLOOKUP(B385,VOLEYBOL!C$54:N1890,3,0)),VLOOKUP(B385,FUTBOL!C$31:N1978,3,0)),VLOOKUP(B385,BASKETBOL!C$42:N1992,3,0)),VLOOKUP(B385,HENTBOL!C$32:N1993,3,0)),VLOOKUP(B385,HOKEY!C$35:N1337,3,0)),VLOOKUP(B385,KRİKET!C$30:N1767,3,0)),VLOOKUP(B385,'FERDİ BRANŞLAR'!B$2:M113,3,0))</f>
        <v>0.58333333333333304</v>
      </c>
      <c r="E385" s="185" t="str">
        <f>IFERROR(IFERROR(IFERROR(IFERROR(IFERROR(IFERROR(IFERROR(VLOOKUP(B385,FUTSAL!C$69:N11494,4,0),VLOOKUP(B385,VOLEYBOL!C$54:N1890,4,0)),VLOOKUP(B385,FUTBOL!C$31:N1978,4,0)),VLOOKUP(B385,BASKETBOL!C$42:N1992,4,0)),VLOOKUP(B385,HENTBOL!C$32:N1993,4,0)),VLOOKUP(B385,HOKEY!C$35:N1337,4,0)),VLOOKUP(B385,KRİKET!C$30:N1767,4,0)),VLOOKUP(B385,'FERDİ BRANŞLAR'!B$2:M113,4,0))</f>
        <v>AMASYA SS</v>
      </c>
      <c r="F385" s="185" t="str">
        <f>IFERROR(IFERROR(IFERROR(IFERROR(IFERROR(IFERROR(IFERROR(VLOOKUP(B385,FUTSAL!C$69:N11494,5,0),VLOOKUP(B385,VOLEYBOL!C$54:N1890,5,0)),VLOOKUP(B385,FUTBOL!C$31:N1978,5,0)),VLOOKUP(B385,BASKETBOL!C$42:N1992,5,0)),VLOOKUP(B385,HENTBOL!C$32:N1993,5,0)),VLOOKUP(B385,HOKEY!C$35:N1337,5,0)),VLOOKUP(B385,KRİKET!C$30:N1767,5,0)),VLOOKUP(B385,'FERDİ BRANŞLAR'!B$2:M113,5,0))</f>
        <v>FUTSAL</v>
      </c>
      <c r="G385" s="185" t="str">
        <f>IFERROR(IFERROR(IFERROR(IFERROR(IFERROR(IFERROR(IFERROR(VLOOKUP(B385,FUTSAL!C$69:N11939,6,0),VLOOKUP(B385,VOLEYBOL!C$54:N2335,6,0)),VLOOKUP(B385,FUTBOL!C$31:N2423,6,0)),VLOOKUP(B385,BASKETBOL!C$42:N2437,6,0)),VLOOKUP(B385,HENTBOL!C$32:N2438,6,0)),VLOOKUP(B385,HOKEY!C$35:N1782,6,0)),VLOOKUP(B385,KRİKET!C$30:N2212,6,0)),VLOOKUP(B385,'FERDİ BRANŞLAR'!B$2:M113,6,0))</f>
        <v>YRF 2</v>
      </c>
      <c r="H385" s="185" t="str">
        <f>IFERROR(IFERROR(IFERROR(IFERROR(IFERROR(IFERROR(IFERROR(VLOOKUP(B385,FUTSAL!C$69:N11939,7,0),VLOOKUP(B385,VOLEYBOL!C$54:N2335,7,0)),VLOOKUP(B385,FUTBOL!C$31:N2423,7,0)),VLOOKUP(B385,BASKETBOL!C$42:N2437,7,0)),VLOOKUP(B385,HENTBOL!C$32:N2438,7,0)),VLOOKUP(B385,HOKEY!C$35:N1782,7,0)),VLOOKUP(B385,KRİKET!C$30:N2212,7,0)),VLOOKUP(B385,'FERDİ BRANŞLAR'!B$2:M113,7,0))</f>
        <v>YILDIZ KIZ</v>
      </c>
      <c r="I385" s="187" t="str">
        <f>IFERROR(IFERROR(IFERROR(IFERROR(IFERROR(IFERROR(IFERROR(VLOOKUP(B385,FUTSAL!C$69:N11939,8,0),VLOOKUP(B385,VOLEYBOL!C$54:N2335,8,0)),VLOOKUP(B385,FUTBOL!C$31:N2423,8,0)),VLOOKUP(B385,BASKETBOL!C$42:N2437,8,0)),VLOOKUP(B385,HENTBOL!C$32:N2438,8,0)),VLOOKUP(B385,HOKEY!C$35:N1782,8,0)),VLOOKUP(B385,KRİKET!C$30:N2212,8,0)),VLOOKUP(B385,'FERDİ BRANŞLAR'!B$2:M113,8,0))</f>
        <v>B1</v>
      </c>
      <c r="J385" s="253">
        <f>IFERROR(IFERROR(IFERROR(IFERROR(IFERROR(IFERROR(IFERROR(VLOOKUP(B385,FUTSAL!C$69:N11939,9,0),VLOOKUP(B385,VOLEYBOL!C$54:N2335,9,0)),VLOOKUP(B385,FUTBOL!C$31:N2423,9,0)),VLOOKUP(B385,BASKETBOL!C$42:N2437,9,0)),VLOOKUP(B385,HENTBOL!C$32:N2438,9,0)),VLOOKUP(B385,HOKEY!C$35:N1782,9,0)),VLOOKUP(B385,KRİKET!C$30:N2212,9,0)),VLOOKUP(B385,'FERDİ BRANŞLAR'!B$2:M113,9,0))</f>
        <v>0</v>
      </c>
      <c r="K385" s="253">
        <f>IFERROR(IFERROR(IFERROR(IFERROR(IFERROR(IFERROR(IFERROR(VLOOKUP(B385,FUTSAL!C$69:N11939,10,0),VLOOKUP(B385,VOLEYBOL!C$54:N2335,10,0)),VLOOKUP(B385,FUTBOL!C$31:N2423,10,0)),VLOOKUP(B385,BASKETBOL!C$42:N2437,10,0)),VLOOKUP(B385,HENTBOL!C$32:N2438,10,0)),VLOOKUP(B385,HOKEY!C$35:N1782,10,0)),VLOOKUP(B385,KRİKET!C$30:N2212,10,0)),VLOOKUP(B385,'FERDİ BRANŞLAR'!B$2:M113,10,0))</f>
        <v>0</v>
      </c>
      <c r="L385" s="330" t="str">
        <f>IFERROR(IFERROR(IFERROR(IFERROR(IFERROR(IFERROR(IFERROR(VLOOKUP(B385,FUTSAL!C$69:N11939,11,0),VLOOKUP(B385,VOLEYBOL!C$54:N2335,11,0)),VLOOKUP(B385,FUTBOL!C$31:N2423,11,0)),VLOOKUP(B385,BASKETBOL!C$42:N2437,11,0)),VLOOKUP(B385,HENTBOL!C$32:N2438,11,0)),VLOOKUP(B385,HOKEY!C$35:N1782,11,0)),VLOOKUP(B385,KRİKET!C$30:N2212,11,0)),VLOOKUP(B385,'FERDİ BRANŞLAR'!B$2:M113,11,0))</f>
        <v>A2</v>
      </c>
      <c r="M385" s="79" t="str">
        <f>IFERROR(IFERROR(IFERROR(IFERROR(IFERROR(IFERROR(IFERROR(VLOOKUP(B385,FUTSAL!C$69:N11939,12,0),VLOOKUP(B385,VOLEYBOL!C$54:N2335,12,0)),VLOOKUP(B385,FUTBOL!C$31:N2423,12,0)),VLOOKUP(B385,BASKETBOL!C$42:N2437,12,0)),VLOOKUP(B385,HENTBOL!C$32:N2438,12,0)),VLOOKUP(B385,HOKEY!C$35:N1782,11,0)),VLOOKUP(B385,KRİKET!C$30:N2212,12,0)),VLOOKUP(B385,'FERDİ BRANŞLAR'!B$2:M113,12,0))</f>
        <v>………</v>
      </c>
    </row>
    <row r="386" spans="2:13" ht="12" x14ac:dyDescent="0.2">
      <c r="B386" s="188">
        <v>254</v>
      </c>
      <c r="C386" s="185">
        <f>IFERROR(IFERROR(IFERROR(IFERROR(IFERROR(IFERROR(IFERROR(VLOOKUP(B386,FUTSAL!C$69:N11585,2,0),VLOOKUP(B386,VOLEYBOL!C$54:N1981,2,0)),VLOOKUP(B386,FUTBOL!C$31:N2069,2,0)),VLOOKUP(B386,BASKETBOL!C$42:N2083,2,0)),VLOOKUP(B386,HENTBOL!C$32:N2084,2,0)),VLOOKUP(B386,HOKEY!C$35:N1428,2,0)),VLOOKUP(B386,KRİKET!C$30:N1858,2,0)),VLOOKUP(B386,'FERDİ BRANŞLAR'!B$2:M204,2,0))</f>
        <v>46079</v>
      </c>
      <c r="D386" s="186">
        <f>IFERROR(IFERROR(IFERROR(IFERROR(IFERROR(IFERROR(IFERROR(VLOOKUP(B386,FUTSAL!C$69:N11585,3,0),VLOOKUP(B386,VOLEYBOL!C$54:N1981,3,0)),VLOOKUP(B386,FUTBOL!C$31:N2069,3,0)),VLOOKUP(B386,BASKETBOL!C$42:N2083,3,0)),VLOOKUP(B386,HENTBOL!C$32:N2084,3,0)),VLOOKUP(B386,HOKEY!C$35:N1428,3,0)),VLOOKUP(B386,KRİKET!C$30:N1858,3,0)),VLOOKUP(B386,'FERDİ BRANŞLAR'!B$2:M204,3,0))</f>
        <v>0.41666666666666669</v>
      </c>
      <c r="E386" s="185" t="str">
        <f>IFERROR(IFERROR(IFERROR(IFERROR(IFERROR(IFERROR(IFERROR(VLOOKUP(B386,FUTSAL!C$69:N11585,4,0),VLOOKUP(B386,VOLEYBOL!C$54:N1981,4,0)),VLOOKUP(B386,FUTBOL!C$31:N2069,4,0)),VLOOKUP(B386,BASKETBOL!C$42:N2083,4,0)),VLOOKUP(B386,HENTBOL!C$32:N2084,4,0)),VLOOKUP(B386,HOKEY!C$35:N1428,4,0)),VLOOKUP(B386,KRİKET!C$30:N1858,4,0)),VLOOKUP(B386,'FERDİ BRANŞLAR'!B$2:M204,4,0))</f>
        <v>MERZİFON SENTETİK SAHA</v>
      </c>
      <c r="F386" s="185" t="str">
        <f>IFERROR(IFERROR(IFERROR(IFERROR(IFERROR(IFERROR(IFERROR(VLOOKUP(B386,FUTSAL!C$69:N11585,5,0),VLOOKUP(B386,VOLEYBOL!C$54:N1981,5,0)),VLOOKUP(B386,FUTBOL!C$31:N2069,5,0)),VLOOKUP(B386,BASKETBOL!C$42:N2083,5,0)),VLOOKUP(B386,HENTBOL!C$32:N2084,5,0)),VLOOKUP(B386,HOKEY!C$35:N1428,5,0)),VLOOKUP(B386,KRİKET!C$30:N1858,5,0)),VLOOKUP(B386,'FERDİ BRANŞLAR'!B$2:M204,5,0))</f>
        <v>FUTBOL</v>
      </c>
      <c r="G386" s="185" t="str">
        <f>IFERROR(IFERROR(IFERROR(IFERROR(IFERROR(IFERROR(IFERROR(VLOOKUP(B386,FUTSAL!C$69:N12030,6,0),VLOOKUP(B386,VOLEYBOL!C$54:N2426,6,0)),VLOOKUP(B386,FUTBOL!C$31:N2514,6,0)),VLOOKUP(B386,BASKETBOL!C$42:N2528,6,0)),VLOOKUP(B386,HENTBOL!C$32:N2529,6,0)),VLOOKUP(B386,HOKEY!C$35:N1873,6,0)),VLOOKUP(B386,KRİKET!C$30:N2303,6,0)),VLOOKUP(B386,'FERDİ BRANŞLAR'!B$2:M204,6,0))</f>
        <v>C GRB</v>
      </c>
      <c r="H386" s="185" t="str">
        <f>IFERROR(IFERROR(IFERROR(IFERROR(IFERROR(IFERROR(IFERROR(VLOOKUP(B386,FUTSAL!C$69:N12030,7,0),VLOOKUP(B386,VOLEYBOL!C$54:N2426,7,0)),VLOOKUP(B386,FUTBOL!C$31:N2514,7,0)),VLOOKUP(B386,BASKETBOL!C$42:N2528,7,0)),VLOOKUP(B386,HENTBOL!C$32:N2529,7,0)),VLOOKUP(B386,HOKEY!C$35:N1873,7,0)),VLOOKUP(B386,KRİKET!C$30:N2303,7,0)),VLOOKUP(B386,'FERDİ BRANŞLAR'!B$2:M204,7,0))</f>
        <v>KÜÇÜK ERK</v>
      </c>
      <c r="I386" s="187" t="str">
        <f>IFERROR(IFERROR(IFERROR(IFERROR(IFERROR(IFERROR(IFERROR(VLOOKUP(B386,FUTSAL!C$69:N12030,8,0),VLOOKUP(B386,VOLEYBOL!C$54:N2426,8,0)),VLOOKUP(B386,FUTBOL!C$31:N2514,8,0)),VLOOKUP(B386,BASKETBOL!C$42:N2528,8,0)),VLOOKUP(B386,HENTBOL!C$32:N2529,8,0)),VLOOKUP(B386,HOKEY!C$35:N1873,8,0)),VLOOKUP(B386,KRİKET!C$30:N2303,8,0)),VLOOKUP(B386,'FERDİ BRANŞLAR'!B$2:M204,8,0))</f>
        <v>GÜMÜŞHACIKÖY  ÜLKÜ O.O</v>
      </c>
      <c r="J386" s="253">
        <f>IFERROR(IFERROR(IFERROR(IFERROR(IFERROR(IFERROR(IFERROR(VLOOKUP(B386,FUTSAL!C$69:N12030,9,0),VLOOKUP(B386,VOLEYBOL!C$54:N2426,9,0)),VLOOKUP(B386,FUTBOL!C$31:N2514,9,0)),VLOOKUP(B386,BASKETBOL!C$42:N2528,9,0)),VLOOKUP(B386,HENTBOL!C$32:N2529,9,0)),VLOOKUP(B386,HOKEY!C$35:N1873,9,0)),VLOOKUP(B386,KRİKET!C$30:N2303,9,0)),VLOOKUP(B386,'FERDİ BRANŞLAR'!B$2:M204,9,0))</f>
        <v>0</v>
      </c>
      <c r="K386" s="253">
        <f>IFERROR(IFERROR(IFERROR(IFERROR(IFERROR(IFERROR(IFERROR(VLOOKUP(B386,FUTSAL!C$69:N12030,10,0),VLOOKUP(B386,VOLEYBOL!C$54:N2426,10,0)),VLOOKUP(B386,FUTBOL!C$31:N2514,10,0)),VLOOKUP(B386,BASKETBOL!C$42:N2528,10,0)),VLOOKUP(B386,HENTBOL!C$32:N2529,10,0)),VLOOKUP(B386,HOKEY!C$35:N1873,10,0)),VLOOKUP(B386,KRİKET!C$30:N2303,10,0)),VLOOKUP(B386,'FERDİ BRANŞLAR'!B$2:M204,10,0))</f>
        <v>0</v>
      </c>
      <c r="L386" s="59" t="str">
        <f>IFERROR(IFERROR(IFERROR(IFERROR(IFERROR(IFERROR(IFERROR(VLOOKUP(B386,FUTSAL!C$69:N12030,11,0),VLOOKUP(B386,VOLEYBOL!C$54:N2426,11,0)),VLOOKUP(B386,FUTBOL!C$31:N2514,11,0)),VLOOKUP(B386,BASKETBOL!C$42:N2528,11,0)),VLOOKUP(B386,HENTBOL!C$32:N2529,11,0)),VLOOKUP(B386,HOKEY!C$35:N1873,11,0)),VLOOKUP(B386,KRİKET!C$30:N2303,11,0)),VLOOKUP(B386,'FERDİ BRANŞLAR'!B$2:M204,11,0))</f>
        <v>MERZİFON GAZİ O.O</v>
      </c>
      <c r="M386" s="79">
        <f>IFERROR(IFERROR(IFERROR(IFERROR(IFERROR(IFERROR(IFERROR(VLOOKUP(B386,FUTSAL!C$69:N12030,12,0),VLOOKUP(B386,VOLEYBOL!C$54:N2426,12,0)),VLOOKUP(B386,FUTBOL!C$31:N2514,12,0)),VLOOKUP(B386,BASKETBOL!C$42:N2528,12,0)),VLOOKUP(B386,HENTBOL!C$32:N2529,12,0)),VLOOKUP(B386,HOKEY!C$35:N1873,11,0)),VLOOKUP(B386,KRİKET!C$30:N2303,12,0)),VLOOKUP(B386,'FERDİ BRANŞLAR'!B$2:M204,12,0))</f>
        <v>0</v>
      </c>
    </row>
    <row r="387" spans="2:13" ht="12" x14ac:dyDescent="0.2">
      <c r="B387" s="104" t="s">
        <v>188</v>
      </c>
      <c r="C387" s="185">
        <f>IFERROR(IFERROR(IFERROR(IFERROR(IFERROR(IFERROR(IFERROR(VLOOKUP(B387,FUTSAL!C$69:N12028,2,0),VLOOKUP(B387,VOLEYBOL!C$54:N2424,2,0)),VLOOKUP(B387,FUTBOL!C$31:N2512,2,0)),VLOOKUP(B387,BASKETBOL!C$42:N2526,2,0)),VLOOKUP(B387,HENTBOL!C$32:N2527,2,0)),VLOOKUP(B387,HOKEY!C$35:N1871,2,0)),VLOOKUP(B387,KRİKET!C$30:N2301,2,0)),VLOOKUP(B387,'FERDİ BRANŞLAR'!B$2:M647,2,0))</f>
        <v>46079</v>
      </c>
      <c r="D387" s="186">
        <f>IFERROR(IFERROR(IFERROR(IFERROR(IFERROR(IFERROR(IFERROR(VLOOKUP(B387,FUTSAL!C$69:N12028,3,0),VLOOKUP(B387,VOLEYBOL!C$54:N2424,3,0)),VLOOKUP(B387,FUTBOL!C$31:N2512,3,0)),VLOOKUP(B387,BASKETBOL!C$42:N2526,3,0)),VLOOKUP(B387,HENTBOL!C$32:N2527,3,0)),VLOOKUP(B387,HOKEY!C$35:N1871,3,0)),VLOOKUP(B387,KRİKET!C$30:N2301,3,0)),VLOOKUP(B387,'FERDİ BRANŞLAR'!B$2:M647,3,0))</f>
        <v>0.41666666666666669</v>
      </c>
      <c r="E387" s="185" t="str">
        <f>IFERROR(IFERROR(IFERROR(IFERROR(IFERROR(IFERROR(IFERROR(VLOOKUP(B387,FUTSAL!C$69:N12028,4,0),VLOOKUP(B387,VOLEYBOL!C$54:N2424,4,0)),VLOOKUP(B387,FUTBOL!C$31:N2512,4,0)),VLOOKUP(B387,BASKETBOL!C$42:N2526,4,0)),VLOOKUP(B387,HENTBOL!C$32:N2527,4,0)),VLOOKUP(B387,HOKEY!C$35:N1871,4,0)),VLOOKUP(B387,KRİKET!C$30:N2301,4,0)),VLOOKUP(B387,'FERDİ BRANŞLAR'!B$2:M647,4,0))</f>
        <v>AMASYA YARI OLİMPİK YÜZME HAVUZU</v>
      </c>
      <c r="F387" s="185" t="str">
        <f>IFERROR(IFERROR(IFERROR(IFERROR(IFERROR(IFERROR(IFERROR(VLOOKUP(B387,FUTSAL!C$69:N12028,5,0),VLOOKUP(B387,VOLEYBOL!C$54:N2424,5,0)),VLOOKUP(B387,FUTBOL!C$31:N2512,5,0)),VLOOKUP(B387,BASKETBOL!C$42:N2526,5,0)),VLOOKUP(B387,HENTBOL!C$32:N2527,5,0)),VLOOKUP(B387,HOKEY!C$35:N1871,5,0)),VLOOKUP(B387,KRİKET!C$30:N2301,5,0)),VLOOKUP(B387,'FERDİ BRANŞLAR'!B$2:M647,5,0))</f>
        <v xml:space="preserve">YÜZME </v>
      </c>
      <c r="G387" s="185" t="str">
        <f>IFERROR(IFERROR(IFERROR(IFERROR(IFERROR(IFERROR(IFERROR(VLOOKUP(B387,FUTSAL!C$69:N12473,6,0),VLOOKUP(B387,VOLEYBOL!C$54:N2869,6,0)),VLOOKUP(B387,FUTBOL!C$31:N2957,6,0)),VLOOKUP(B387,BASKETBOL!C$42:N2971,6,0)),VLOOKUP(B387,HENTBOL!C$32:N2972,6,0)),VLOOKUP(B387,HOKEY!C$35:N2316,6,0)),VLOOKUP(B387,KRİKET!C$30:N2746,6,0)),VLOOKUP(B387,'FERDİ BRANŞLAR'!B$2:M647,6,0))</f>
        <v>…</v>
      </c>
      <c r="H387" s="185" t="str">
        <f>IFERROR(IFERROR(IFERROR(IFERROR(IFERROR(IFERROR(IFERROR(VLOOKUP(B387,FUTSAL!C$69:N12473,7,0),VLOOKUP(B387,VOLEYBOL!C$54:N2869,7,0)),VLOOKUP(B387,FUTBOL!C$31:N2957,7,0)),VLOOKUP(B387,BASKETBOL!C$42:N2971,7,0)),VLOOKUP(B387,HENTBOL!C$32:N2972,7,0)),VLOOKUP(B387,HOKEY!C$35:N2316,7,0)),VLOOKUP(B387,KRİKET!C$30:N2746,7,0)),VLOOKUP(B387,'FERDİ BRANŞLAR'!B$2:M647,7,0))</f>
        <v>KÜÇÜK</v>
      </c>
      <c r="I387" s="187" t="str">
        <f>IFERROR(IFERROR(IFERROR(IFERROR(IFERROR(IFERROR(IFERROR(VLOOKUP(B387,FUTSAL!C$69:N12473,8,0),VLOOKUP(B387,VOLEYBOL!C$54:N2869,8,0)),VLOOKUP(B387,FUTBOL!C$31:N2957,8,0)),VLOOKUP(B387,BASKETBOL!C$42:N2971,8,0)),VLOOKUP(B387,HENTBOL!C$32:N2972,8,0)),VLOOKUP(B387,HOKEY!C$35:N2316,8,0)),VLOOKUP(B387,KRİKET!C$30:N2746,8,0)),VLOOKUP(B387,'FERDİ BRANŞLAR'!B$2:M647,8,0))</f>
        <v>……….</v>
      </c>
      <c r="J387" s="183" t="str">
        <f>IFERROR(IFERROR(IFERROR(IFERROR(IFERROR(IFERROR(IFERROR(VLOOKUP(B387,FUTSAL!C$69:N12473,9,0),VLOOKUP(B387,VOLEYBOL!C$54:N2869,9,0)),VLOOKUP(B387,FUTBOL!C$31:N2957,9,0)),VLOOKUP(B387,BASKETBOL!C$42:N2971,9,0)),VLOOKUP(B387,HENTBOL!C$32:N2972,9,0)),VLOOKUP(B387,HOKEY!C$35:N2316,9,0)),VLOOKUP(B387,KRİKET!C$30:N2746,9,0)),VLOOKUP(B387,'FERDİ BRANŞLAR'!B$2:M647,9,0))</f>
        <v>…</v>
      </c>
      <c r="K387" s="183" t="str">
        <f>IFERROR(IFERROR(IFERROR(IFERROR(IFERROR(IFERROR(IFERROR(VLOOKUP(B387,FUTSAL!C$69:N12473,10,0),VLOOKUP(B387,VOLEYBOL!C$54:N2869,10,0)),VLOOKUP(B387,FUTBOL!C$31:N2957,10,0)),VLOOKUP(B387,BASKETBOL!C$42:N2971,10,0)),VLOOKUP(B387,HENTBOL!C$32:N2972,10,0)),VLOOKUP(B387,HOKEY!C$35:N2316,10,0)),VLOOKUP(B387,KRİKET!C$30:N2746,10,0)),VLOOKUP(B387,'FERDİ BRANŞLAR'!B$2:M647,10,0))</f>
        <v>…</v>
      </c>
      <c r="L387" s="59" t="str">
        <f>IFERROR(IFERROR(IFERROR(IFERROR(IFERROR(IFERROR(IFERROR(VLOOKUP(B387,FUTSAL!C$69:N12473,11,0),VLOOKUP(B387,VOLEYBOL!C$54:N2869,11,0)),VLOOKUP(B387,FUTBOL!C$31:N2957,11,0)),VLOOKUP(B387,BASKETBOL!C$42:N2971,11,0)),VLOOKUP(B387,HENTBOL!C$32:N2972,11,0)),VLOOKUP(B387,HOKEY!C$35:N2316,11,0)),VLOOKUP(B387,KRİKET!C$30:N2746,11,0)),VLOOKUP(B387,'FERDİ BRANŞLAR'!B$2:M647,11,0))</f>
        <v>……….</v>
      </c>
      <c r="M387" s="79" t="str">
        <f>IFERROR(IFERROR(IFERROR(IFERROR(IFERROR(IFERROR(IFERROR(VLOOKUP(B387,FUTSAL!C$69:N12473,12,0),VLOOKUP(B387,VOLEYBOL!C$54:N2869,12,0)),VLOOKUP(B387,FUTBOL!C$31:N2957,12,0)),VLOOKUP(B387,BASKETBOL!C$42:N2971,12,0)),VLOOKUP(B387,HENTBOL!C$32:N2972,12,0)),VLOOKUP(B387,HOKEY!C$35:N2316,11,0)),VLOOKUP(B387,KRİKET!C$30:N2746,12,0)),VLOOKUP(B387,'FERDİ BRANŞLAR'!B$2:M647,12,0))</f>
        <v xml:space="preserve">KUPA TÖRENİ </v>
      </c>
    </row>
    <row r="388" spans="2:13" ht="12" x14ac:dyDescent="0.2">
      <c r="B388" s="104" t="s">
        <v>197</v>
      </c>
      <c r="C388" s="185">
        <f>IFERROR(IFERROR(IFERROR(IFERROR(IFERROR(IFERROR(IFERROR(VLOOKUP(B388,FUTSAL!C$69:N12037,2,0),VLOOKUP(B388,VOLEYBOL!C$54:N2433,2,0)),VLOOKUP(B388,FUTBOL!C$31:N2521,2,0)),VLOOKUP(B388,BASKETBOL!C$42:N2535,2,0)),VLOOKUP(B388,HENTBOL!C$32:N2536,2,0)),VLOOKUP(B388,HOKEY!C$35:N1880,2,0)),VLOOKUP(B388,KRİKET!C$30:N2310,2,0)),VLOOKUP(B388,'FERDİ BRANŞLAR'!B$2:M656,2,0))</f>
        <v>46079</v>
      </c>
      <c r="D388" s="186">
        <f>IFERROR(IFERROR(IFERROR(IFERROR(IFERROR(IFERROR(IFERROR(VLOOKUP(B388,FUTSAL!C$69:N12037,3,0),VLOOKUP(B388,VOLEYBOL!C$54:N2433,3,0)),VLOOKUP(B388,FUTBOL!C$31:N2521,3,0)),VLOOKUP(B388,BASKETBOL!C$42:N2535,3,0)),VLOOKUP(B388,HENTBOL!C$32:N2536,3,0)),VLOOKUP(B388,HOKEY!C$35:N1880,3,0)),VLOOKUP(B388,KRİKET!C$30:N2310,3,0)),VLOOKUP(B388,'FERDİ BRANŞLAR'!B$2:M656,3,0))</f>
        <v>0.41666666666666669</v>
      </c>
      <c r="E388" s="185" t="str">
        <f>IFERROR(IFERROR(IFERROR(IFERROR(IFERROR(IFERROR(IFERROR(VLOOKUP(B388,FUTSAL!C$69:N12037,4,0),VLOOKUP(B388,VOLEYBOL!C$54:N2433,4,0)),VLOOKUP(B388,FUTBOL!C$31:N2521,4,0)),VLOOKUP(B388,BASKETBOL!C$42:N2535,4,0)),VLOOKUP(B388,HENTBOL!C$32:N2536,4,0)),VLOOKUP(B388,HOKEY!C$35:N1880,4,0)),VLOOKUP(B388,KRİKET!C$30:N2310,4,0)),VLOOKUP(B388,'FERDİ BRANŞLAR'!B$2:M656,4,0))</f>
        <v>YEŞİLIRMAK KYK SOSYAL TESİS</v>
      </c>
      <c r="F388" s="185" t="str">
        <f>IFERROR(IFERROR(IFERROR(IFERROR(IFERROR(IFERROR(IFERROR(VLOOKUP(B388,FUTSAL!C$69:N12037,5,0),VLOOKUP(B388,VOLEYBOL!C$54:N2433,5,0)),VLOOKUP(B388,FUTBOL!C$31:N2521,5,0)),VLOOKUP(B388,BASKETBOL!C$42:N2535,5,0)),VLOOKUP(B388,HENTBOL!C$32:N2536,5,0)),VLOOKUP(B388,HOKEY!C$35:N1880,5,0)),VLOOKUP(B388,KRİKET!C$30:N2310,5,0)),VLOOKUP(B388,'FERDİ BRANŞLAR'!B$2:M656,5,0))</f>
        <v>SATRANÇ</v>
      </c>
      <c r="G388" s="185" t="str">
        <f>IFERROR(IFERROR(IFERROR(IFERROR(IFERROR(IFERROR(IFERROR(VLOOKUP(B388,FUTSAL!C$69:N12482,6,0),VLOOKUP(B388,VOLEYBOL!C$54:N2878,6,0)),VLOOKUP(B388,FUTBOL!C$31:N2966,6,0)),VLOOKUP(B388,BASKETBOL!C$42:N2980,6,0)),VLOOKUP(B388,HENTBOL!C$32:N2981,6,0)),VLOOKUP(B388,HOKEY!C$35:N2325,6,0)),VLOOKUP(B388,KRİKET!C$30:N2755,6,0)),VLOOKUP(B388,'FERDİ BRANŞLAR'!B$2:M656,6,0))</f>
        <v>…</v>
      </c>
      <c r="H388" s="185" t="str">
        <f>IFERROR(IFERROR(IFERROR(IFERROR(IFERROR(IFERROR(IFERROR(VLOOKUP(B388,FUTSAL!C$69:N12482,7,0),VLOOKUP(B388,VOLEYBOL!C$54:N2878,7,0)),VLOOKUP(B388,FUTBOL!C$31:N2966,7,0)),VLOOKUP(B388,BASKETBOL!C$42:N2980,7,0)),VLOOKUP(B388,HENTBOL!C$32:N2981,7,0)),VLOOKUP(B388,HOKEY!C$35:N2325,7,0)),VLOOKUP(B388,KRİKET!C$30:N2755,7,0)),VLOOKUP(B388,'FERDİ BRANŞLAR'!B$2:M656,7,0))</f>
        <v>GENÇLER</v>
      </c>
      <c r="I388" s="187" t="str">
        <f>IFERROR(IFERROR(IFERROR(IFERROR(IFERROR(IFERROR(IFERROR(VLOOKUP(B388,FUTSAL!C$69:N12482,8,0),VLOOKUP(B388,VOLEYBOL!C$54:N2878,8,0)),VLOOKUP(B388,FUTBOL!C$31:N2966,8,0)),VLOOKUP(B388,BASKETBOL!C$42:N2980,8,0)),VLOOKUP(B388,HENTBOL!C$32:N2981,8,0)),VLOOKUP(B388,HOKEY!C$35:N2325,8,0)),VLOOKUP(B388,KRİKET!C$30:N2755,8,0)),VLOOKUP(B388,'FERDİ BRANŞLAR'!B$2:M656,8,0))</f>
        <v>……….</v>
      </c>
      <c r="J388" s="183" t="str">
        <f>IFERROR(IFERROR(IFERROR(IFERROR(IFERROR(IFERROR(IFERROR(VLOOKUP(B388,FUTSAL!C$69:N12482,9,0),VLOOKUP(B388,VOLEYBOL!C$54:N2878,9,0)),VLOOKUP(B388,FUTBOL!C$31:N2966,9,0)),VLOOKUP(B388,BASKETBOL!C$42:N2980,9,0)),VLOOKUP(B388,HENTBOL!C$32:N2981,9,0)),VLOOKUP(B388,HOKEY!C$35:N2325,9,0)),VLOOKUP(B388,KRİKET!C$30:N2755,9,0)),VLOOKUP(B388,'FERDİ BRANŞLAR'!B$2:M656,9,0))</f>
        <v>…</v>
      </c>
      <c r="K388" s="183" t="str">
        <f>IFERROR(IFERROR(IFERROR(IFERROR(IFERROR(IFERROR(IFERROR(VLOOKUP(B388,FUTSAL!C$69:N12482,10,0),VLOOKUP(B388,VOLEYBOL!C$54:N2878,10,0)),VLOOKUP(B388,FUTBOL!C$31:N2966,10,0)),VLOOKUP(B388,BASKETBOL!C$42:N2980,10,0)),VLOOKUP(B388,HENTBOL!C$32:N2981,10,0)),VLOOKUP(B388,HOKEY!C$35:N2325,10,0)),VLOOKUP(B388,KRİKET!C$30:N2755,10,0)),VLOOKUP(B388,'FERDİ BRANŞLAR'!B$2:M656,10,0))</f>
        <v>…</v>
      </c>
      <c r="L388" s="363" t="str">
        <f>IFERROR(IFERROR(IFERROR(IFERROR(IFERROR(IFERROR(IFERROR(VLOOKUP(B388,FUTSAL!C$69:N12482,11,0),VLOOKUP(B388,VOLEYBOL!C$54:N2878,11,0)),VLOOKUP(B388,FUTBOL!C$31:N2966,11,0)),VLOOKUP(B388,BASKETBOL!C$42:N2980,11,0)),VLOOKUP(B388,HENTBOL!C$32:N2981,11,0)),VLOOKUP(B388,HOKEY!C$35:N2325,11,0)),VLOOKUP(B388,KRİKET!C$30:N2755,11,0)),VLOOKUP(B388,'FERDİ BRANŞLAR'!B$2:M656,11,0))</f>
        <v>……….</v>
      </c>
      <c r="M388" s="79" t="str">
        <f>IFERROR(IFERROR(IFERROR(IFERROR(IFERROR(IFERROR(IFERROR(VLOOKUP(B388,FUTSAL!C$69:N12482,12,0),VLOOKUP(B388,VOLEYBOL!C$54:N2878,12,0)),VLOOKUP(B388,FUTBOL!C$31:N2966,12,0)),VLOOKUP(B388,BASKETBOL!C$42:N2980,12,0)),VLOOKUP(B388,HENTBOL!C$32:N2981,12,0)),VLOOKUP(B388,HOKEY!C$35:N2325,11,0)),VLOOKUP(B388,KRİKET!C$30:N2755,12,0)),VLOOKUP(B388,'FERDİ BRANŞLAR'!B$2:M656,12,0))</f>
        <v xml:space="preserve">KUPA TÖRENİ </v>
      </c>
    </row>
    <row r="389" spans="2:13" ht="12" x14ac:dyDescent="0.2">
      <c r="B389" s="104" t="s">
        <v>168</v>
      </c>
      <c r="C389" s="185">
        <f>IFERROR(IFERROR(IFERROR(IFERROR(IFERROR(IFERROR(IFERROR(VLOOKUP(B389,FUTSAL!C$69:N12008,2,0),VLOOKUP(B389,VOLEYBOL!C$54:N2404,2,0)),VLOOKUP(B389,FUTBOL!C$31:N2492,2,0)),VLOOKUP(B389,BASKETBOL!C$42:N2506,2,0)),VLOOKUP(B389,HENTBOL!C$32:N2507,2,0)),VLOOKUP(B389,HOKEY!C$35:N1851,2,0)),VLOOKUP(B389,KRİKET!C$30:N2281,2,0)),VLOOKUP(B389,'FERDİ BRANŞLAR'!B$2:M627,2,0))</f>
        <v>46079</v>
      </c>
      <c r="D389" s="186">
        <f>IFERROR(IFERROR(IFERROR(IFERROR(IFERROR(IFERROR(IFERROR(VLOOKUP(B389,FUTSAL!C$69:N12008,3,0),VLOOKUP(B389,VOLEYBOL!C$54:N2404,3,0)),VLOOKUP(B389,FUTBOL!C$31:N2492,3,0)),VLOOKUP(B389,BASKETBOL!C$42:N2506,3,0)),VLOOKUP(B389,HENTBOL!C$32:N2507,3,0)),VLOOKUP(B389,HOKEY!C$35:N1851,3,0)),VLOOKUP(B389,KRİKET!C$30:N2281,3,0)),VLOOKUP(B389,'FERDİ BRANŞLAR'!B$2:M627,3,0))</f>
        <v>0.41666666666666702</v>
      </c>
      <c r="E389" s="185" t="str">
        <f>IFERROR(IFERROR(IFERROR(IFERROR(IFERROR(IFERROR(IFERROR(VLOOKUP(B389,FUTSAL!C$69:N12008,4,0),VLOOKUP(B389,VOLEYBOL!C$54:N2404,4,0)),VLOOKUP(B389,FUTBOL!C$31:N2492,4,0)),VLOOKUP(B389,BASKETBOL!C$42:N2506,4,0)),VLOOKUP(B389,HENTBOL!C$32:N2507,4,0)),VLOOKUP(B389,HOKEY!C$35:N1851,4,0)),VLOOKUP(B389,KRİKET!C$30:N2281,4,0)),VLOOKUP(B389,'FERDİ BRANŞLAR'!B$2:M627,4,0))</f>
        <v>AMASYA S.S</v>
      </c>
      <c r="F389" s="185" t="str">
        <f>IFERROR(IFERROR(IFERROR(IFERROR(IFERROR(IFERROR(IFERROR(VLOOKUP(B389,FUTSAL!C$69:N12008,5,0),VLOOKUP(B389,VOLEYBOL!C$54:N2404,5,0)),VLOOKUP(B389,FUTBOL!C$31:N2492,5,0)),VLOOKUP(B389,BASKETBOL!C$42:N2506,5,0)),VLOOKUP(B389,HENTBOL!C$32:N2507,5,0)),VLOOKUP(B389,HOKEY!C$35:N1851,5,0)),VLOOKUP(B389,KRİKET!C$30:N2281,5,0)),VLOOKUP(B389,'FERDİ BRANŞLAR'!B$2:M627,5,0))</f>
        <v>DART</v>
      </c>
      <c r="G389" s="185" t="str">
        <f>IFERROR(IFERROR(IFERROR(IFERROR(IFERROR(IFERROR(IFERROR(VLOOKUP(B389,FUTSAL!C$69:N12453,6,0),VLOOKUP(B389,VOLEYBOL!C$54:N2849,6,0)),VLOOKUP(B389,FUTBOL!C$31:N2937,6,0)),VLOOKUP(B389,BASKETBOL!C$42:N2951,6,0)),VLOOKUP(B389,HENTBOL!C$32:N2952,6,0)),VLOOKUP(B389,HOKEY!C$35:N2296,6,0)),VLOOKUP(B389,KRİKET!C$30:N2726,6,0)),VLOOKUP(B389,'FERDİ BRANŞLAR'!B$2:M627,6,0))</f>
        <v>…</v>
      </c>
      <c r="H389" s="185" t="str">
        <f>IFERROR(IFERROR(IFERROR(IFERROR(IFERROR(IFERROR(IFERROR(VLOOKUP(B389,FUTSAL!C$69:N12453,7,0),VLOOKUP(B389,VOLEYBOL!C$54:N2849,7,0)),VLOOKUP(B389,FUTBOL!C$31:N2937,7,0)),VLOOKUP(B389,BASKETBOL!C$42:N2951,7,0)),VLOOKUP(B389,HENTBOL!C$32:N2952,7,0)),VLOOKUP(B389,HOKEY!C$35:N2296,7,0)),VLOOKUP(B389,KRİKET!C$30:N2726,7,0)),VLOOKUP(B389,'FERDİ BRANŞLAR'!B$2:M627,7,0))</f>
        <v>GENÇ KIZ</v>
      </c>
      <c r="I389" s="187" t="str">
        <f>IFERROR(IFERROR(IFERROR(IFERROR(IFERROR(IFERROR(IFERROR(VLOOKUP(B389,FUTSAL!C$69:N12453,8,0),VLOOKUP(B389,VOLEYBOL!C$54:N2849,8,0)),VLOOKUP(B389,FUTBOL!C$31:N2937,8,0)),VLOOKUP(B389,BASKETBOL!C$42:N2951,8,0)),VLOOKUP(B389,HENTBOL!C$32:N2952,8,0)),VLOOKUP(B389,HOKEY!C$35:N2296,8,0)),VLOOKUP(B389,KRİKET!C$30:N2726,8,0)),VLOOKUP(B389,'FERDİ BRANŞLAR'!B$2:M627,8,0))</f>
        <v>……….</v>
      </c>
      <c r="J389" s="183" t="str">
        <f>IFERROR(IFERROR(IFERROR(IFERROR(IFERROR(IFERROR(IFERROR(VLOOKUP(B389,FUTSAL!C$69:N12453,9,0),VLOOKUP(B389,VOLEYBOL!C$54:N2849,9,0)),VLOOKUP(B389,FUTBOL!C$31:N2937,9,0)),VLOOKUP(B389,BASKETBOL!C$42:N2951,9,0)),VLOOKUP(B389,HENTBOL!C$32:N2952,9,0)),VLOOKUP(B389,HOKEY!C$35:N2296,9,0)),VLOOKUP(B389,KRİKET!C$30:N2726,9,0)),VLOOKUP(B389,'FERDİ BRANŞLAR'!B$2:M627,9,0))</f>
        <v>…</v>
      </c>
      <c r="K389" s="183" t="str">
        <f>IFERROR(IFERROR(IFERROR(IFERROR(IFERROR(IFERROR(IFERROR(VLOOKUP(B389,FUTSAL!C$69:N12453,10,0),VLOOKUP(B389,VOLEYBOL!C$54:N2849,10,0)),VLOOKUP(B389,FUTBOL!C$31:N2937,10,0)),VLOOKUP(B389,BASKETBOL!C$42:N2951,10,0)),VLOOKUP(B389,HENTBOL!C$32:N2952,10,0)),VLOOKUP(B389,HOKEY!C$35:N2296,10,0)),VLOOKUP(B389,KRİKET!C$30:N2726,10,0)),VLOOKUP(B389,'FERDİ BRANŞLAR'!B$2:M627,10,0))</f>
        <v>…</v>
      </c>
      <c r="L389" s="363" t="str">
        <f>IFERROR(IFERROR(IFERROR(IFERROR(IFERROR(IFERROR(IFERROR(VLOOKUP(B389,FUTSAL!C$69:N12453,11,0),VLOOKUP(B389,VOLEYBOL!C$54:N2849,11,0)),VLOOKUP(B389,FUTBOL!C$31:N2937,11,0)),VLOOKUP(B389,BASKETBOL!C$42:N2951,11,0)),VLOOKUP(B389,HENTBOL!C$32:N2952,11,0)),VLOOKUP(B389,HOKEY!C$35:N2296,11,0)),VLOOKUP(B389,KRİKET!C$30:N2726,11,0)),VLOOKUP(B389,'FERDİ BRANŞLAR'!B$2:M627,11,0))</f>
        <v>……….</v>
      </c>
      <c r="M389" s="79" t="str">
        <f>IFERROR(IFERROR(IFERROR(IFERROR(IFERROR(IFERROR(IFERROR(VLOOKUP(B389,FUTSAL!C$69:N12453,12,0),VLOOKUP(B389,VOLEYBOL!C$54:N2849,12,0)),VLOOKUP(B389,FUTBOL!C$31:N2937,12,0)),VLOOKUP(B389,BASKETBOL!C$42:N2951,12,0)),VLOOKUP(B389,HENTBOL!C$32:N2952,12,0)),VLOOKUP(B389,HOKEY!C$35:N2296,11,0)),VLOOKUP(B389,KRİKET!C$30:N2726,12,0)),VLOOKUP(B389,'FERDİ BRANŞLAR'!B$2:M627,12,0))</f>
        <v xml:space="preserve">KUPA TÖRENİ </v>
      </c>
    </row>
    <row r="390" spans="2:13" ht="12" x14ac:dyDescent="0.2">
      <c r="B390" s="188">
        <v>255</v>
      </c>
      <c r="C390" s="185">
        <f>IFERROR(IFERROR(IFERROR(IFERROR(IFERROR(IFERROR(IFERROR(VLOOKUP(B390,FUTSAL!C$69:N11584,2,0),VLOOKUP(B390,VOLEYBOL!C$54:N1980,2,0)),VLOOKUP(B390,FUTBOL!C$31:N2068,2,0)),VLOOKUP(B390,BASKETBOL!C$42:N2082,2,0)),VLOOKUP(B390,HENTBOL!C$32:N2083,2,0)),VLOOKUP(B390,HOKEY!C$35:N1427,2,0)),VLOOKUP(B390,KRİKET!C$30:N1857,2,0)),VLOOKUP(B390,'FERDİ BRANŞLAR'!B$2:M203,2,0))</f>
        <v>46079</v>
      </c>
      <c r="D390" s="186">
        <f>IFERROR(IFERROR(IFERROR(IFERROR(IFERROR(IFERROR(IFERROR(VLOOKUP(B390,FUTSAL!C$69:N11584,3,0),VLOOKUP(B390,VOLEYBOL!C$54:N1980,3,0)),VLOOKUP(B390,FUTBOL!C$31:N2068,3,0)),VLOOKUP(B390,BASKETBOL!C$42:N2082,3,0)),VLOOKUP(B390,HENTBOL!C$32:N2083,3,0)),VLOOKUP(B390,HOKEY!C$35:N1427,3,0)),VLOOKUP(B390,KRİKET!C$30:N1857,3,0)),VLOOKUP(B390,'FERDİ BRANŞLAR'!B$2:M203,3,0))</f>
        <v>0.47916666666666669</v>
      </c>
      <c r="E390" s="185" t="str">
        <f>IFERROR(IFERROR(IFERROR(IFERROR(IFERROR(IFERROR(IFERROR(VLOOKUP(B390,FUTSAL!C$69:N11584,4,0),VLOOKUP(B390,VOLEYBOL!C$54:N1980,4,0)),VLOOKUP(B390,FUTBOL!C$31:N2068,4,0)),VLOOKUP(B390,BASKETBOL!C$42:N2082,4,0)),VLOOKUP(B390,HENTBOL!C$32:N2083,4,0)),VLOOKUP(B390,HOKEY!C$35:N1427,4,0)),VLOOKUP(B390,KRİKET!C$30:N1857,4,0)),VLOOKUP(B390,'FERDİ BRANŞLAR'!B$2:M203,4,0))</f>
        <v>MERZİFON SENTETİK SAHA</v>
      </c>
      <c r="F390" s="185" t="str">
        <f>IFERROR(IFERROR(IFERROR(IFERROR(IFERROR(IFERROR(IFERROR(VLOOKUP(B390,FUTSAL!C$69:N11584,5,0),VLOOKUP(B390,VOLEYBOL!C$54:N1980,5,0)),VLOOKUP(B390,FUTBOL!C$31:N2068,5,0)),VLOOKUP(B390,BASKETBOL!C$42:N2082,5,0)),VLOOKUP(B390,HENTBOL!C$32:N2083,5,0)),VLOOKUP(B390,HOKEY!C$35:N1427,5,0)),VLOOKUP(B390,KRİKET!C$30:N1857,5,0)),VLOOKUP(B390,'FERDİ BRANŞLAR'!B$2:M203,5,0))</f>
        <v>FUTBOL</v>
      </c>
      <c r="G390" s="185" t="str">
        <f>IFERROR(IFERROR(IFERROR(IFERROR(IFERROR(IFERROR(IFERROR(VLOOKUP(B390,FUTSAL!C$69:N12029,6,0),VLOOKUP(B390,VOLEYBOL!C$54:N2425,6,0)),VLOOKUP(B390,FUTBOL!C$31:N2513,6,0)),VLOOKUP(B390,BASKETBOL!C$42:N2527,6,0)),VLOOKUP(B390,HENTBOL!C$32:N2528,6,0)),VLOOKUP(B390,HOKEY!C$35:N1872,6,0)),VLOOKUP(B390,KRİKET!C$30:N2302,6,0)),VLOOKUP(B390,'FERDİ BRANŞLAR'!B$2:M203,6,0))</f>
        <v>C GRB</v>
      </c>
      <c r="H390" s="185" t="str">
        <f>IFERROR(IFERROR(IFERROR(IFERROR(IFERROR(IFERROR(IFERROR(VLOOKUP(B390,FUTSAL!C$69:N12029,7,0),VLOOKUP(B390,VOLEYBOL!C$54:N2425,7,0)),VLOOKUP(B390,FUTBOL!C$31:N2513,7,0)),VLOOKUP(B390,BASKETBOL!C$42:N2527,7,0)),VLOOKUP(B390,HENTBOL!C$32:N2528,7,0)),VLOOKUP(B390,HOKEY!C$35:N1872,7,0)),VLOOKUP(B390,KRİKET!C$30:N2302,7,0)),VLOOKUP(B390,'FERDİ BRANŞLAR'!B$2:M203,7,0))</f>
        <v>KÜÇÜK ERK</v>
      </c>
      <c r="I390" s="187" t="str">
        <f>IFERROR(IFERROR(IFERROR(IFERROR(IFERROR(IFERROR(IFERROR(VLOOKUP(B390,FUTSAL!C$69:N12029,8,0),VLOOKUP(B390,VOLEYBOL!C$54:N2425,8,0)),VLOOKUP(B390,FUTBOL!C$31:N2513,8,0)),VLOOKUP(B390,BASKETBOL!C$42:N2527,8,0)),VLOOKUP(B390,HENTBOL!C$32:N2528,8,0)),VLOOKUP(B390,HOKEY!C$35:N1872,8,0)),VLOOKUP(B390,KRİKET!C$30:N2302,8,0)),VLOOKUP(B390,'FERDİ BRANŞLAR'!B$2:M203,8,0))</f>
        <v>MERZİFON VALİ HÜSEYİN POROY O.O</v>
      </c>
      <c r="J390" s="253">
        <f>IFERROR(IFERROR(IFERROR(IFERROR(IFERROR(IFERROR(IFERROR(VLOOKUP(B390,FUTSAL!C$69:N12029,9,0),VLOOKUP(B390,VOLEYBOL!C$54:N2425,9,0)),VLOOKUP(B390,FUTBOL!C$31:N2513,9,0)),VLOOKUP(B390,BASKETBOL!C$42:N2527,9,0)),VLOOKUP(B390,HENTBOL!C$32:N2528,9,0)),VLOOKUP(B390,HOKEY!C$35:N1872,9,0)),VLOOKUP(B390,KRİKET!C$30:N2302,9,0)),VLOOKUP(B390,'FERDİ BRANŞLAR'!B$2:M203,9,0))</f>
        <v>0</v>
      </c>
      <c r="K390" s="253">
        <f>IFERROR(IFERROR(IFERROR(IFERROR(IFERROR(IFERROR(IFERROR(VLOOKUP(B390,FUTSAL!C$69:N12029,10,0),VLOOKUP(B390,VOLEYBOL!C$54:N2425,10,0)),VLOOKUP(B390,FUTBOL!C$31:N2513,10,0)),VLOOKUP(B390,BASKETBOL!C$42:N2527,10,0)),VLOOKUP(B390,HENTBOL!C$32:N2528,10,0)),VLOOKUP(B390,HOKEY!C$35:N1872,10,0)),VLOOKUP(B390,KRİKET!C$30:N2302,10,0)),VLOOKUP(B390,'FERDİ BRANŞLAR'!B$2:M203,10,0))</f>
        <v>0</v>
      </c>
      <c r="L390" s="363" t="str">
        <f>IFERROR(IFERROR(IFERROR(IFERROR(IFERROR(IFERROR(IFERROR(VLOOKUP(B390,FUTSAL!C$69:N12029,11,0),VLOOKUP(B390,VOLEYBOL!C$54:N2425,11,0)),VLOOKUP(B390,FUTBOL!C$31:N2513,11,0)),VLOOKUP(B390,BASKETBOL!C$42:N2527,11,0)),VLOOKUP(B390,HENTBOL!C$32:N2528,11,0)),VLOOKUP(B390,HOKEY!C$35:N1872,11,0)),VLOOKUP(B390,KRİKET!C$30:N2302,11,0)),VLOOKUP(B390,'FERDİ BRANŞLAR'!B$2:M203,11,0))</f>
        <v>MERZİFON NAMIK KEMAL O.O</v>
      </c>
      <c r="M390" s="79">
        <f>IFERROR(IFERROR(IFERROR(IFERROR(IFERROR(IFERROR(IFERROR(VLOOKUP(B390,FUTSAL!C$69:N12029,12,0),VLOOKUP(B390,VOLEYBOL!C$54:N2425,12,0)),VLOOKUP(B390,FUTBOL!C$31:N2513,12,0)),VLOOKUP(B390,BASKETBOL!C$42:N2527,12,0)),VLOOKUP(B390,HENTBOL!C$32:N2528,12,0)),VLOOKUP(B390,HOKEY!C$35:N1872,11,0)),VLOOKUP(B390,KRİKET!C$30:N2302,12,0)),VLOOKUP(B390,'FERDİ BRANŞLAR'!B$2:M203,12,0))</f>
        <v>0</v>
      </c>
    </row>
    <row r="391" spans="2:13" ht="12" x14ac:dyDescent="0.2">
      <c r="B391" s="188">
        <v>113</v>
      </c>
      <c r="C391" s="185">
        <f>IFERROR(IFERROR(IFERROR(IFERROR(IFERROR(IFERROR(IFERROR(VLOOKUP(B391,FUTSAL!C$69:N11825,2,0),VLOOKUP(B391,VOLEYBOL!C$54:N2221,2,0)),VLOOKUP(B391,FUTBOL!C$31:N2309,2,0)),VLOOKUP(B391,BASKETBOL!C$42:N2323,2,0)),VLOOKUP(B391,HENTBOL!C$32:N2324,2,0)),VLOOKUP(B391,HOKEY!C$35:N1668,2,0)),VLOOKUP(B391,KRİKET!C$30:N2098,2,0)),VLOOKUP(B391,'FERDİ BRANŞLAR'!B$2:M444,2,0))</f>
        <v>46080</v>
      </c>
      <c r="D391" s="186">
        <f>IFERROR(IFERROR(IFERROR(IFERROR(IFERROR(IFERROR(IFERROR(VLOOKUP(B391,FUTSAL!C$69:N11825,3,0),VLOOKUP(B391,VOLEYBOL!C$54:N2221,3,0)),VLOOKUP(B391,FUTBOL!C$31:N2309,3,0)),VLOOKUP(B391,BASKETBOL!C$42:N2323,3,0)),VLOOKUP(B391,HENTBOL!C$32:N2324,3,0)),VLOOKUP(B391,HOKEY!C$35:N1668,3,0)),VLOOKUP(B391,KRİKET!C$30:N2098,3,0)),VLOOKUP(B391,'FERDİ BRANŞLAR'!B$2:M444,3,0))</f>
        <v>0.41666666666666669</v>
      </c>
      <c r="E391" s="185" t="str">
        <f>IFERROR(IFERROR(IFERROR(IFERROR(IFERROR(IFERROR(IFERROR(VLOOKUP(B391,FUTSAL!C$69:N11825,4,0),VLOOKUP(B391,VOLEYBOL!C$54:N2221,4,0)),VLOOKUP(B391,FUTBOL!C$31:N2309,4,0)),VLOOKUP(B391,BASKETBOL!C$42:N2323,4,0)),VLOOKUP(B391,HENTBOL!C$32:N2324,4,0)),VLOOKUP(B391,HOKEY!C$35:N1668,4,0)),VLOOKUP(B391,KRİKET!C$30:N2098,4,0)),VLOOKUP(B391,'FERDİ BRANŞLAR'!B$2:M444,4,0))</f>
        <v>AMASYA SS</v>
      </c>
      <c r="F391" s="185" t="str">
        <f>IFERROR(IFERROR(IFERROR(IFERROR(IFERROR(IFERROR(IFERROR(VLOOKUP(B391,FUTSAL!C$69:N11825,5,0),VLOOKUP(B391,VOLEYBOL!C$54:N2221,5,0)),VLOOKUP(B391,FUTBOL!C$31:N2309,5,0)),VLOOKUP(B391,BASKETBOL!C$42:N2323,5,0)),VLOOKUP(B391,HENTBOL!C$32:N2324,5,0)),VLOOKUP(B391,HOKEY!C$35:N1668,5,0)),VLOOKUP(B391,KRİKET!C$30:N2098,5,0)),VLOOKUP(B391,'FERDİ BRANŞLAR'!B$2:M444,5,0))</f>
        <v>FUTSAL</v>
      </c>
      <c r="G391" s="185" t="str">
        <f>IFERROR(IFERROR(IFERROR(IFERROR(IFERROR(IFERROR(IFERROR(VLOOKUP(B391,FUTSAL!C$69:N12270,6,0),VLOOKUP(B391,VOLEYBOL!C$54:N2666,6,0)),VLOOKUP(B391,FUTBOL!C$31:N2754,6,0)),VLOOKUP(B391,BASKETBOL!C$42:N2768,6,0)),VLOOKUP(B391,HENTBOL!C$32:N2769,6,0)),VLOOKUP(B391,HOKEY!C$35:N2113,6,0)),VLOOKUP(B391,KRİKET!C$30:N2543,6,0)),VLOOKUP(B391,'FERDİ BRANŞLAR'!B$2:M444,6,0))</f>
        <v>3-4 LÜK</v>
      </c>
      <c r="H391" s="185" t="str">
        <f>IFERROR(IFERROR(IFERROR(IFERROR(IFERROR(IFERROR(IFERROR(VLOOKUP(B391,FUTSAL!C$69:N12270,7,0),VLOOKUP(B391,VOLEYBOL!C$54:N2666,7,0)),VLOOKUP(B391,FUTBOL!C$31:N2754,7,0)),VLOOKUP(B391,BASKETBOL!C$42:N2768,7,0)),VLOOKUP(B391,HENTBOL!C$32:N2769,7,0)),VLOOKUP(B391,HOKEY!C$35:N2113,7,0)),VLOOKUP(B391,KRİKET!C$30:N2543,7,0)),VLOOKUP(B391,'FERDİ BRANŞLAR'!B$2:M444,7,0))</f>
        <v>YILDIZ ERK</v>
      </c>
      <c r="I391" s="187">
        <f>IFERROR(IFERROR(IFERROR(IFERROR(IFERROR(IFERROR(IFERROR(VLOOKUP(B391,FUTSAL!C$69:N12270,8,0),VLOOKUP(B391,VOLEYBOL!C$54:N2666,8,0)),VLOOKUP(B391,FUTBOL!C$31:N2754,8,0)),VLOOKUP(B391,BASKETBOL!C$42:N2768,8,0)),VLOOKUP(B391,HENTBOL!C$32:N2769,8,0)),VLOOKUP(B391,HOKEY!C$35:N2113,8,0)),VLOOKUP(B391,KRİKET!C$30:N2543,8,0)),VLOOKUP(B391,'FERDİ BRANŞLAR'!B$2:M444,8,0))</f>
        <v>0</v>
      </c>
      <c r="J391" s="253">
        <f>IFERROR(IFERROR(IFERROR(IFERROR(IFERROR(IFERROR(IFERROR(VLOOKUP(B391,FUTSAL!C$69:N12270,9,0),VLOOKUP(B391,VOLEYBOL!C$54:N2666,9,0)),VLOOKUP(B391,FUTBOL!C$31:N2754,9,0)),VLOOKUP(B391,BASKETBOL!C$42:N2768,9,0)),VLOOKUP(B391,HENTBOL!C$32:N2769,9,0)),VLOOKUP(B391,HOKEY!C$35:N2113,9,0)),VLOOKUP(B391,KRİKET!C$30:N2543,9,0)),VLOOKUP(B391,'FERDİ BRANŞLAR'!B$2:M444,9,0))</f>
        <v>0</v>
      </c>
      <c r="K391" s="253">
        <f>IFERROR(IFERROR(IFERROR(IFERROR(IFERROR(IFERROR(IFERROR(VLOOKUP(B391,FUTSAL!C$69:N12270,10,0),VLOOKUP(B391,VOLEYBOL!C$54:N2666,10,0)),VLOOKUP(B391,FUTBOL!C$31:N2754,10,0)),VLOOKUP(B391,BASKETBOL!C$42:N2768,10,0)),VLOOKUP(B391,HENTBOL!C$32:N2769,10,0)),VLOOKUP(B391,HOKEY!C$35:N2113,10,0)),VLOOKUP(B391,KRİKET!C$30:N2543,10,0)),VLOOKUP(B391,'FERDİ BRANŞLAR'!B$2:M444,10,0))</f>
        <v>0</v>
      </c>
      <c r="L391" s="356">
        <f>IFERROR(IFERROR(IFERROR(IFERROR(IFERROR(IFERROR(IFERROR(VLOOKUP(B391,FUTSAL!C$69:N12270,11,0),VLOOKUP(B391,VOLEYBOL!C$54:N2666,11,0)),VLOOKUP(B391,FUTBOL!C$31:N2754,11,0)),VLOOKUP(B391,BASKETBOL!C$42:N2768,11,0)),VLOOKUP(B391,HENTBOL!C$32:N2769,11,0)),VLOOKUP(B391,HOKEY!C$35:N2113,11,0)),VLOOKUP(B391,KRİKET!C$30:N2543,11,0)),VLOOKUP(B391,'FERDİ BRANŞLAR'!B$2:M444,11,0))</f>
        <v>0</v>
      </c>
      <c r="M391" s="79">
        <f>IFERROR(IFERROR(IFERROR(IFERROR(IFERROR(IFERROR(IFERROR(VLOOKUP(B391,FUTSAL!C$69:N12270,12,0),VLOOKUP(B391,VOLEYBOL!C$54:N2666,12,0)),VLOOKUP(B391,FUTBOL!C$31:N2754,12,0)),VLOOKUP(B391,BASKETBOL!C$42:N2768,12,0)),VLOOKUP(B391,HENTBOL!C$32:N2769,12,0)),VLOOKUP(B391,HOKEY!C$35:N2113,11,0)),VLOOKUP(B391,KRİKET!C$30:N2543,12,0)),VLOOKUP(B391,'FERDİ BRANŞLAR'!B$2:M444,12,0))</f>
        <v>0</v>
      </c>
    </row>
    <row r="392" spans="2:13" ht="12" x14ac:dyDescent="0.2">
      <c r="B392" s="104" t="s">
        <v>182</v>
      </c>
      <c r="C392" s="185">
        <f>IFERROR(IFERROR(IFERROR(IFERROR(IFERROR(IFERROR(IFERROR(VLOOKUP(B392,FUTSAL!C$69:N12022,2,0),VLOOKUP(B392,VOLEYBOL!C$54:N2418,2,0)),VLOOKUP(B392,FUTBOL!C$31:N2506,2,0)),VLOOKUP(B392,BASKETBOL!C$42:N2520,2,0)),VLOOKUP(B392,HENTBOL!C$32:N2521,2,0)),VLOOKUP(B392,HOKEY!C$35:N1865,2,0)),VLOOKUP(B392,KRİKET!C$30:N2295,2,0)),VLOOKUP(B392,'FERDİ BRANŞLAR'!B$2:M641,2,0))</f>
        <v>46080</v>
      </c>
      <c r="D392" s="186">
        <f>IFERROR(IFERROR(IFERROR(IFERROR(IFERROR(IFERROR(IFERROR(VLOOKUP(B392,FUTSAL!C$69:N12022,3,0),VLOOKUP(B392,VOLEYBOL!C$54:N2418,3,0)),VLOOKUP(B392,FUTBOL!C$31:N2506,3,0)),VLOOKUP(B392,BASKETBOL!C$42:N2520,3,0)),VLOOKUP(B392,HENTBOL!C$32:N2521,3,0)),VLOOKUP(B392,HOKEY!C$35:N1865,3,0)),VLOOKUP(B392,KRİKET!C$30:N2295,3,0)),VLOOKUP(B392,'FERDİ BRANŞLAR'!B$2:M641,3,0))</f>
        <v>0.41666666666666669</v>
      </c>
      <c r="E392" s="185" t="str">
        <f>IFERROR(IFERROR(IFERROR(IFERROR(IFERROR(IFERROR(IFERROR(VLOOKUP(B392,FUTSAL!C$69:N12022,4,0),VLOOKUP(B392,VOLEYBOL!C$54:N2418,4,0)),VLOOKUP(B392,FUTBOL!C$31:N2506,4,0)),VLOOKUP(B392,BASKETBOL!C$42:N2520,4,0)),VLOOKUP(B392,HENTBOL!C$32:N2521,4,0)),VLOOKUP(B392,HOKEY!C$35:N1865,4,0)),VLOOKUP(B392,KRİKET!C$30:N2295,4,0)),VLOOKUP(B392,'FERDİ BRANŞLAR'!B$2:M641,4,0))</f>
        <v>MERZİFON SS</v>
      </c>
      <c r="F392" s="185" t="str">
        <f>IFERROR(IFERROR(IFERROR(IFERROR(IFERROR(IFERROR(IFERROR(VLOOKUP(B392,FUTSAL!C$69:N12022,5,0),VLOOKUP(B392,VOLEYBOL!C$54:N2418,5,0)),VLOOKUP(B392,FUTBOL!C$31:N2506,5,0)),VLOOKUP(B392,BASKETBOL!C$42:N2520,5,0)),VLOOKUP(B392,HENTBOL!C$32:N2521,5,0)),VLOOKUP(B392,HOKEY!C$35:N1865,5,0)),VLOOKUP(B392,KRİKET!C$30:N2295,5,0)),VLOOKUP(B392,'FERDİ BRANŞLAR'!B$2:M641,5,0))</f>
        <v>JUDO</v>
      </c>
      <c r="G392" s="185" t="str">
        <f>IFERROR(IFERROR(IFERROR(IFERROR(IFERROR(IFERROR(IFERROR(VLOOKUP(B392,FUTSAL!C$69:N12467,6,0),VLOOKUP(B392,VOLEYBOL!C$54:N2863,6,0)),VLOOKUP(B392,FUTBOL!C$31:N2951,6,0)),VLOOKUP(B392,BASKETBOL!C$42:N2965,6,0)),VLOOKUP(B392,HENTBOL!C$32:N2966,6,0)),VLOOKUP(B392,HOKEY!C$35:N2310,6,0)),VLOOKUP(B392,KRİKET!C$30:N2740,6,0)),VLOOKUP(B392,'FERDİ BRANŞLAR'!B$2:M641,6,0))</f>
        <v>…</v>
      </c>
      <c r="H392" s="185" t="str">
        <f>IFERROR(IFERROR(IFERROR(IFERROR(IFERROR(IFERROR(IFERROR(VLOOKUP(B392,FUTSAL!C$69:N12467,7,0),VLOOKUP(B392,VOLEYBOL!C$54:N2863,7,0)),VLOOKUP(B392,FUTBOL!C$31:N2951,7,0)),VLOOKUP(B392,BASKETBOL!C$42:N2965,7,0)),VLOOKUP(B392,HENTBOL!C$32:N2966,7,0)),VLOOKUP(B392,HOKEY!C$35:N2310,7,0)),VLOOKUP(B392,KRİKET!C$30:N2740,7,0)),VLOOKUP(B392,'FERDİ BRANŞLAR'!B$2:M641,7,0))</f>
        <v>KÜÇÜKLER</v>
      </c>
      <c r="I392" s="187" t="str">
        <f>IFERROR(IFERROR(IFERROR(IFERROR(IFERROR(IFERROR(IFERROR(VLOOKUP(B392,FUTSAL!C$69:N12467,8,0),VLOOKUP(B392,VOLEYBOL!C$54:N2863,8,0)),VLOOKUP(B392,FUTBOL!C$31:N2951,8,0)),VLOOKUP(B392,BASKETBOL!C$42:N2965,8,0)),VLOOKUP(B392,HENTBOL!C$32:N2966,8,0)),VLOOKUP(B392,HOKEY!C$35:N2310,8,0)),VLOOKUP(B392,KRİKET!C$30:N2740,8,0)),VLOOKUP(B392,'FERDİ BRANŞLAR'!B$2:M641,8,0))</f>
        <v>……….</v>
      </c>
      <c r="J392" s="183" t="str">
        <f>IFERROR(IFERROR(IFERROR(IFERROR(IFERROR(IFERROR(IFERROR(VLOOKUP(B392,FUTSAL!C$69:N12467,9,0),VLOOKUP(B392,VOLEYBOL!C$54:N2863,9,0)),VLOOKUP(B392,FUTBOL!C$31:N2951,9,0)),VLOOKUP(B392,BASKETBOL!C$42:N2965,9,0)),VLOOKUP(B392,HENTBOL!C$32:N2966,9,0)),VLOOKUP(B392,HOKEY!C$35:N2310,9,0)),VLOOKUP(B392,KRİKET!C$30:N2740,9,0)),VLOOKUP(B392,'FERDİ BRANŞLAR'!B$2:M641,9,0))</f>
        <v>…</v>
      </c>
      <c r="K392" s="183" t="str">
        <f>IFERROR(IFERROR(IFERROR(IFERROR(IFERROR(IFERROR(IFERROR(VLOOKUP(B392,FUTSAL!C$69:N12467,10,0),VLOOKUP(B392,VOLEYBOL!C$54:N2863,10,0)),VLOOKUP(B392,FUTBOL!C$31:N2951,10,0)),VLOOKUP(B392,BASKETBOL!C$42:N2965,10,0)),VLOOKUP(B392,HENTBOL!C$32:N2966,10,0)),VLOOKUP(B392,HOKEY!C$35:N2310,10,0)),VLOOKUP(B392,KRİKET!C$30:N2740,10,0)),VLOOKUP(B392,'FERDİ BRANŞLAR'!B$2:M641,10,0))</f>
        <v>…</v>
      </c>
      <c r="L392" s="379" t="str">
        <f>IFERROR(IFERROR(IFERROR(IFERROR(IFERROR(IFERROR(IFERROR(VLOOKUP(B392,FUTSAL!C$69:N12467,11,0),VLOOKUP(B392,VOLEYBOL!C$54:N2863,11,0)),VLOOKUP(B392,FUTBOL!C$31:N2951,11,0)),VLOOKUP(B392,BASKETBOL!C$42:N2965,11,0)),VLOOKUP(B392,HENTBOL!C$32:N2966,11,0)),VLOOKUP(B392,HOKEY!C$35:N2310,11,0)),VLOOKUP(B392,KRİKET!C$30:N2740,11,0)),VLOOKUP(B392,'FERDİ BRANŞLAR'!B$2:M641,11,0))</f>
        <v>……….</v>
      </c>
      <c r="M392" s="79" t="str">
        <f>IFERROR(IFERROR(IFERROR(IFERROR(IFERROR(IFERROR(IFERROR(VLOOKUP(B392,FUTSAL!C$69:N12467,12,0),VLOOKUP(B392,VOLEYBOL!C$54:N2863,12,0)),VLOOKUP(B392,FUTBOL!C$31:N2951,12,0)),VLOOKUP(B392,BASKETBOL!C$42:N2965,12,0)),VLOOKUP(B392,HENTBOL!C$32:N2966,12,0)),VLOOKUP(B392,HOKEY!C$35:N2310,11,0)),VLOOKUP(B392,KRİKET!C$30:N2740,12,0)),VLOOKUP(B392,'FERDİ BRANŞLAR'!B$2:M641,12,0))</f>
        <v xml:space="preserve">KUPA TÖRENİ </v>
      </c>
    </row>
    <row r="393" spans="2:13" ht="12" x14ac:dyDescent="0.2">
      <c r="B393" s="104" t="s">
        <v>189</v>
      </c>
      <c r="C393" s="185">
        <f>IFERROR(IFERROR(IFERROR(IFERROR(IFERROR(IFERROR(IFERROR(VLOOKUP(B393,FUTSAL!C$69:N12029,2,0),VLOOKUP(B393,VOLEYBOL!C$54:N2425,2,0)),VLOOKUP(B393,FUTBOL!C$31:N2513,2,0)),VLOOKUP(B393,BASKETBOL!C$42:N2527,2,0)),VLOOKUP(B393,HENTBOL!C$32:N2528,2,0)),VLOOKUP(B393,HOKEY!C$35:N1872,2,0)),VLOOKUP(B393,KRİKET!C$30:N2302,2,0)),VLOOKUP(B393,'FERDİ BRANŞLAR'!B$2:M648,2,0))</f>
        <v>46080</v>
      </c>
      <c r="D393" s="186">
        <f>IFERROR(IFERROR(IFERROR(IFERROR(IFERROR(IFERROR(IFERROR(VLOOKUP(B393,FUTSAL!C$69:N12029,3,0),VLOOKUP(B393,VOLEYBOL!C$54:N2425,3,0)),VLOOKUP(B393,FUTBOL!C$31:N2513,3,0)),VLOOKUP(B393,BASKETBOL!C$42:N2527,3,0)),VLOOKUP(B393,HENTBOL!C$32:N2528,3,0)),VLOOKUP(B393,HOKEY!C$35:N1872,3,0)),VLOOKUP(B393,KRİKET!C$30:N2302,3,0)),VLOOKUP(B393,'FERDİ BRANŞLAR'!B$2:M648,3,0))</f>
        <v>0.41666666666666669</v>
      </c>
      <c r="E393" s="185" t="str">
        <f>IFERROR(IFERROR(IFERROR(IFERROR(IFERROR(IFERROR(IFERROR(VLOOKUP(B393,FUTSAL!C$69:N12029,4,0),VLOOKUP(B393,VOLEYBOL!C$54:N2425,4,0)),VLOOKUP(B393,FUTBOL!C$31:N2513,4,0)),VLOOKUP(B393,BASKETBOL!C$42:N2527,4,0)),VLOOKUP(B393,HENTBOL!C$32:N2528,4,0)),VLOOKUP(B393,HOKEY!C$35:N1872,4,0)),VLOOKUP(B393,KRİKET!C$30:N2302,4,0)),VLOOKUP(B393,'FERDİ BRANŞLAR'!B$2:M648,4,0))</f>
        <v>AMASYA YARI OLİMPİK YÜZME HAVUZU</v>
      </c>
      <c r="F393" s="185" t="str">
        <f>IFERROR(IFERROR(IFERROR(IFERROR(IFERROR(IFERROR(IFERROR(VLOOKUP(B393,FUTSAL!C$69:N12029,5,0),VLOOKUP(B393,VOLEYBOL!C$54:N2425,5,0)),VLOOKUP(B393,FUTBOL!C$31:N2513,5,0)),VLOOKUP(B393,BASKETBOL!C$42:N2527,5,0)),VLOOKUP(B393,HENTBOL!C$32:N2528,5,0)),VLOOKUP(B393,HOKEY!C$35:N1872,5,0)),VLOOKUP(B393,KRİKET!C$30:N2302,5,0)),VLOOKUP(B393,'FERDİ BRANŞLAR'!B$2:M648,5,0))</f>
        <v xml:space="preserve">YÜZME </v>
      </c>
      <c r="G393" s="185" t="str">
        <f>IFERROR(IFERROR(IFERROR(IFERROR(IFERROR(IFERROR(IFERROR(VLOOKUP(B393,FUTSAL!C$69:N12474,6,0),VLOOKUP(B393,VOLEYBOL!C$54:N2870,6,0)),VLOOKUP(B393,FUTBOL!C$31:N2958,6,0)),VLOOKUP(B393,BASKETBOL!C$42:N2972,6,0)),VLOOKUP(B393,HENTBOL!C$32:N2973,6,0)),VLOOKUP(B393,HOKEY!C$35:N2317,6,0)),VLOOKUP(B393,KRİKET!C$30:N2747,6,0)),VLOOKUP(B393,'FERDİ BRANŞLAR'!B$2:M648,6,0))</f>
        <v>…</v>
      </c>
      <c r="H393" s="185" t="str">
        <f>IFERROR(IFERROR(IFERROR(IFERROR(IFERROR(IFERROR(IFERROR(VLOOKUP(B393,FUTSAL!C$69:N12474,7,0),VLOOKUP(B393,VOLEYBOL!C$54:N2870,7,0)),VLOOKUP(B393,FUTBOL!C$31:N2958,7,0)),VLOOKUP(B393,BASKETBOL!C$42:N2972,7,0)),VLOOKUP(B393,HENTBOL!C$32:N2973,7,0)),VLOOKUP(B393,HOKEY!C$35:N2317,7,0)),VLOOKUP(B393,KRİKET!C$30:N2747,7,0)),VLOOKUP(B393,'FERDİ BRANŞLAR'!B$2:M648,7,0))</f>
        <v>KÜÇÜK</v>
      </c>
      <c r="I393" s="187" t="str">
        <f>IFERROR(IFERROR(IFERROR(IFERROR(IFERROR(IFERROR(IFERROR(VLOOKUP(B393,FUTSAL!C$69:N12474,8,0),VLOOKUP(B393,VOLEYBOL!C$54:N2870,8,0)),VLOOKUP(B393,FUTBOL!C$31:N2958,8,0)),VLOOKUP(B393,BASKETBOL!C$42:N2972,8,0)),VLOOKUP(B393,HENTBOL!C$32:N2973,8,0)),VLOOKUP(B393,HOKEY!C$35:N2317,8,0)),VLOOKUP(B393,KRİKET!C$30:N2747,8,0)),VLOOKUP(B393,'FERDİ BRANŞLAR'!B$2:M648,8,0))</f>
        <v>……….</v>
      </c>
      <c r="J393" s="183" t="str">
        <f>IFERROR(IFERROR(IFERROR(IFERROR(IFERROR(IFERROR(IFERROR(VLOOKUP(B393,FUTSAL!C$69:N12474,9,0),VLOOKUP(B393,VOLEYBOL!C$54:N2870,9,0)),VLOOKUP(B393,FUTBOL!C$31:N2958,9,0)),VLOOKUP(B393,BASKETBOL!C$42:N2972,9,0)),VLOOKUP(B393,HENTBOL!C$32:N2973,9,0)),VLOOKUP(B393,HOKEY!C$35:N2317,9,0)),VLOOKUP(B393,KRİKET!C$30:N2747,9,0)),VLOOKUP(B393,'FERDİ BRANŞLAR'!B$2:M648,9,0))</f>
        <v>…</v>
      </c>
      <c r="K393" s="183" t="str">
        <f>IFERROR(IFERROR(IFERROR(IFERROR(IFERROR(IFERROR(IFERROR(VLOOKUP(B393,FUTSAL!C$69:N12474,10,0),VLOOKUP(B393,VOLEYBOL!C$54:N2870,10,0)),VLOOKUP(B393,FUTBOL!C$31:N2958,10,0)),VLOOKUP(B393,BASKETBOL!C$42:N2972,10,0)),VLOOKUP(B393,HENTBOL!C$32:N2973,10,0)),VLOOKUP(B393,HOKEY!C$35:N2317,10,0)),VLOOKUP(B393,KRİKET!C$30:N2747,10,0)),VLOOKUP(B393,'FERDİ BRANŞLAR'!B$2:M648,10,0))</f>
        <v>…</v>
      </c>
      <c r="L393" s="379" t="str">
        <f>IFERROR(IFERROR(IFERROR(IFERROR(IFERROR(IFERROR(IFERROR(VLOOKUP(B393,FUTSAL!C$69:N12474,11,0),VLOOKUP(B393,VOLEYBOL!C$54:N2870,11,0)),VLOOKUP(B393,FUTBOL!C$31:N2958,11,0)),VLOOKUP(B393,BASKETBOL!C$42:N2972,11,0)),VLOOKUP(B393,HENTBOL!C$32:N2973,11,0)),VLOOKUP(B393,HOKEY!C$35:N2317,11,0)),VLOOKUP(B393,KRİKET!C$30:N2747,11,0)),VLOOKUP(B393,'FERDİ BRANŞLAR'!B$2:M648,11,0))</f>
        <v>……….</v>
      </c>
      <c r="M393" s="79" t="str">
        <f>IFERROR(IFERROR(IFERROR(IFERROR(IFERROR(IFERROR(IFERROR(VLOOKUP(B393,FUTSAL!C$69:N12474,12,0),VLOOKUP(B393,VOLEYBOL!C$54:N2870,12,0)),VLOOKUP(B393,FUTBOL!C$31:N2958,12,0)),VLOOKUP(B393,BASKETBOL!C$42:N2972,12,0)),VLOOKUP(B393,HENTBOL!C$32:N2973,12,0)),VLOOKUP(B393,HOKEY!C$35:N2317,11,0)),VLOOKUP(B393,KRİKET!C$30:N2747,12,0)),VLOOKUP(B393,'FERDİ BRANŞLAR'!B$2:M648,12,0))</f>
        <v xml:space="preserve">KUPA TÖRENİ </v>
      </c>
    </row>
    <row r="394" spans="2:13" ht="12" x14ac:dyDescent="0.2">
      <c r="B394" s="104" t="s">
        <v>169</v>
      </c>
      <c r="C394" s="185">
        <f>IFERROR(IFERROR(IFERROR(IFERROR(IFERROR(IFERROR(IFERROR(VLOOKUP(B394,FUTSAL!C$69:N12009,2,0),VLOOKUP(B394,VOLEYBOL!C$54:N2405,2,0)),VLOOKUP(B394,FUTBOL!C$31:N2493,2,0)),VLOOKUP(B394,BASKETBOL!C$42:N2507,2,0)),VLOOKUP(B394,HENTBOL!C$32:N2508,2,0)),VLOOKUP(B394,HOKEY!C$35:N1852,2,0)),VLOOKUP(B394,KRİKET!C$30:N2282,2,0)),VLOOKUP(B394,'FERDİ BRANŞLAR'!B$2:M628,2,0))</f>
        <v>46080</v>
      </c>
      <c r="D394" s="186">
        <f>IFERROR(IFERROR(IFERROR(IFERROR(IFERROR(IFERROR(IFERROR(VLOOKUP(B394,FUTSAL!C$69:N12009,3,0),VLOOKUP(B394,VOLEYBOL!C$54:N2405,3,0)),VLOOKUP(B394,FUTBOL!C$31:N2493,3,0)),VLOOKUP(B394,BASKETBOL!C$42:N2507,3,0)),VLOOKUP(B394,HENTBOL!C$32:N2508,3,0)),VLOOKUP(B394,HOKEY!C$35:N1852,3,0)),VLOOKUP(B394,KRİKET!C$30:N2282,3,0)),VLOOKUP(B394,'FERDİ BRANŞLAR'!B$2:M628,3,0))</f>
        <v>0.41666666666666702</v>
      </c>
      <c r="E394" s="185" t="str">
        <f>IFERROR(IFERROR(IFERROR(IFERROR(IFERROR(IFERROR(IFERROR(VLOOKUP(B394,FUTSAL!C$69:N12009,4,0),VLOOKUP(B394,VOLEYBOL!C$54:N2405,4,0)),VLOOKUP(B394,FUTBOL!C$31:N2493,4,0)),VLOOKUP(B394,BASKETBOL!C$42:N2507,4,0)),VLOOKUP(B394,HENTBOL!C$32:N2508,4,0)),VLOOKUP(B394,HOKEY!C$35:N1852,4,0)),VLOOKUP(B394,KRİKET!C$30:N2282,4,0)),VLOOKUP(B394,'FERDİ BRANŞLAR'!B$2:M628,4,0))</f>
        <v>AMASYA S.S</v>
      </c>
      <c r="F394" s="185" t="str">
        <f>IFERROR(IFERROR(IFERROR(IFERROR(IFERROR(IFERROR(IFERROR(VLOOKUP(B394,FUTSAL!C$69:N12009,5,0),VLOOKUP(B394,VOLEYBOL!C$54:N2405,5,0)),VLOOKUP(B394,FUTBOL!C$31:N2493,5,0)),VLOOKUP(B394,BASKETBOL!C$42:N2507,5,0)),VLOOKUP(B394,HENTBOL!C$32:N2508,5,0)),VLOOKUP(B394,HOKEY!C$35:N1852,5,0)),VLOOKUP(B394,KRİKET!C$30:N2282,5,0)),VLOOKUP(B394,'FERDİ BRANŞLAR'!B$2:M628,5,0))</f>
        <v>DART</v>
      </c>
      <c r="G394" s="185" t="str">
        <f>IFERROR(IFERROR(IFERROR(IFERROR(IFERROR(IFERROR(IFERROR(VLOOKUP(B394,FUTSAL!C$69:N12454,6,0),VLOOKUP(B394,VOLEYBOL!C$54:N2850,6,0)),VLOOKUP(B394,FUTBOL!C$31:N2938,6,0)),VLOOKUP(B394,BASKETBOL!C$42:N2952,6,0)),VLOOKUP(B394,HENTBOL!C$32:N2953,6,0)),VLOOKUP(B394,HOKEY!C$35:N2297,6,0)),VLOOKUP(B394,KRİKET!C$30:N2727,6,0)),VLOOKUP(B394,'FERDİ BRANŞLAR'!B$2:M628,6,0))</f>
        <v>…</v>
      </c>
      <c r="H394" s="185" t="str">
        <f>IFERROR(IFERROR(IFERROR(IFERROR(IFERROR(IFERROR(IFERROR(VLOOKUP(B394,FUTSAL!C$69:N12454,7,0),VLOOKUP(B394,VOLEYBOL!C$54:N2850,7,0)),VLOOKUP(B394,FUTBOL!C$31:N2938,7,0)),VLOOKUP(B394,BASKETBOL!C$42:N2952,7,0)),VLOOKUP(B394,HENTBOL!C$32:N2953,7,0)),VLOOKUP(B394,HOKEY!C$35:N2297,7,0)),VLOOKUP(B394,KRİKET!C$30:N2727,7,0)),VLOOKUP(B394,'FERDİ BRANŞLAR'!B$2:M628,7,0))</f>
        <v>GENÇ ERKEK</v>
      </c>
      <c r="I394" s="187" t="str">
        <f>IFERROR(IFERROR(IFERROR(IFERROR(IFERROR(IFERROR(IFERROR(VLOOKUP(B394,FUTSAL!C$69:N12454,8,0),VLOOKUP(B394,VOLEYBOL!C$54:N2850,8,0)),VLOOKUP(B394,FUTBOL!C$31:N2938,8,0)),VLOOKUP(B394,BASKETBOL!C$42:N2952,8,0)),VLOOKUP(B394,HENTBOL!C$32:N2953,8,0)),VLOOKUP(B394,HOKEY!C$35:N2297,8,0)),VLOOKUP(B394,KRİKET!C$30:N2727,8,0)),VLOOKUP(B394,'FERDİ BRANŞLAR'!B$2:M628,8,0))</f>
        <v>……….</v>
      </c>
      <c r="J394" s="183" t="str">
        <f>IFERROR(IFERROR(IFERROR(IFERROR(IFERROR(IFERROR(IFERROR(VLOOKUP(B394,FUTSAL!C$69:N12454,9,0),VLOOKUP(B394,VOLEYBOL!C$54:N2850,9,0)),VLOOKUP(B394,FUTBOL!C$31:N2938,9,0)),VLOOKUP(B394,BASKETBOL!C$42:N2952,9,0)),VLOOKUP(B394,HENTBOL!C$32:N2953,9,0)),VLOOKUP(B394,HOKEY!C$35:N2297,9,0)),VLOOKUP(B394,KRİKET!C$30:N2727,9,0)),VLOOKUP(B394,'FERDİ BRANŞLAR'!B$2:M628,9,0))</f>
        <v>…</v>
      </c>
      <c r="K394" s="183" t="str">
        <f>IFERROR(IFERROR(IFERROR(IFERROR(IFERROR(IFERROR(IFERROR(VLOOKUP(B394,FUTSAL!C$69:N12454,10,0),VLOOKUP(B394,VOLEYBOL!C$54:N2850,10,0)),VLOOKUP(B394,FUTBOL!C$31:N2938,10,0)),VLOOKUP(B394,BASKETBOL!C$42:N2952,10,0)),VLOOKUP(B394,HENTBOL!C$32:N2953,10,0)),VLOOKUP(B394,HOKEY!C$35:N2297,10,0)),VLOOKUP(B394,KRİKET!C$30:N2727,10,0)),VLOOKUP(B394,'FERDİ BRANŞLAR'!B$2:M628,10,0))</f>
        <v>…</v>
      </c>
      <c r="L394" s="379" t="str">
        <f>IFERROR(IFERROR(IFERROR(IFERROR(IFERROR(IFERROR(IFERROR(VLOOKUP(B394,FUTSAL!C$69:N12454,11,0),VLOOKUP(B394,VOLEYBOL!C$54:N2850,11,0)),VLOOKUP(B394,FUTBOL!C$31:N2938,11,0)),VLOOKUP(B394,BASKETBOL!C$42:N2952,11,0)),VLOOKUP(B394,HENTBOL!C$32:N2953,11,0)),VLOOKUP(B394,HOKEY!C$35:N2297,11,0)),VLOOKUP(B394,KRİKET!C$30:N2727,11,0)),VLOOKUP(B394,'FERDİ BRANŞLAR'!B$2:M628,11,0))</f>
        <v>……….</v>
      </c>
      <c r="M394" s="79" t="str">
        <f>IFERROR(IFERROR(IFERROR(IFERROR(IFERROR(IFERROR(IFERROR(VLOOKUP(B394,FUTSAL!C$69:N12454,12,0),VLOOKUP(B394,VOLEYBOL!C$54:N2850,12,0)),VLOOKUP(B394,FUTBOL!C$31:N2938,12,0)),VLOOKUP(B394,BASKETBOL!C$42:N2952,12,0)),VLOOKUP(B394,HENTBOL!C$32:N2953,12,0)),VLOOKUP(B394,HOKEY!C$35:N2297,11,0)),VLOOKUP(B394,KRİKET!C$30:N2727,12,0)),VLOOKUP(B394,'FERDİ BRANŞLAR'!B$2:M628,12,0))</f>
        <v xml:space="preserve">KUPA TÖRENİ </v>
      </c>
    </row>
    <row r="395" spans="2:13" ht="12" x14ac:dyDescent="0.2">
      <c r="B395" s="188">
        <v>114</v>
      </c>
      <c r="C395" s="185">
        <f>IFERROR(IFERROR(IFERROR(IFERROR(IFERROR(IFERROR(IFERROR(VLOOKUP(B395,FUTSAL!C$69:N11806,2,0),VLOOKUP(B395,VOLEYBOL!C$54:N2202,2,0)),VLOOKUP(B395,FUTBOL!C$31:N2290,2,0)),VLOOKUP(B395,BASKETBOL!C$42:N2304,2,0)),VLOOKUP(B395,HENTBOL!C$32:N2305,2,0)),VLOOKUP(B395,HOKEY!C$35:N1649,2,0)),VLOOKUP(B395,KRİKET!C$30:N2079,2,0)),VLOOKUP(B395,'FERDİ BRANŞLAR'!B$2:M425,2,0))</f>
        <v>46080</v>
      </c>
      <c r="D395" s="186">
        <f>IFERROR(IFERROR(IFERROR(IFERROR(IFERROR(IFERROR(IFERROR(VLOOKUP(B395,FUTSAL!C$69:N11806,3,0),VLOOKUP(B395,VOLEYBOL!C$54:N2202,3,0)),VLOOKUP(B395,FUTBOL!C$31:N2290,3,0)),VLOOKUP(B395,BASKETBOL!C$42:N2304,3,0)),VLOOKUP(B395,HENTBOL!C$32:N2305,3,0)),VLOOKUP(B395,HOKEY!C$35:N1649,3,0)),VLOOKUP(B395,KRİKET!C$30:N2079,3,0)),VLOOKUP(B395,'FERDİ BRANŞLAR'!B$2:M425,3,0))</f>
        <v>0.45833333333333298</v>
      </c>
      <c r="E395" s="185" t="str">
        <f>IFERROR(IFERROR(IFERROR(IFERROR(IFERROR(IFERROR(IFERROR(VLOOKUP(B395,FUTSAL!C$69:N11806,4,0),VLOOKUP(B395,VOLEYBOL!C$54:N2202,4,0)),VLOOKUP(B395,FUTBOL!C$31:N2290,4,0)),VLOOKUP(B395,BASKETBOL!C$42:N2304,4,0)),VLOOKUP(B395,HENTBOL!C$32:N2305,4,0)),VLOOKUP(B395,HOKEY!C$35:N1649,4,0)),VLOOKUP(B395,KRİKET!C$30:N2079,4,0)),VLOOKUP(B395,'FERDİ BRANŞLAR'!B$2:M425,4,0))</f>
        <v>AMASYA SS</v>
      </c>
      <c r="F395" s="185" t="str">
        <f>IFERROR(IFERROR(IFERROR(IFERROR(IFERROR(IFERROR(IFERROR(VLOOKUP(B395,FUTSAL!C$69:N11806,5,0),VLOOKUP(B395,VOLEYBOL!C$54:N2202,5,0)),VLOOKUP(B395,FUTBOL!C$31:N2290,5,0)),VLOOKUP(B395,BASKETBOL!C$42:N2304,5,0)),VLOOKUP(B395,HENTBOL!C$32:N2305,5,0)),VLOOKUP(B395,HOKEY!C$35:N1649,5,0)),VLOOKUP(B395,KRİKET!C$30:N2079,5,0)),VLOOKUP(B395,'FERDİ BRANŞLAR'!B$2:M425,5,0))</f>
        <v>FUTSAL</v>
      </c>
      <c r="G395" s="185" t="str">
        <f>IFERROR(IFERROR(IFERROR(IFERROR(IFERROR(IFERROR(IFERROR(VLOOKUP(B395,FUTSAL!C$69:N12251,6,0),VLOOKUP(B395,VOLEYBOL!C$54:N2647,6,0)),VLOOKUP(B395,FUTBOL!C$31:N2735,6,0)),VLOOKUP(B395,BASKETBOL!C$42:N2749,6,0)),VLOOKUP(B395,HENTBOL!C$32:N2750,6,0)),VLOOKUP(B395,HOKEY!C$35:N2094,6,0)),VLOOKUP(B395,KRİKET!C$30:N2524,6,0)),VLOOKUP(B395,'FERDİ BRANŞLAR'!B$2:M425,6,0))</f>
        <v>FİNAL</v>
      </c>
      <c r="H395" s="185" t="str">
        <f>IFERROR(IFERROR(IFERROR(IFERROR(IFERROR(IFERROR(IFERROR(VLOOKUP(B395,FUTSAL!C$69:N12251,7,0),VLOOKUP(B395,VOLEYBOL!C$54:N2647,7,0)),VLOOKUP(B395,FUTBOL!C$31:N2735,7,0)),VLOOKUP(B395,BASKETBOL!C$42:N2749,7,0)),VLOOKUP(B395,HENTBOL!C$32:N2750,7,0)),VLOOKUP(B395,HOKEY!C$35:N2094,7,0)),VLOOKUP(B395,KRİKET!C$30:N2524,7,0)),VLOOKUP(B395,'FERDİ BRANŞLAR'!B$2:M425,7,0))</f>
        <v>YILDIZ ERK</v>
      </c>
      <c r="I395" s="187">
        <f>IFERROR(IFERROR(IFERROR(IFERROR(IFERROR(IFERROR(IFERROR(VLOOKUP(B395,FUTSAL!C$69:N12251,8,0),VLOOKUP(B395,VOLEYBOL!C$54:N2647,8,0)),VLOOKUP(B395,FUTBOL!C$31:N2735,8,0)),VLOOKUP(B395,BASKETBOL!C$42:N2749,8,0)),VLOOKUP(B395,HENTBOL!C$32:N2750,8,0)),VLOOKUP(B395,HOKEY!C$35:N2094,8,0)),VLOOKUP(B395,KRİKET!C$30:N2524,8,0)),VLOOKUP(B395,'FERDİ BRANŞLAR'!B$2:M425,8,0))</f>
        <v>0</v>
      </c>
      <c r="J395" s="253">
        <f>IFERROR(IFERROR(IFERROR(IFERROR(IFERROR(IFERROR(IFERROR(VLOOKUP(B395,FUTSAL!C$69:N12251,9,0),VLOOKUP(B395,VOLEYBOL!C$54:N2647,9,0)),VLOOKUP(B395,FUTBOL!C$31:N2735,9,0)),VLOOKUP(B395,BASKETBOL!C$42:N2749,9,0)),VLOOKUP(B395,HENTBOL!C$32:N2750,9,0)),VLOOKUP(B395,HOKEY!C$35:N2094,9,0)),VLOOKUP(B395,KRİKET!C$30:N2524,9,0)),VLOOKUP(B395,'FERDİ BRANŞLAR'!B$2:M425,9,0))</f>
        <v>0</v>
      </c>
      <c r="K395" s="253">
        <f>IFERROR(IFERROR(IFERROR(IFERROR(IFERROR(IFERROR(IFERROR(VLOOKUP(B395,FUTSAL!C$69:N12251,10,0),VLOOKUP(B395,VOLEYBOL!C$54:N2647,10,0)),VLOOKUP(B395,FUTBOL!C$31:N2735,10,0)),VLOOKUP(B395,BASKETBOL!C$42:N2749,10,0)),VLOOKUP(B395,HENTBOL!C$32:N2750,10,0)),VLOOKUP(B395,HOKEY!C$35:N2094,10,0)),VLOOKUP(B395,KRİKET!C$30:N2524,10,0)),VLOOKUP(B395,'FERDİ BRANŞLAR'!B$2:M425,10,0))</f>
        <v>0</v>
      </c>
      <c r="L395" s="334">
        <f>IFERROR(IFERROR(IFERROR(IFERROR(IFERROR(IFERROR(IFERROR(VLOOKUP(B395,FUTSAL!C$69:N12251,11,0),VLOOKUP(B395,VOLEYBOL!C$54:N2647,11,0)),VLOOKUP(B395,FUTBOL!C$31:N2735,11,0)),VLOOKUP(B395,BASKETBOL!C$42:N2749,11,0)),VLOOKUP(B395,HENTBOL!C$32:N2750,11,0)),VLOOKUP(B395,HOKEY!C$35:N2094,11,0)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2749,12,0)),VLOOKUP(B395,HENTBOL!C$32:N2750,12,0)),VLOOKUP(B395,HOKEY!C$35:N2094,11,0)),VLOOKUP(B395,KRİKET!C$30:N2524,12,0)),VLOOKUP(B395,'FERDİ BRANŞLAR'!B$2:M425,12,0))</f>
        <v>0</v>
      </c>
    </row>
    <row r="396" spans="2:13" ht="12" x14ac:dyDescent="0.2">
      <c r="B396" s="188">
        <v>133</v>
      </c>
      <c r="C396" s="185">
        <f>IFERROR(IFERROR(IFERROR(IFERROR(IFERROR(IFERROR(IFERROR(VLOOKUP(B396,FUTSAL!C$69:N11514,2,0),VLOOKUP(B396,VOLEYBOL!C$54:N1910,2,0)),VLOOKUP(B396,FUTBOL!C$31:N1998,2,0)),VLOOKUP(B396,BASKETBOL!C$42:N2012,2,0)),VLOOKUP(B396,HENTBOL!C$32:N2013,2,0)),VLOOKUP(B396,HOKEY!C$35:N1357,2,0)),VLOOKUP(B396,KRİKET!C$30:N1787,2,0)),VLOOKUP(B396,'FERDİ BRANŞLAR'!B$2:M133,2,0))</f>
        <v>46080</v>
      </c>
      <c r="D396" s="186">
        <f>IFERROR(IFERROR(IFERROR(IFERROR(IFERROR(IFERROR(IFERROR(VLOOKUP(B396,FUTSAL!C$69:N11514,3,0),VLOOKUP(B396,VOLEYBOL!C$54:N1910,3,0)),VLOOKUP(B396,FUTBOL!C$31:N1998,3,0)),VLOOKUP(B396,BASKETBOL!C$42:N2012,3,0)),VLOOKUP(B396,HENTBOL!C$32:N2013,3,0)),VLOOKUP(B396,HOKEY!C$35:N1357,3,0)),VLOOKUP(B396,KRİKET!C$30:N1787,3,0)),VLOOKUP(B396,'FERDİ BRANŞLAR'!B$2:M133,3,0))</f>
        <v>0.54166666666666663</v>
      </c>
      <c r="E396" s="185" t="str">
        <f>IFERROR(IFERROR(IFERROR(IFERROR(IFERROR(IFERROR(IFERROR(VLOOKUP(B396,FUTSAL!C$69:N11514,4,0),VLOOKUP(B396,VOLEYBOL!C$54:N1910,4,0)),VLOOKUP(B396,FUTBOL!C$31:N1998,4,0)),VLOOKUP(B396,BASKETBOL!C$42:N2012,4,0)),VLOOKUP(B396,HENTBOL!C$32:N2013,4,0)),VLOOKUP(B396,HOKEY!C$35:N1357,4,0)),VLOOKUP(B396,KRİKET!C$30:N1787,4,0)),VLOOKUP(B396,'FERDİ BRANŞLAR'!B$2:M133,4,0))</f>
        <v>AMASYA SS</v>
      </c>
      <c r="F396" s="185" t="str">
        <f>IFERROR(IFERROR(IFERROR(IFERROR(IFERROR(IFERROR(IFERROR(VLOOKUP(B396,FUTSAL!C$69:N11514,5,0),VLOOKUP(B396,VOLEYBOL!C$54:N1910,5,0)),VLOOKUP(B396,FUTBOL!C$31:N1998,5,0)),VLOOKUP(B396,BASKETBOL!C$42:N2012,5,0)),VLOOKUP(B396,HENTBOL!C$32:N2013,5,0)),VLOOKUP(B396,HOKEY!C$35:N1357,5,0)),VLOOKUP(B396,KRİKET!C$30:N1787,5,0)),VLOOKUP(B396,'FERDİ BRANŞLAR'!B$2:M133,5,0))</f>
        <v>FUTSAL</v>
      </c>
      <c r="G396" s="185" t="str">
        <f>IFERROR(IFERROR(IFERROR(IFERROR(IFERROR(IFERROR(IFERROR(VLOOKUP(B396,FUTSAL!C$69:N11959,6,0),VLOOKUP(B396,VOLEYBOL!C$54:N2355,6,0)),VLOOKUP(B396,FUTBOL!C$31:N2443,6,0)),VLOOKUP(B396,BASKETBOL!C$42:N2457,6,0)),VLOOKUP(B396,HENTBOL!C$32:N2458,6,0)),VLOOKUP(B396,HOKEY!C$35:N1802,6,0)),VLOOKUP(B396,KRİKET!C$30:N2232,6,0)),VLOOKUP(B396,'FERDİ BRANŞLAR'!B$2:M133,6,0))</f>
        <v>3-4 LÜK</v>
      </c>
      <c r="H396" s="185" t="str">
        <f>IFERROR(IFERROR(IFERROR(IFERROR(IFERROR(IFERROR(IFERROR(VLOOKUP(B396,FUTSAL!C$69:N11959,7,0),VLOOKUP(B396,VOLEYBOL!C$54:N2355,7,0)),VLOOKUP(B396,FUTBOL!C$31:N2443,7,0)),VLOOKUP(B396,BASKETBOL!C$42:N2457,7,0)),VLOOKUP(B396,HENTBOL!C$32:N2458,7,0)),VLOOKUP(B396,HOKEY!C$35:N1802,7,0)),VLOOKUP(B396,KRİKET!C$30:N2232,7,0)),VLOOKUP(B396,'FERDİ BRANŞLAR'!B$2:M133,7,0))</f>
        <v>YILDIZ KIZ</v>
      </c>
      <c r="I396" s="187">
        <f>IFERROR(IFERROR(IFERROR(IFERROR(IFERROR(IFERROR(IFERROR(VLOOKUP(B396,FUTSAL!C$69:N11959,8,0),VLOOKUP(B396,VOLEYBOL!C$54:N2355,8,0)),VLOOKUP(B396,FUTBOL!C$31:N2443,8,0)),VLOOKUP(B396,BASKETBOL!C$42:N2457,8,0)),VLOOKUP(B396,HENTBOL!C$32:N2458,8,0)),VLOOKUP(B396,HOKEY!C$35:N1802,8,0)),VLOOKUP(B396,KRİKET!C$30:N2232,8,0)),VLOOKUP(B396,'FERDİ BRANŞLAR'!B$2:M133,8,0))</f>
        <v>0</v>
      </c>
      <c r="J396" s="253">
        <f>IFERROR(IFERROR(IFERROR(IFERROR(IFERROR(IFERROR(IFERROR(VLOOKUP(B396,FUTSAL!C$69:N11959,9,0),VLOOKUP(B396,VOLEYBOL!C$54:N2355,9,0)),VLOOKUP(B396,FUTBOL!C$31:N2443,9,0)),VLOOKUP(B396,BASKETBOL!C$42:N2457,9,0)),VLOOKUP(B396,HENTBOL!C$32:N2458,9,0)),VLOOKUP(B396,HOKEY!C$35:N1802,9,0)),VLOOKUP(B396,KRİKET!C$30:N2232,9,0)),VLOOKUP(B396,'FERDİ BRANŞLAR'!B$2:M133,9,0))</f>
        <v>0</v>
      </c>
      <c r="K396" s="253">
        <f>IFERROR(IFERROR(IFERROR(IFERROR(IFERROR(IFERROR(IFERROR(VLOOKUP(B396,FUTSAL!C$69:N11959,10,0),VLOOKUP(B396,VOLEYBOL!C$54:N2355,10,0)),VLOOKUP(B396,FUTBOL!C$31:N2443,10,0)),VLOOKUP(B396,BASKETBOL!C$42:N2457,10,0)),VLOOKUP(B396,HENTBOL!C$32:N2458,10,0)),VLOOKUP(B396,HOKEY!C$35:N1802,10,0)),VLOOKUP(B396,KRİKET!C$30:N2232,10,0)),VLOOKUP(B396,'FERDİ BRANŞLAR'!B$2:M133,10,0))</f>
        <v>0</v>
      </c>
      <c r="L396" s="334">
        <f>IFERROR(IFERROR(IFERROR(IFERROR(IFERROR(IFERROR(IFERROR(VLOOKUP(B396,FUTSAL!C$69:N11959,11,0),VLOOKUP(B396,VOLEYBOL!C$54:N2355,11,0)),VLOOKUP(B396,FUTBOL!C$31:N2443,11,0)),VLOOKUP(B396,BASKETBOL!C$42:N2457,11,0)),VLOOKUP(B396,HENTBOL!C$32:N2458,11,0)),VLOOKUP(B396,HOKEY!C$35:N1802,11,0)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2457,12,0)),VLOOKUP(B396,HENTBOL!C$32:N2458,12,0)),VLOOKUP(B396,HOKEY!C$35:N1802,11,0)),VLOOKUP(B396,KRİKET!C$30:N2232,12,0)),VLOOKUP(B396,'FERDİ BRANŞLAR'!B$2:M133,12,0))</f>
        <v>0</v>
      </c>
    </row>
    <row r="397" spans="2:13" ht="12" x14ac:dyDescent="0.2">
      <c r="B397" s="188">
        <v>134</v>
      </c>
      <c r="C397" s="185">
        <f>IFERROR(IFERROR(IFERROR(IFERROR(IFERROR(IFERROR(IFERROR(VLOOKUP(B397,FUTSAL!C$69:N11540,2,0),VLOOKUP(B397,VOLEYBOL!C$54:N1936,2,0)),VLOOKUP(B397,FUTBOL!C$31:N2024,2,0)),VLOOKUP(B397,BASKETBOL!C$42:N2038,2,0)),VLOOKUP(B397,HENTBOL!C$32:N2039,2,0)),VLOOKUP(B397,HOKEY!C$35:N1383,2,0)),VLOOKUP(B397,KRİKET!C$30:N1813,2,0)),VLOOKUP(B397,'FERDİ BRANŞLAR'!B$2:M159,2,0))</f>
        <v>46080</v>
      </c>
      <c r="D397" s="186">
        <f>IFERROR(IFERROR(IFERROR(IFERROR(IFERROR(IFERROR(IFERROR(VLOOKUP(B397,FUTSAL!C$69:N11540,3,0),VLOOKUP(B397,VOLEYBOL!C$54:N1936,3,0)),VLOOKUP(B397,FUTBOL!C$31:N2024,3,0)),VLOOKUP(B397,BASKETBOL!C$42:N2038,3,0)),VLOOKUP(B397,HENTBOL!C$32:N2039,3,0)),VLOOKUP(B397,HOKEY!C$35:N1383,3,0)),VLOOKUP(B397,KRİKET!C$30:N1813,3,0)),VLOOKUP(B397,'FERDİ BRANŞLAR'!B$2:M159,3,0))</f>
        <v>0.58333333333333337</v>
      </c>
      <c r="E397" s="185" t="str">
        <f>IFERROR(IFERROR(IFERROR(IFERROR(IFERROR(IFERROR(IFERROR(VLOOKUP(B397,FUTSAL!C$69:N11540,4,0),VLOOKUP(B397,VOLEYBOL!C$54:N1936,4,0)),VLOOKUP(B397,FUTBOL!C$31:N2024,4,0)),VLOOKUP(B397,BASKETBOL!C$42:N2038,4,0)),VLOOKUP(B397,HENTBOL!C$32:N2039,4,0)),VLOOKUP(B397,HOKEY!C$35:N1383,4,0)),VLOOKUP(B397,KRİKET!C$30:N1813,4,0)),VLOOKUP(B397,'FERDİ BRANŞLAR'!B$2:M159,4,0))</f>
        <v>AMASYA SS</v>
      </c>
      <c r="F397" s="185" t="str">
        <f>IFERROR(IFERROR(IFERROR(IFERROR(IFERROR(IFERROR(IFERROR(VLOOKUP(B397,FUTSAL!C$69:N11540,5,0),VLOOKUP(B397,VOLEYBOL!C$54:N1936,5,0)),VLOOKUP(B397,FUTBOL!C$31:N2024,5,0)),VLOOKUP(B397,BASKETBOL!C$42:N2038,5,0)),VLOOKUP(B397,HENTBOL!C$32:N2039,5,0)),VLOOKUP(B397,HOKEY!C$35:N1383,5,0)),VLOOKUP(B397,KRİKET!C$30:N1813,5,0)),VLOOKUP(B397,'FERDİ BRANŞLAR'!B$2:M159,5,0))</f>
        <v>FUTSAL</v>
      </c>
      <c r="G397" s="185" t="str">
        <f>IFERROR(IFERROR(IFERROR(IFERROR(IFERROR(IFERROR(IFERROR(VLOOKUP(B397,FUTSAL!C$69:N11985,6,0),VLOOKUP(B397,VOLEYBOL!C$54:N2381,6,0)),VLOOKUP(B397,FUTBOL!C$31:N2469,6,0)),VLOOKUP(B397,BASKETBOL!C$42:N2483,6,0)),VLOOKUP(B397,HENTBOL!C$32:N2484,6,0)),VLOOKUP(B397,HOKEY!C$35:N1828,6,0)),VLOOKUP(B397,KRİKET!C$30:N2258,6,0)),VLOOKUP(B397,'FERDİ BRANŞLAR'!B$2:M159,6,0))</f>
        <v>FİNAL</v>
      </c>
      <c r="H397" s="185" t="str">
        <f>IFERROR(IFERROR(IFERROR(IFERROR(IFERROR(IFERROR(IFERROR(VLOOKUP(B397,FUTSAL!C$69:N11985,7,0),VLOOKUP(B397,VOLEYBOL!C$54:N2381,7,0)),VLOOKUP(B397,FUTBOL!C$31:N2469,7,0)),VLOOKUP(B397,BASKETBOL!C$42:N2483,7,0)),VLOOKUP(B397,HENTBOL!C$32:N2484,7,0)),VLOOKUP(B397,HOKEY!C$35:N1828,7,0)),VLOOKUP(B397,KRİKET!C$30:N2258,7,0)),VLOOKUP(B397,'FERDİ BRANŞLAR'!B$2:M159,7,0))</f>
        <v>YILDIZ KIZ</v>
      </c>
      <c r="I397" s="187">
        <f>IFERROR(IFERROR(IFERROR(IFERROR(IFERROR(IFERROR(IFERROR(VLOOKUP(B397,FUTSAL!C$69:N11985,8,0),VLOOKUP(B397,VOLEYBOL!C$54:N2381,8,0)),VLOOKUP(B397,FUTBOL!C$31:N2469,8,0)),VLOOKUP(B397,BASKETBOL!C$42:N2483,8,0)),VLOOKUP(B397,HENTBOL!C$32:N2484,8,0)),VLOOKUP(B397,HOKEY!C$35:N1828,8,0)),VLOOKUP(B397,KRİKET!C$30:N2258,8,0)),VLOOKUP(B397,'FERDİ BRANŞLAR'!B$2:M159,8,0))</f>
        <v>0</v>
      </c>
      <c r="J397" s="253">
        <f>IFERROR(IFERROR(IFERROR(IFERROR(IFERROR(IFERROR(IFERROR(VLOOKUP(B397,FUTSAL!C$69:N11985,9,0),VLOOKUP(B397,VOLEYBOL!C$54:N2381,9,0)),VLOOKUP(B397,FUTBOL!C$31:N2469,9,0)),VLOOKUP(B397,BASKETBOL!C$42:N2483,9,0)),VLOOKUP(B397,HENTBOL!C$32:N2484,9,0)),VLOOKUP(B397,HOKEY!C$35:N1828,9,0)),VLOOKUP(B397,KRİKET!C$30:N2258,9,0)),VLOOKUP(B397,'FERDİ BRANŞLAR'!B$2:M159,9,0))</f>
        <v>0</v>
      </c>
      <c r="K397" s="253">
        <f>IFERROR(IFERROR(IFERROR(IFERROR(IFERROR(IFERROR(IFERROR(VLOOKUP(B397,FUTSAL!C$69:N11985,10,0),VLOOKUP(B397,VOLEYBOL!C$54:N2381,10,0)),VLOOKUP(B397,FUTBOL!C$31:N2469,10,0)),VLOOKUP(B397,BASKETBOL!C$42:N2483,10,0)),VLOOKUP(B397,HENTBOL!C$32:N2484,10,0)),VLOOKUP(B397,HOKEY!C$35:N1828,10,0)),VLOOKUP(B397,KRİKET!C$30:N2258,10,0)),VLOOKUP(B397,'FERDİ BRANŞLAR'!B$2:M159,10,0))</f>
        <v>0</v>
      </c>
      <c r="L397" s="334">
        <f>IFERROR(IFERROR(IFERROR(IFERROR(IFERROR(IFERROR(IFERROR(VLOOKUP(B397,FUTSAL!C$69:N11985,11,0),VLOOKUP(B397,VOLEYBOL!C$54:N2381,11,0)),VLOOKUP(B397,FUTBOL!C$31:N2469,11,0)),VLOOKUP(B397,BASKETBOL!C$42:N2483,11,0)),VLOOKUP(B397,HENTBOL!C$32:N2484,11,0)),VLOOKUP(B397,HOKEY!C$35:N1828,11,0)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2483,12,0)),VLOOKUP(B397,HENTBOL!C$32:N2484,12,0)),VLOOKUP(B397,HOKEY!C$35:N1828,11,0)),VLOOKUP(B397,KRİKET!C$30:N2258,12,0)),VLOOKUP(B397,'FERDİ BRANŞLAR'!B$2:M159,12,0))</f>
        <v>0</v>
      </c>
    </row>
    <row r="398" spans="2:13" ht="12" x14ac:dyDescent="0.2">
      <c r="B398" s="188">
        <v>256</v>
      </c>
      <c r="C398" s="185">
        <f>IFERROR(IFERROR(IFERROR(IFERROR(IFERROR(IFERROR(IFERROR(VLOOKUP(B398,FUTSAL!C$69:N11601,2,0),VLOOKUP(B398,VOLEYBOL!C$54:N1997,2,0)),VLOOKUP(B398,FUTBOL!C$31:N2085,2,0)),VLOOKUP(B398,BASKETBOL!C$42:N2099,2,0)),VLOOKUP(B398,HENTBOL!C$32:N2100,2,0)),VLOOKUP(B398,HOKEY!C$35:N1444,2,0)),VLOOKUP(B398,KRİKET!C$30:N1874,2,0)),VLOOKUP(B398,'FERDİ BRANŞLAR'!B$2:M220,2,0))</f>
        <v>46083</v>
      </c>
      <c r="D398" s="186">
        <f>IFERROR(IFERROR(IFERROR(IFERROR(IFERROR(IFERROR(IFERROR(VLOOKUP(B398,FUTSAL!C$69:N11601,3,0),VLOOKUP(B398,VOLEYBOL!C$54:N1997,3,0)),VLOOKUP(B398,FUTBOL!C$31:N2085,3,0)),VLOOKUP(B398,BASKETBOL!C$42:N2099,3,0)),VLOOKUP(B398,HENTBOL!C$32:N2100,3,0)),VLOOKUP(B398,HOKEY!C$35:N1444,3,0)),VLOOKUP(B398,KRİKET!C$30:N1874,3,0)),VLOOKUP(B398,'FERDİ BRANŞLAR'!B$2:M220,3,0))</f>
        <v>0.41666666666666669</v>
      </c>
      <c r="E398" s="185" t="str">
        <f>IFERROR(IFERROR(IFERROR(IFERROR(IFERROR(IFERROR(IFERROR(VLOOKUP(B398,FUTSAL!C$69:N11601,4,0),VLOOKUP(B398,VOLEYBOL!C$54:N1997,4,0)),VLOOKUP(B398,FUTBOL!C$31:N2085,4,0)),VLOOKUP(B398,BASKETBOL!C$42:N2099,4,0)),VLOOKUP(B398,HENTBOL!C$32:N2100,4,0)),VLOOKUP(B398,HOKEY!C$35:N1444,4,0)),VLOOKUP(B398,KRİKET!C$30:N1874,4,0)),VLOOKUP(B398,'FERDİ BRANŞLAR'!B$2:M220,4,0))</f>
        <v>MERZİFON SENTETİK SAHA</v>
      </c>
      <c r="F398" s="185" t="str">
        <f>IFERROR(IFERROR(IFERROR(IFERROR(IFERROR(IFERROR(IFERROR(VLOOKUP(B398,FUTSAL!C$69:N11601,5,0),VLOOKUP(B398,VOLEYBOL!C$54:N1997,5,0)),VLOOKUP(B398,FUTBOL!C$31:N2085,5,0)),VLOOKUP(B398,BASKETBOL!C$42:N2099,5,0)),VLOOKUP(B398,HENTBOL!C$32:N2100,5,0)),VLOOKUP(B398,HOKEY!C$35:N1444,5,0)),VLOOKUP(B398,KRİKET!C$30:N1874,5,0)),VLOOKUP(B398,'FERDİ BRANŞLAR'!B$2:M220,5,0))</f>
        <v>FUTBOL</v>
      </c>
      <c r="G398" s="185" t="str">
        <f>IFERROR(IFERROR(IFERROR(IFERROR(IFERROR(IFERROR(IFERROR(VLOOKUP(B398,FUTSAL!C$69:N12046,6,0),VLOOKUP(B398,VOLEYBOL!C$54:N2442,6,0)),VLOOKUP(B398,FUTBOL!C$31:N2530,6,0)),VLOOKUP(B398,BASKETBOL!C$42:N2544,6,0)),VLOOKUP(B398,HENTBOL!C$32:N2545,6,0)),VLOOKUP(B398,HOKEY!C$35:N1889,6,0)),VLOOKUP(B398,KRİKET!C$30:N2319,6,0)),VLOOKUP(B398,'FERDİ BRANŞLAR'!B$2:M220,6,0))</f>
        <v>C GRB</v>
      </c>
      <c r="H398" s="185" t="str">
        <f>IFERROR(IFERROR(IFERROR(IFERROR(IFERROR(IFERROR(IFERROR(VLOOKUP(B398,FUTSAL!C$69:N12046,7,0),VLOOKUP(B398,VOLEYBOL!C$54:N2442,7,0)),VLOOKUP(B398,FUTBOL!C$31:N2530,7,0)),VLOOKUP(B398,BASKETBOL!C$42:N2544,7,0)),VLOOKUP(B398,HENTBOL!C$32:N2545,7,0)),VLOOKUP(B398,HOKEY!C$35:N1889,7,0)),VLOOKUP(B398,KRİKET!C$30:N2319,7,0)),VLOOKUP(B398,'FERDİ BRANŞLAR'!B$2:M220,7,0))</f>
        <v>KÜÇÜK ERK</v>
      </c>
      <c r="I398" s="187" t="str">
        <f>IFERROR(IFERROR(IFERROR(IFERROR(IFERROR(IFERROR(IFERROR(VLOOKUP(B398,FUTSAL!C$69:N12046,8,0),VLOOKUP(B398,VOLEYBOL!C$54:N2442,8,0)),VLOOKUP(B398,FUTBOL!C$31:N2530,8,0)),VLOOKUP(B398,BASKETBOL!C$42:N2544,8,0)),VLOOKUP(B398,HENTBOL!C$32:N2545,8,0)),VLOOKUP(B398,HOKEY!C$35:N1889,8,0)),VLOOKUP(B398,KRİKET!C$30:N2319,8,0)),VLOOKUP(B398,'FERDİ BRANŞLAR'!B$2:M220,8,0))</f>
        <v>MERZİFON ÖZEL KUTLUBEY O.O</v>
      </c>
      <c r="J398" s="253">
        <f>IFERROR(IFERROR(IFERROR(IFERROR(IFERROR(IFERROR(IFERROR(VLOOKUP(B398,FUTSAL!C$69:N12046,9,0),VLOOKUP(B398,VOLEYBOL!C$54:N2442,9,0)),VLOOKUP(B398,FUTBOL!C$31:N2530,9,0)),VLOOKUP(B398,BASKETBOL!C$42:N2544,9,0)),VLOOKUP(B398,HENTBOL!C$32:N2545,9,0)),VLOOKUP(B398,HOKEY!C$35:N1889,9,0)),VLOOKUP(B398,KRİKET!C$30:N2319,9,0)),VLOOKUP(B398,'FERDİ BRANŞLAR'!B$2:M220,9,0))</f>
        <v>0</v>
      </c>
      <c r="K398" s="253">
        <f>IFERROR(IFERROR(IFERROR(IFERROR(IFERROR(IFERROR(IFERROR(VLOOKUP(B398,FUTSAL!C$69:N12046,10,0),VLOOKUP(B398,VOLEYBOL!C$54:N2442,10,0)),VLOOKUP(B398,FUTBOL!C$31:N2530,10,0)),VLOOKUP(B398,BASKETBOL!C$42:N2544,10,0)),VLOOKUP(B398,HENTBOL!C$32:N2545,10,0)),VLOOKUP(B398,HOKEY!C$35:N1889,10,0)),VLOOKUP(B398,KRİKET!C$30:N2319,10,0)),VLOOKUP(B398,'FERDİ BRANŞLAR'!B$2:M220,10,0))</f>
        <v>0</v>
      </c>
      <c r="L398" s="59" t="str">
        <f>IFERROR(IFERROR(IFERROR(IFERROR(IFERROR(IFERROR(IFERROR(VLOOKUP(B398,FUTSAL!C$69:N12046,11,0),VLOOKUP(B398,VOLEYBOL!C$54:N2442,11,0)),VLOOKUP(B398,FUTBOL!C$31:N2530,11,0)),VLOOKUP(B398,BASKETBOL!C$42:N2544,11,0)),VLOOKUP(B398,HENTBOL!C$32:N2545,11,0)),VLOOKUP(B398,HOKEY!C$35:N1889,11,0)),VLOOKUP(B398,KRİKET!C$30:N2319,11,0)),VLOOKUP(B398,'FERDİ BRANŞLAR'!B$2:M220,11,0))</f>
        <v>MERZİFON NAMIK KEMAL O.O</v>
      </c>
      <c r="M398" s="79">
        <f>IFERROR(IFERROR(IFERROR(IFERROR(IFERROR(IFERROR(IFERROR(VLOOKUP(B398,FUTSAL!C$69:N12046,12,0),VLOOKUP(B398,VOLEYBOL!C$54:N2442,12,0)),VLOOKUP(B398,FUTBOL!C$31:N2530,12,0)),VLOOKUP(B398,BASKETBOL!C$42:N2544,12,0)),VLOOKUP(B398,HENTBOL!C$32:N2545,12,0)),VLOOKUP(B398,HOKEY!C$35:N1889,11,0)),VLOOKUP(B398,KRİKET!C$30:N2319,12,0)),VLOOKUP(B398,'FERDİ BRANŞLAR'!B$2:M220,12,0))</f>
        <v>0</v>
      </c>
    </row>
    <row r="399" spans="2:13" ht="12" x14ac:dyDescent="0.2">
      <c r="B399" s="188">
        <v>244</v>
      </c>
      <c r="C399" s="185">
        <f>IFERROR(IFERROR(IFERROR(IFERROR(IFERROR(IFERROR(IFERROR(VLOOKUP(B399,FUTSAL!C$69:N11756,2,0),VLOOKUP(B399,VOLEYBOL!C$54:N2152,2,0)),VLOOKUP(B399,FUTBOL!C$31:N2240,2,0)),VLOOKUP(B399,BASKETBOL!C$42:N2254,2,0)),VLOOKUP(B399,HENTBOL!C$32:N2255,2,0)),VLOOKUP(B399,HOKEY!C$35:N1599,2,0)),VLOOKUP(B399,KRİKET!C$30:N2029,2,0)),VLOOKUP(B399,'FERDİ BRANŞLAR'!B$2:M375,2,0))</f>
        <v>46083</v>
      </c>
      <c r="D399" s="186">
        <f>IFERROR(IFERROR(IFERROR(IFERROR(IFERROR(IFERROR(IFERROR(VLOOKUP(B399,FUTSAL!C$69:N11756,3,0),VLOOKUP(B399,VOLEYBOL!C$54:N2152,3,0)),VLOOKUP(B399,FUTBOL!C$31:N2240,3,0)),VLOOKUP(B399,BASKETBOL!C$42:N2254,3,0)),VLOOKUP(B399,HENTBOL!C$32:N2255,3,0)),VLOOKUP(B399,HOKEY!C$35:N1599,3,0)),VLOOKUP(B399,KRİKET!C$30:N2029,3,0)),VLOOKUP(B399,'FERDİ BRANŞLAR'!B$2:M375,3,0))</f>
        <v>0.45833333333333331</v>
      </c>
      <c r="E399" s="185" t="str">
        <f>IFERROR(IFERROR(IFERROR(IFERROR(IFERROR(IFERROR(IFERROR(VLOOKUP(B399,FUTSAL!C$69:N11756,4,0),VLOOKUP(B399,VOLEYBOL!C$54:N2152,4,0)),VLOOKUP(B399,FUTBOL!C$31:N2240,4,0)),VLOOKUP(B399,BASKETBOL!C$42:N2254,4,0)),VLOOKUP(B399,HENTBOL!C$32:N2255,4,0)),VLOOKUP(B399,HOKEY!C$35:N1599,4,0)),VLOOKUP(B399,KRİKET!C$30:N2029,4,0)),VLOOKUP(B399,'FERDİ BRANŞLAR'!B$2:M375,4,0))</f>
        <v>AMASYA BEL 2NOLU SENTETİK SAHA</v>
      </c>
      <c r="F399" s="185" t="str">
        <f>IFERROR(IFERROR(IFERROR(IFERROR(IFERROR(IFERROR(IFERROR(VLOOKUP(B399,FUTSAL!C$69:N11756,5,0),VLOOKUP(B399,VOLEYBOL!C$54:N2152,5,0)),VLOOKUP(B399,FUTBOL!C$31:N2240,5,0)),VLOOKUP(B399,BASKETBOL!C$42:N2254,5,0)),VLOOKUP(B399,HENTBOL!C$32:N2255,5,0)),VLOOKUP(B399,HOKEY!C$35:N1599,5,0)),VLOOKUP(B399,KRİKET!C$30:N2029,5,0)),VLOOKUP(B399,'FERDİ BRANŞLAR'!B$2:M375,5,0))</f>
        <v>FUTBOL</v>
      </c>
      <c r="G399" s="185" t="str">
        <f>IFERROR(IFERROR(IFERROR(IFERROR(IFERROR(IFERROR(IFERROR(VLOOKUP(B399,FUTSAL!C$69:N12201,6,0),VLOOKUP(B399,VOLEYBOL!C$54:N2597,6,0)),VLOOKUP(B399,FUTBOL!C$31:N2685,6,0)),VLOOKUP(B399,BASKETBOL!C$42:N2699,6,0)),VLOOKUP(B399,HENTBOL!C$32:N2700,6,0)),VLOOKUP(B399,HOKEY!C$35:N2044,6,0)),VLOOKUP(B399,KRİKET!C$30:N2474,6,0)),VLOOKUP(B399,'FERDİ BRANŞLAR'!B$2:M375,6,0))</f>
        <v>A GRB</v>
      </c>
      <c r="H399" s="185" t="str">
        <f>IFERROR(IFERROR(IFERROR(IFERROR(IFERROR(IFERROR(IFERROR(VLOOKUP(B399,FUTSAL!C$69:N12201,7,0),VLOOKUP(B399,VOLEYBOL!C$54:N2597,7,0)),VLOOKUP(B399,FUTBOL!C$31:N2685,7,0)),VLOOKUP(B399,BASKETBOL!C$42:N2699,7,0)),VLOOKUP(B399,HENTBOL!C$32:N2700,7,0)),VLOOKUP(B399,HOKEY!C$35:N2044,7,0)),VLOOKUP(B399,KRİKET!C$30:N2474,7,0)),VLOOKUP(B399,'FERDİ BRANŞLAR'!B$2:M375,7,0))</f>
        <v>KÜÇÜK ERK</v>
      </c>
      <c r="I399" s="187" t="str">
        <f>IFERROR(IFERROR(IFERROR(IFERROR(IFERROR(IFERROR(IFERROR(VLOOKUP(B399,FUTSAL!C$69:N12201,8,0),VLOOKUP(B399,VOLEYBOL!C$54:N2597,8,0)),VLOOKUP(B399,FUTBOL!C$31:N2685,8,0)),VLOOKUP(B399,BASKETBOL!C$42:N2699,8,0)),VLOOKUP(B399,HENTBOL!C$32:N2700,8,0)),VLOOKUP(B399,HOKEY!C$35:N2044,8,0)),VLOOKUP(B399,KRİKET!C$30:N2474,8,0)),VLOOKUP(B399,'FERDİ BRANŞLAR'!B$2:M375,8,0))</f>
        <v>AMASYA PLEVNE O.O</v>
      </c>
      <c r="J399" s="253">
        <f>IFERROR(IFERROR(IFERROR(IFERROR(IFERROR(IFERROR(IFERROR(VLOOKUP(B399,FUTSAL!C$69:N12201,9,0),VLOOKUP(B399,VOLEYBOL!C$54:N2597,9,0)),VLOOKUP(B399,FUTBOL!C$31:N2685,9,0)),VLOOKUP(B399,BASKETBOL!C$42:N2699,9,0)),VLOOKUP(B399,HENTBOL!C$32:N2700,9,0)),VLOOKUP(B399,HOKEY!C$35:N2044,9,0)),VLOOKUP(B399,KRİKET!C$30:N2474,9,0)),VLOOKUP(B399,'FERDİ BRANŞLAR'!B$2:M375,9,0))</f>
        <v>0</v>
      </c>
      <c r="K399" s="253">
        <f>IFERROR(IFERROR(IFERROR(IFERROR(IFERROR(IFERROR(IFERROR(VLOOKUP(B399,FUTSAL!C$69:N12201,10,0),VLOOKUP(B399,VOLEYBOL!C$54:N2597,10,0)),VLOOKUP(B399,FUTBOL!C$31:N2685,10,0)),VLOOKUP(B399,BASKETBOL!C$42:N2699,10,0)),VLOOKUP(B399,HENTBOL!C$32:N2700,10,0)),VLOOKUP(B399,HOKEY!C$35:N2044,10,0)),VLOOKUP(B399,KRİKET!C$30:N2474,10,0)),VLOOKUP(B399,'FERDİ BRANŞLAR'!B$2:M375,10,0))</f>
        <v>0</v>
      </c>
      <c r="L399" s="59" t="str">
        <f>IFERROR(IFERROR(IFERROR(IFERROR(IFERROR(IFERROR(IFERROR(VLOOKUP(B399,FUTSAL!C$69:N12201,11,0),VLOOKUP(B399,VOLEYBOL!C$54:N2597,11,0)),VLOOKUP(B399,FUTBOL!C$31:N2685,11,0)),VLOOKUP(B399,BASKETBOL!C$42:N2699,11,0)),VLOOKUP(B399,HENTBOL!C$32:N2700,11,0)),VLOOKUP(B399,HOKEY!C$35:N2044,11,0)),VLOOKUP(B399,KRİKET!C$30:N2474,11,0)),VLOOKUP(B399,'FERDİ BRANŞLAR'!B$2:M375,11,0))</f>
        <v>AMASYA HATTAT HAMDULLAH İHO</v>
      </c>
      <c r="M399" s="79">
        <f>IFERROR(IFERROR(IFERROR(IFERROR(IFERROR(IFERROR(IFERROR(VLOOKUP(B399,FUTSAL!C$69:N12201,12,0),VLOOKUP(B399,VOLEYBOL!C$54:N2597,12,0)),VLOOKUP(B399,FUTBOL!C$31:N2685,12,0)),VLOOKUP(B399,BASKETBOL!C$42:N2699,12,0)),VLOOKUP(B399,HENTBOL!C$32:N2700,12,0)),VLOOKUP(B399,HOKEY!C$35:N2044,11,0)),VLOOKUP(B399,KRİKET!C$30:N2474,12,0)),VLOOKUP(B399,'FERDİ BRANŞLAR'!B$2:M375,12,0))</f>
        <v>0</v>
      </c>
    </row>
    <row r="400" spans="2:13" ht="12" x14ac:dyDescent="0.2">
      <c r="B400" s="188">
        <v>247</v>
      </c>
      <c r="C400" s="185">
        <f>IFERROR(IFERROR(IFERROR(IFERROR(IFERROR(IFERROR(IFERROR(VLOOKUP(B400,FUTSAL!C$69:N11504,2,0),VLOOKUP(B400,VOLEYBOL!C$54:N1900,2,0)),VLOOKUP(B400,FUTBOL!C$31:N1988,2,0)),VLOOKUP(B400,BASKETBOL!C$42:N2002,2,0)),VLOOKUP(B400,HENTBOL!C$32:N2003,2,0)),VLOOKUP(B400,HOKEY!C$35:N1347,2,0)),VLOOKUP(B400,KRİKET!C$30:N1777,2,0)),VLOOKUP(B400,'FERDİ BRANŞLAR'!B$2:M123,2,0))</f>
        <v>46083</v>
      </c>
      <c r="D400" s="186">
        <f>IFERROR(IFERROR(IFERROR(IFERROR(IFERROR(IFERROR(IFERROR(VLOOKUP(B400,FUTSAL!C$69:N11504,3,0),VLOOKUP(B400,VOLEYBOL!C$54:N1900,3,0)),VLOOKUP(B400,FUTBOL!C$31:N1988,3,0)),VLOOKUP(B400,BASKETBOL!C$42:N2002,3,0)),VLOOKUP(B400,HENTBOL!C$32:N2003,3,0)),VLOOKUP(B400,HOKEY!C$35:N1347,3,0)),VLOOKUP(B400,KRİKET!C$30:N1777,3,0)),VLOOKUP(B400,'FERDİ BRANŞLAR'!B$2:M123,3,0))</f>
        <v>0.45833333333333331</v>
      </c>
      <c r="E400" s="185" t="str">
        <f>IFERROR(IFERROR(IFERROR(IFERROR(IFERROR(IFERROR(IFERROR(VLOOKUP(B400,FUTSAL!C$69:N11504,4,0),VLOOKUP(B400,VOLEYBOL!C$54:N1900,4,0)),VLOOKUP(B400,FUTBOL!C$31:N1988,4,0)),VLOOKUP(B400,BASKETBOL!C$42:N2002,4,0)),VLOOKUP(B400,HENTBOL!C$32:N2003,4,0)),VLOOKUP(B400,HOKEY!C$35:N1347,4,0)),VLOOKUP(B400,KRİKET!C$30:N1777,4,0)),VLOOKUP(B400,'FERDİ BRANŞLAR'!B$2:M123,4,0))</f>
        <v>SULUOVA SENTETİK SAHA</v>
      </c>
      <c r="F400" s="185" t="str">
        <f>IFERROR(IFERROR(IFERROR(IFERROR(IFERROR(IFERROR(IFERROR(VLOOKUP(B400,FUTSAL!C$69:N11504,5,0),VLOOKUP(B400,VOLEYBOL!C$54:N1900,5,0)),VLOOKUP(B400,FUTBOL!C$31:N1988,5,0)),VLOOKUP(B400,BASKETBOL!C$42:N2002,5,0)),VLOOKUP(B400,HENTBOL!C$32:N2003,5,0)),VLOOKUP(B400,HOKEY!C$35:N1347,5,0)),VLOOKUP(B400,KRİKET!C$30:N1777,5,0)),VLOOKUP(B400,'FERDİ BRANŞLAR'!B$2:M123,5,0))</f>
        <v>FUTBOL</v>
      </c>
      <c r="G400" s="185" t="str">
        <f>IFERROR(IFERROR(IFERROR(IFERROR(IFERROR(IFERROR(IFERROR(VLOOKUP(B400,FUTSAL!C$69:N11949,6,0),VLOOKUP(B400,VOLEYBOL!C$54:N2345,6,0)),VLOOKUP(B400,FUTBOL!C$31:N2433,6,0)),VLOOKUP(B400,BASKETBOL!C$42:N2447,6,0)),VLOOKUP(B400,HENTBOL!C$32:N2448,6,0)),VLOOKUP(B400,HOKEY!C$35:N1792,6,0)),VLOOKUP(B400,KRİKET!C$30:N2222,6,0)),VLOOKUP(B400,'FERDİ BRANŞLAR'!B$2:M123,6,0))</f>
        <v>B GRB</v>
      </c>
      <c r="H400" s="185" t="str">
        <f>IFERROR(IFERROR(IFERROR(IFERROR(IFERROR(IFERROR(IFERROR(VLOOKUP(B400,FUTSAL!C$69:N11949,7,0),VLOOKUP(B400,VOLEYBOL!C$54:N2345,7,0)),VLOOKUP(B400,FUTBOL!C$31:N2433,7,0)),VLOOKUP(B400,BASKETBOL!C$42:N2447,7,0)),VLOOKUP(B400,HENTBOL!C$32:N2448,7,0)),VLOOKUP(B400,HOKEY!C$35:N1792,7,0)),VLOOKUP(B400,KRİKET!C$30:N2222,7,0)),VLOOKUP(B400,'FERDİ BRANŞLAR'!B$2:M123,7,0))</f>
        <v>KÜÇÜK ERK</v>
      </c>
      <c r="I400" s="187" t="str">
        <f>IFERROR(IFERROR(IFERROR(IFERROR(IFERROR(IFERROR(IFERROR(VLOOKUP(B400,FUTSAL!C$69:N11949,8,0),VLOOKUP(B400,VOLEYBOL!C$54:N2345,8,0)),VLOOKUP(B400,FUTBOL!C$31:N2433,8,0)),VLOOKUP(B400,BASKETBOL!C$42:N2447,8,0)),VLOOKUP(B400,HENTBOL!C$32:N2448,8,0)),VLOOKUP(B400,HOKEY!C$35:N1792,8,0)),VLOOKUP(B400,KRİKET!C$30:N2222,8,0)),VLOOKUP(B400,'FERDİ BRANŞLAR'!B$2:M123,8,0))</f>
        <v>SULUOVA ATATÜRK O.O</v>
      </c>
      <c r="J400" s="253">
        <f>IFERROR(IFERROR(IFERROR(IFERROR(IFERROR(IFERROR(IFERROR(VLOOKUP(B400,FUTSAL!C$69:N11949,9,0),VLOOKUP(B400,VOLEYBOL!C$54:N2345,9,0)),VLOOKUP(B400,FUTBOL!C$31:N2433,9,0)),VLOOKUP(B400,BASKETBOL!C$42:N2447,9,0)),VLOOKUP(B400,HENTBOL!C$32:N2448,9,0)),VLOOKUP(B400,HOKEY!C$35:N1792,9,0)),VLOOKUP(B400,KRİKET!C$30:N2222,9,0)),VLOOKUP(B400,'FERDİ BRANŞLAR'!B$2:M123,9,0))</f>
        <v>0</v>
      </c>
      <c r="K400" s="253">
        <f>IFERROR(IFERROR(IFERROR(IFERROR(IFERROR(IFERROR(IFERROR(VLOOKUP(B400,FUTSAL!C$69:N11949,10,0),VLOOKUP(B400,VOLEYBOL!C$54:N2345,10,0)),VLOOKUP(B400,FUTBOL!C$31:N2433,10,0)),VLOOKUP(B400,BASKETBOL!C$42:N2447,10,0)),VLOOKUP(B400,HENTBOL!C$32:N2448,10,0)),VLOOKUP(B400,HOKEY!C$35:N1792,10,0)),VLOOKUP(B400,KRİKET!C$30:N2222,10,0)),VLOOKUP(B400,'FERDİ BRANŞLAR'!B$2:M123,10,0))</f>
        <v>0</v>
      </c>
      <c r="L400" s="59" t="str">
        <f>IFERROR(IFERROR(IFERROR(IFERROR(IFERROR(IFERROR(IFERROR(VLOOKUP(B400,FUTSAL!C$69:N11949,11,0),VLOOKUP(B400,VOLEYBOL!C$54:N2345,11,0)),VLOOKUP(B400,FUTBOL!C$31:N2433,11,0)),VLOOKUP(B400,BASKETBOL!C$42:N2447,11,0)),VLOOKUP(B400,HENTBOL!C$32:N2448,11,0)),VLOOKUP(B400,HOKEY!C$35:N1792,11,0)),VLOOKUP(B400,KRİKET!C$30:N2222,11,0)),VLOOKUP(B400,'FERDİ BRANŞLAR'!B$2:M123,11,0))</f>
        <v>SULUOVA ŞEKER O.O</v>
      </c>
      <c r="M400" s="79">
        <f>IFERROR(IFERROR(IFERROR(IFERROR(IFERROR(IFERROR(IFERROR(VLOOKUP(B400,FUTSAL!C$69:N11949,12,0),VLOOKUP(B400,VOLEYBOL!C$54:N2345,12,0)),VLOOKUP(B400,FUTBOL!C$31:N2433,12,0)),VLOOKUP(B400,BASKETBOL!C$42:N2447,12,0)),VLOOKUP(B400,HENTBOL!C$32:N2448,12,0)),VLOOKUP(B400,HOKEY!C$35:N1792,11,0)),VLOOKUP(B400,KRİKET!C$30:N2222,12,0)),VLOOKUP(B400,'FERDİ BRANŞLAR'!B$2:M123,12,0))</f>
        <v>0</v>
      </c>
    </row>
    <row r="401" spans="2:13" ht="12" x14ac:dyDescent="0.2">
      <c r="B401" s="188">
        <v>257</v>
      </c>
      <c r="C401" s="185">
        <f>IFERROR(IFERROR(IFERROR(IFERROR(IFERROR(IFERROR(IFERROR(VLOOKUP(B401,FUTSAL!C$69:N11616,2,0),VLOOKUP(B401,VOLEYBOL!C$54:N2012,2,0)),VLOOKUP(B401,FUTBOL!C$31:N2100,2,0)),VLOOKUP(B401,BASKETBOL!C$42:N2114,2,0)),VLOOKUP(B401,HENTBOL!C$32:N2115,2,0)),VLOOKUP(B401,HOKEY!C$35:N1459,2,0)),VLOOKUP(B401,KRİKET!C$30:N1889,2,0)),VLOOKUP(B401,'FERDİ BRANŞLAR'!B$2:M235,2,0))</f>
        <v>46083</v>
      </c>
      <c r="D401" s="186">
        <f>IFERROR(IFERROR(IFERROR(IFERROR(IFERROR(IFERROR(IFERROR(VLOOKUP(B401,FUTSAL!C$69:N11616,3,0),VLOOKUP(B401,VOLEYBOL!C$54:N2012,3,0)),VLOOKUP(B401,FUTBOL!C$31:N2100,3,0)),VLOOKUP(B401,BASKETBOL!C$42:N2114,3,0)),VLOOKUP(B401,HENTBOL!C$32:N2115,3,0)),VLOOKUP(B401,HOKEY!C$35:N1459,3,0)),VLOOKUP(B401,KRİKET!C$30:N1889,3,0)),VLOOKUP(B401,'FERDİ BRANŞLAR'!B$2:M235,3,0))</f>
        <v>0.47916666666666669</v>
      </c>
      <c r="E401" s="185" t="str">
        <f>IFERROR(IFERROR(IFERROR(IFERROR(IFERROR(IFERROR(IFERROR(VLOOKUP(B401,FUTSAL!C$69:N11616,4,0),VLOOKUP(B401,VOLEYBOL!C$54:N2012,4,0)),VLOOKUP(B401,FUTBOL!C$31:N2100,4,0)),VLOOKUP(B401,BASKETBOL!C$42:N2114,4,0)),VLOOKUP(B401,HENTBOL!C$32:N2115,4,0)),VLOOKUP(B401,HOKEY!C$35:N1459,4,0)),VLOOKUP(B401,KRİKET!C$30:N1889,4,0)),VLOOKUP(B401,'FERDİ BRANŞLAR'!B$2:M235,4,0))</f>
        <v>MERZİFON SENTETİK SAHA</v>
      </c>
      <c r="F401" s="185" t="str">
        <f>IFERROR(IFERROR(IFERROR(IFERROR(IFERROR(IFERROR(IFERROR(VLOOKUP(B401,FUTSAL!C$69:N11616,5,0),VLOOKUP(B401,VOLEYBOL!C$54:N2012,5,0)),VLOOKUP(B401,FUTBOL!C$31:N2100,5,0)),VLOOKUP(B401,BASKETBOL!C$42:N2114,5,0)),VLOOKUP(B401,HENTBOL!C$32:N2115,5,0)),VLOOKUP(B401,HOKEY!C$35:N1459,5,0)),VLOOKUP(B401,KRİKET!C$30:N1889,5,0)),VLOOKUP(B401,'FERDİ BRANŞLAR'!B$2:M235,5,0))</f>
        <v>FUTBOL</v>
      </c>
      <c r="G401" s="185" t="str">
        <f>IFERROR(IFERROR(IFERROR(IFERROR(IFERROR(IFERROR(IFERROR(VLOOKUP(B401,FUTSAL!C$69:N12061,6,0),VLOOKUP(B401,VOLEYBOL!C$54:N2457,6,0)),VLOOKUP(B401,FUTBOL!C$31:N2545,6,0)),VLOOKUP(B401,BASKETBOL!C$42:N2559,6,0)),VLOOKUP(B401,HENTBOL!C$32:N2560,6,0)),VLOOKUP(B401,HOKEY!C$35:N1904,6,0)),VLOOKUP(B401,KRİKET!C$30:N2334,6,0)),VLOOKUP(B401,'FERDİ BRANŞLAR'!B$2:M235,6,0))</f>
        <v>C GRB</v>
      </c>
      <c r="H401" s="185" t="str">
        <f>IFERROR(IFERROR(IFERROR(IFERROR(IFERROR(IFERROR(IFERROR(VLOOKUP(B401,FUTSAL!C$69:N12061,7,0),VLOOKUP(B401,VOLEYBOL!C$54:N2457,7,0)),VLOOKUP(B401,FUTBOL!C$31:N2545,7,0)),VLOOKUP(B401,BASKETBOL!C$42:N2559,7,0)),VLOOKUP(B401,HENTBOL!C$32:N2560,7,0)),VLOOKUP(B401,HOKEY!C$35:N1904,7,0)),VLOOKUP(B401,KRİKET!C$30:N2334,7,0)),VLOOKUP(B401,'FERDİ BRANŞLAR'!B$2:M235,7,0))</f>
        <v>KÜÇÜK ERK</v>
      </c>
      <c r="I401" s="187" t="str">
        <f>IFERROR(IFERROR(IFERROR(IFERROR(IFERROR(IFERROR(IFERROR(VLOOKUP(B401,FUTSAL!C$69:N12061,8,0),VLOOKUP(B401,VOLEYBOL!C$54:N2457,8,0)),VLOOKUP(B401,FUTBOL!C$31:N2545,8,0)),VLOOKUP(B401,BASKETBOL!C$42:N2559,8,0)),VLOOKUP(B401,HENTBOL!C$32:N2560,8,0)),VLOOKUP(B401,HOKEY!C$35:N1904,8,0)),VLOOKUP(B401,KRİKET!C$30:N2334,8,0)),VLOOKUP(B401,'FERDİ BRANŞLAR'!B$2:M235,8,0))</f>
        <v>GÜMÜŞHACIKÖY  ÜLKÜ O.O</v>
      </c>
      <c r="J401" s="253">
        <f>IFERROR(IFERROR(IFERROR(IFERROR(IFERROR(IFERROR(IFERROR(VLOOKUP(B401,FUTSAL!C$69:N12061,9,0),VLOOKUP(B401,VOLEYBOL!C$54:N2457,9,0)),VLOOKUP(B401,FUTBOL!C$31:N2545,9,0)),VLOOKUP(B401,BASKETBOL!C$42:N2559,9,0)),VLOOKUP(B401,HENTBOL!C$32:N2560,9,0)),VLOOKUP(B401,HOKEY!C$35:N1904,9,0)),VLOOKUP(B401,KRİKET!C$30:N2334,9,0)),VLOOKUP(B401,'FERDİ BRANŞLAR'!B$2:M235,9,0))</f>
        <v>0</v>
      </c>
      <c r="K401" s="253">
        <f>IFERROR(IFERROR(IFERROR(IFERROR(IFERROR(IFERROR(IFERROR(VLOOKUP(B401,FUTSAL!C$69:N12061,10,0),VLOOKUP(B401,VOLEYBOL!C$54:N2457,10,0)),VLOOKUP(B401,FUTBOL!C$31:N2545,10,0)),VLOOKUP(B401,BASKETBOL!C$42:N2559,10,0)),VLOOKUP(B401,HENTBOL!C$32:N2560,10,0)),VLOOKUP(B401,HOKEY!C$35:N1904,10,0)),VLOOKUP(B401,KRİKET!C$30:N2334,10,0)),VLOOKUP(B401,'FERDİ BRANŞLAR'!B$2:M235,10,0))</f>
        <v>0</v>
      </c>
      <c r="L401" s="59" t="str">
        <f>IFERROR(IFERROR(IFERROR(IFERROR(IFERROR(IFERROR(IFERROR(VLOOKUP(B401,FUTSAL!C$69:N12061,11,0),VLOOKUP(B401,VOLEYBOL!C$54:N2457,11,0)),VLOOKUP(B401,FUTBOL!C$31:N2545,11,0)),VLOOKUP(B401,BASKETBOL!C$42:N2559,11,0)),VLOOKUP(B401,HENTBOL!C$32:N2560,11,0)),VLOOKUP(B401,HOKEY!C$35:N1904,11,0)),VLOOKUP(B401,KRİKET!C$30:N2334,11,0)),VLOOKUP(B401,'FERDİ BRANŞLAR'!B$2:M235,11,0))</f>
        <v>MERZİFON VALİ HÜSEYİN POROY O.O</v>
      </c>
      <c r="M401" s="79">
        <f>IFERROR(IFERROR(IFERROR(IFERROR(IFERROR(IFERROR(IFERROR(VLOOKUP(B401,FUTSAL!C$69:N12061,12,0),VLOOKUP(B401,VOLEYBOL!C$54:N2457,12,0)),VLOOKUP(B401,FUTBOL!C$31:N2545,12,0)),VLOOKUP(B401,BASKETBOL!C$42:N2559,12,0)),VLOOKUP(B401,HENTBOL!C$32:N2560,12,0)),VLOOKUP(B401,HOKEY!C$35:N1904,11,0)),VLOOKUP(B401,KRİKET!C$30:N2334,12,0)),VLOOKUP(B401,'FERDİ BRANŞLAR'!B$2:M235,12,0))</f>
        <v>0</v>
      </c>
    </row>
    <row r="402" spans="2:13" ht="12" x14ac:dyDescent="0.2">
      <c r="B402" s="104" t="s">
        <v>170</v>
      </c>
      <c r="C402" s="185">
        <f>IFERROR(IFERROR(IFERROR(IFERROR(IFERROR(IFERROR(IFERROR(VLOOKUP(B402,FUTSAL!C$69:N12010,2,0),VLOOKUP(B402,VOLEYBOL!C$54:N2406,2,0)),VLOOKUP(B402,FUTBOL!C$31:N2494,2,0)),VLOOKUP(B402,BASKETBOL!C$42:N2508,2,0)),VLOOKUP(B402,HENTBOL!C$32:N2509,2,0)),VLOOKUP(B402,HOKEY!C$35:N1853,2,0)),VLOOKUP(B402,KRİKET!C$30:N2283,2,0)),VLOOKUP(B402,'FERDİ BRANŞLAR'!B$2:M629,2,0))</f>
        <v>46084</v>
      </c>
      <c r="D402" s="186">
        <f>IFERROR(IFERROR(IFERROR(IFERROR(IFERROR(IFERROR(IFERROR(VLOOKUP(B402,FUTSAL!C$69:N12010,3,0),VLOOKUP(B402,VOLEYBOL!C$54:N2406,3,0)),VLOOKUP(B402,FUTBOL!C$31:N2494,3,0)),VLOOKUP(B402,BASKETBOL!C$42:N2508,3,0)),VLOOKUP(B402,HENTBOL!C$32:N2509,3,0)),VLOOKUP(B402,HOKEY!C$35:N1853,3,0)),VLOOKUP(B402,KRİKET!C$30:N2283,3,0)),VLOOKUP(B402,'FERDİ BRANŞLAR'!B$2:M629,3,0))</f>
        <v>0.41666666666666702</v>
      </c>
      <c r="E402" s="185" t="str">
        <f>IFERROR(IFERROR(IFERROR(IFERROR(IFERROR(IFERROR(IFERROR(VLOOKUP(B402,FUTSAL!C$69:N12010,4,0),VLOOKUP(B402,VOLEYBOL!C$54:N2406,4,0)),VLOOKUP(B402,FUTBOL!C$31:N2494,4,0)),VLOOKUP(B402,BASKETBOL!C$42:N2508,4,0)),VLOOKUP(B402,HENTBOL!C$32:N2509,4,0)),VLOOKUP(B402,HOKEY!C$35:N1853,4,0)),VLOOKUP(B402,KRİKET!C$30:N2283,4,0)),VLOOKUP(B402,'FERDİ BRANŞLAR'!B$2:M629,4,0))</f>
        <v>AMASYA</v>
      </c>
      <c r="F402" s="185" t="str">
        <f>IFERROR(IFERROR(IFERROR(IFERROR(IFERROR(IFERROR(IFERROR(VLOOKUP(B402,FUTSAL!C$69:N12010,5,0),VLOOKUP(B402,VOLEYBOL!C$54:N2406,5,0)),VLOOKUP(B402,FUTBOL!C$31:N2494,5,0)),VLOOKUP(B402,BASKETBOL!C$42:N2508,5,0)),VLOOKUP(B402,HENTBOL!C$32:N2509,5,0)),VLOOKUP(B402,HOKEY!C$35:N1853,5,0)),VLOOKUP(B402,KRİKET!C$30:N2283,5,0)),VLOOKUP(B402,'FERDİ BRANŞLAR'!B$2:M629,5,0))</f>
        <v xml:space="preserve">FLAG FUTBOL </v>
      </c>
      <c r="G402" s="185" t="str">
        <f>IFERROR(IFERROR(IFERROR(IFERROR(IFERROR(IFERROR(IFERROR(VLOOKUP(B402,FUTSAL!C$69:N12455,6,0),VLOOKUP(B402,VOLEYBOL!C$54:N2851,6,0)),VLOOKUP(B402,FUTBOL!C$31:N2939,6,0)),VLOOKUP(B402,BASKETBOL!C$42:N2953,6,0)),VLOOKUP(B402,HENTBOL!C$32:N2954,6,0)),VLOOKUP(B402,HOKEY!C$35:N2298,6,0)),VLOOKUP(B402,KRİKET!C$30:N2728,6,0)),VLOOKUP(B402,'FERDİ BRANŞLAR'!B$2:M629,6,0))</f>
        <v>…</v>
      </c>
      <c r="H402" s="185" t="str">
        <f>IFERROR(IFERROR(IFERROR(IFERROR(IFERROR(IFERROR(IFERROR(VLOOKUP(B402,FUTSAL!C$69:N12455,7,0),VLOOKUP(B402,VOLEYBOL!C$54:N2851,7,0)),VLOOKUP(B402,FUTBOL!C$31:N2939,7,0)),VLOOKUP(B402,BASKETBOL!C$42:N2953,7,0)),VLOOKUP(B402,HENTBOL!C$32:N2954,7,0)),VLOOKUP(B402,HOKEY!C$35:N2298,7,0)),VLOOKUP(B402,KRİKET!C$30:N2728,7,0)),VLOOKUP(B402,'FERDİ BRANŞLAR'!B$2:M629,7,0))</f>
        <v>GENÇLER</v>
      </c>
      <c r="I402" s="187" t="str">
        <f>IFERROR(IFERROR(IFERROR(IFERROR(IFERROR(IFERROR(IFERROR(VLOOKUP(B402,FUTSAL!C$69:N12455,8,0),VLOOKUP(B402,VOLEYBOL!C$54:N2851,8,0)),VLOOKUP(B402,FUTBOL!C$31:N2939,8,0)),VLOOKUP(B402,BASKETBOL!C$42:N2953,8,0)),VLOOKUP(B402,HENTBOL!C$32:N2954,8,0)),VLOOKUP(B402,HOKEY!C$35:N2298,8,0)),VLOOKUP(B402,KRİKET!C$30:N2728,8,0)),VLOOKUP(B402,'FERDİ BRANŞLAR'!B$2:M629,8,0))</f>
        <v>……….</v>
      </c>
      <c r="J402" s="183" t="str">
        <f>IFERROR(IFERROR(IFERROR(IFERROR(IFERROR(IFERROR(IFERROR(VLOOKUP(B402,FUTSAL!C$69:N12455,9,0),VLOOKUP(B402,VOLEYBOL!C$54:N2851,9,0)),VLOOKUP(B402,FUTBOL!C$31:N2939,9,0)),VLOOKUP(B402,BASKETBOL!C$42:N2953,9,0)),VLOOKUP(B402,HENTBOL!C$32:N2954,9,0)),VLOOKUP(B402,HOKEY!C$35:N2298,9,0)),VLOOKUP(B402,KRİKET!C$30:N2728,9,0)),VLOOKUP(B402,'FERDİ BRANŞLAR'!B$2:M629,9,0))</f>
        <v>…</v>
      </c>
      <c r="K402" s="183" t="str">
        <f>IFERROR(IFERROR(IFERROR(IFERROR(IFERROR(IFERROR(IFERROR(VLOOKUP(B402,FUTSAL!C$69:N12455,10,0),VLOOKUP(B402,VOLEYBOL!C$54:N2851,10,0)),VLOOKUP(B402,FUTBOL!C$31:N2939,10,0)),VLOOKUP(B402,BASKETBOL!C$42:N2953,10,0)),VLOOKUP(B402,HENTBOL!C$32:N2954,10,0)),VLOOKUP(B402,HOKEY!C$35:N2298,10,0)),VLOOKUP(B402,KRİKET!C$30:N2728,10,0)),VLOOKUP(B402,'FERDİ BRANŞLAR'!B$2:M629,10,0))</f>
        <v>…</v>
      </c>
      <c r="L402" s="59" t="str">
        <f>IFERROR(IFERROR(IFERROR(IFERROR(IFERROR(IFERROR(IFERROR(VLOOKUP(B402,FUTSAL!C$69:N12455,11,0),VLOOKUP(B402,VOLEYBOL!C$54:N2851,11,0)),VLOOKUP(B402,FUTBOL!C$31:N2939,11,0)),VLOOKUP(B402,BASKETBOL!C$42:N2953,11,0)),VLOOKUP(B402,HENTBOL!C$32:N2954,11,0)),VLOOKUP(B402,HOKEY!C$35:N2298,11,0)),VLOOKUP(B402,KRİKET!C$30:N2728,11,0)),VLOOKUP(B402,'FERDİ BRANŞLAR'!B$2:M629,11,0))</f>
        <v>……….</v>
      </c>
      <c r="M402" s="79" t="str">
        <f>IFERROR(IFERROR(IFERROR(IFERROR(IFERROR(IFERROR(IFERROR(VLOOKUP(B402,FUTSAL!C$69:N12455,12,0),VLOOKUP(B402,VOLEYBOL!C$54:N2851,12,0)),VLOOKUP(B402,FUTBOL!C$31:N2939,12,0)),VLOOKUP(B402,BASKETBOL!C$42:N2953,12,0)),VLOOKUP(B402,HENTBOL!C$32:N2954,12,0)),VLOOKUP(B402,HOKEY!C$35:N2298,11,0)),VLOOKUP(B402,KRİKET!C$30:N2728,12,0)),VLOOKUP(B402,'FERDİ BRANŞLAR'!B$2:M629,12,0))</f>
        <v xml:space="preserve">KUPA TÖRENİ </v>
      </c>
    </row>
    <row r="403" spans="2:13" ht="12" x14ac:dyDescent="0.2">
      <c r="B403" s="104" t="s">
        <v>172</v>
      </c>
      <c r="C403" s="185">
        <f>IFERROR(IFERROR(IFERROR(IFERROR(IFERROR(IFERROR(IFERROR(VLOOKUP(B403,FUTSAL!C$69:N12012,2,0),VLOOKUP(B403,VOLEYBOL!C$54:N2408,2,0)),VLOOKUP(B403,FUTBOL!C$31:N2496,2,0)),VLOOKUP(B403,BASKETBOL!C$42:N2510,2,0)),VLOOKUP(B403,HENTBOL!C$32:N2511,2,0)),VLOOKUP(B403,HOKEY!C$35:N1855,2,0)),VLOOKUP(B403,KRİKET!C$30:N2285,2,0)),VLOOKUP(B403,'FERDİ BRANŞLAR'!B$2:M631,2,0))</f>
        <v>46084</v>
      </c>
      <c r="D403" s="186">
        <f>IFERROR(IFERROR(IFERROR(IFERROR(IFERROR(IFERROR(IFERROR(VLOOKUP(B403,FUTSAL!C$69:N12012,3,0),VLOOKUP(B403,VOLEYBOL!C$54:N2408,3,0)),VLOOKUP(B403,FUTBOL!C$31:N2496,3,0)),VLOOKUP(B403,BASKETBOL!C$42:N2510,3,0)),VLOOKUP(B403,HENTBOL!C$32:N2511,3,0)),VLOOKUP(B403,HOKEY!C$35:N1855,3,0)),VLOOKUP(B403,KRİKET!C$30:N2285,3,0)),VLOOKUP(B403,'FERDİ BRANŞLAR'!B$2:M631,3,0))</f>
        <v>0.41666666666666702</v>
      </c>
      <c r="E403" s="185" t="str">
        <f>IFERROR(IFERROR(IFERROR(IFERROR(IFERROR(IFERROR(IFERROR(VLOOKUP(B403,FUTSAL!C$69:N12012,4,0),VLOOKUP(B403,VOLEYBOL!C$54:N2408,4,0)),VLOOKUP(B403,FUTBOL!C$31:N2496,4,0)),VLOOKUP(B403,BASKETBOL!C$42:N2510,4,0)),VLOOKUP(B403,HENTBOL!C$32:N2511,4,0)),VLOOKUP(B403,HOKEY!C$35:N1855,4,0)),VLOOKUP(B403,KRİKET!C$30:N2285,4,0)),VLOOKUP(B403,'FERDİ BRANŞLAR'!B$2:M631,4,0))</f>
        <v>AMASYA S.S-OKÇULUK SAONU</v>
      </c>
      <c r="F403" s="185" t="str">
        <f>IFERROR(IFERROR(IFERROR(IFERROR(IFERROR(IFERROR(IFERROR(VLOOKUP(B403,FUTSAL!C$69:N12012,5,0),VLOOKUP(B403,VOLEYBOL!C$54:N2408,5,0)),VLOOKUP(B403,FUTBOL!C$31:N2496,5,0)),VLOOKUP(B403,BASKETBOL!C$42:N2510,5,0)),VLOOKUP(B403,HENTBOL!C$32:N2511,5,0)),VLOOKUP(B403,HOKEY!C$35:N1855,5,0)),VLOOKUP(B403,KRİKET!C$30:N2285,5,0)),VLOOKUP(B403,'FERDİ BRANŞLAR'!B$2:M631,5,0))</f>
        <v>FLOOR CURLİNG</v>
      </c>
      <c r="G403" s="185" t="str">
        <f>IFERROR(IFERROR(IFERROR(IFERROR(IFERROR(IFERROR(IFERROR(VLOOKUP(B403,FUTSAL!C$69:N12457,6,0),VLOOKUP(B403,VOLEYBOL!C$54:N2853,6,0)),VLOOKUP(B403,FUTBOL!C$31:N2941,6,0)),VLOOKUP(B403,BASKETBOL!C$42:N2955,6,0)),VLOOKUP(B403,HENTBOL!C$32:N2956,6,0)),VLOOKUP(B403,HOKEY!C$35:N2300,6,0)),VLOOKUP(B403,KRİKET!C$30:N2730,6,0)),VLOOKUP(B403,'FERDİ BRANŞLAR'!B$2:M631,6,0))</f>
        <v>…</v>
      </c>
      <c r="H403" s="185" t="str">
        <f>IFERROR(IFERROR(IFERROR(IFERROR(IFERROR(IFERROR(IFERROR(VLOOKUP(B403,FUTSAL!C$69:N12457,7,0),VLOOKUP(B403,VOLEYBOL!C$54:N2853,7,0)),VLOOKUP(B403,FUTBOL!C$31:N2941,7,0)),VLOOKUP(B403,BASKETBOL!C$42:N2955,7,0)),VLOOKUP(B403,HENTBOL!C$32:N2956,7,0)),VLOOKUP(B403,HOKEY!C$35:N2300,7,0)),VLOOKUP(B403,KRİKET!C$30:N2730,7,0)),VLOOKUP(B403,'FERDİ BRANŞLAR'!B$2:M631,7,0))</f>
        <v>YILDIZ</v>
      </c>
      <c r="I403" s="187" t="str">
        <f>IFERROR(IFERROR(IFERROR(IFERROR(IFERROR(IFERROR(IFERROR(VLOOKUP(B403,FUTSAL!C$69:N12457,8,0),VLOOKUP(B403,VOLEYBOL!C$54:N2853,8,0)),VLOOKUP(B403,FUTBOL!C$31:N2941,8,0)),VLOOKUP(B403,BASKETBOL!C$42:N2955,8,0)),VLOOKUP(B403,HENTBOL!C$32:N2956,8,0)),VLOOKUP(B403,HOKEY!C$35:N2300,8,0)),VLOOKUP(B403,KRİKET!C$30:N2730,8,0)),VLOOKUP(B403,'FERDİ BRANŞLAR'!B$2:M631,8,0))</f>
        <v>……….</v>
      </c>
      <c r="J403" s="183" t="str">
        <f>IFERROR(IFERROR(IFERROR(IFERROR(IFERROR(IFERROR(IFERROR(VLOOKUP(B403,FUTSAL!C$69:N12457,9,0),VLOOKUP(B403,VOLEYBOL!C$54:N2853,9,0)),VLOOKUP(B403,FUTBOL!C$31:N2941,9,0)),VLOOKUP(B403,BASKETBOL!C$42:N2955,9,0)),VLOOKUP(B403,HENTBOL!C$32:N2956,9,0)),VLOOKUP(B403,HOKEY!C$35:N2300,9,0)),VLOOKUP(B403,KRİKET!C$30:N2730,9,0)),VLOOKUP(B403,'FERDİ BRANŞLAR'!B$2:M631,9,0))</f>
        <v>…</v>
      </c>
      <c r="K403" s="183" t="str">
        <f>IFERROR(IFERROR(IFERROR(IFERROR(IFERROR(IFERROR(IFERROR(VLOOKUP(B403,FUTSAL!C$69:N12457,10,0),VLOOKUP(B403,VOLEYBOL!C$54:N2853,10,0)),VLOOKUP(B403,FUTBOL!C$31:N2941,10,0)),VLOOKUP(B403,BASKETBOL!C$42:N2955,10,0)),VLOOKUP(B403,HENTBOL!C$32:N2956,10,0)),VLOOKUP(B403,HOKEY!C$35:N2300,10,0)),VLOOKUP(B403,KRİKET!C$30:N2730,10,0)),VLOOKUP(B403,'FERDİ BRANŞLAR'!B$2:M631,10,0))</f>
        <v>…</v>
      </c>
      <c r="L403" s="379" t="str">
        <f>IFERROR(IFERROR(IFERROR(IFERROR(IFERROR(IFERROR(IFERROR(VLOOKUP(B403,FUTSAL!C$69:N12457,11,0),VLOOKUP(B403,VOLEYBOL!C$54:N2853,11,0)),VLOOKUP(B403,FUTBOL!C$31:N2941,11,0)),VLOOKUP(B403,BASKETBOL!C$42:N2955,11,0)),VLOOKUP(B403,HENTBOL!C$32:N2956,11,0)),VLOOKUP(B403,HOKEY!C$35:N2300,11,0)),VLOOKUP(B403,KRİKET!C$30:N2730,11,0)),VLOOKUP(B403,'FERDİ BRANŞLAR'!B$2:M631,11,0))</f>
        <v>……….</v>
      </c>
      <c r="M403" s="79" t="str">
        <f>IFERROR(IFERROR(IFERROR(IFERROR(IFERROR(IFERROR(IFERROR(VLOOKUP(B403,FUTSAL!C$69:N12457,12,0),VLOOKUP(B403,VOLEYBOL!C$54:N2853,12,0)),VLOOKUP(B403,FUTBOL!C$31:N2941,12,0)),VLOOKUP(B403,BASKETBOL!C$42:N2955,12,0)),VLOOKUP(B403,HENTBOL!C$32:N2956,12,0)),VLOOKUP(B403,HOKEY!C$35:N2300,11,0)),VLOOKUP(B403,KRİKET!C$30:N2730,12,0)),VLOOKUP(B403,'FERDİ BRANŞLAR'!B$2:M631,12,0))</f>
        <v xml:space="preserve">KUPA TÖRENİ </v>
      </c>
    </row>
    <row r="404" spans="2:13" ht="12" x14ac:dyDescent="0.2">
      <c r="B404" s="188">
        <v>258</v>
      </c>
      <c r="C404" s="185">
        <f>IFERROR(IFERROR(IFERROR(IFERROR(IFERROR(IFERROR(IFERROR(VLOOKUP(B404,FUTSAL!C$69:N11569,2,0),VLOOKUP(B404,VOLEYBOL!C$54:N1965,2,0)),VLOOKUP(B404,FUTBOL!C$31:N2053,2,0)),VLOOKUP(B404,BASKETBOL!C$42:N2067,2,0)),VLOOKUP(B404,HENTBOL!C$32:N2068,2,0)),VLOOKUP(B404,HOKEY!C$35:N1412,2,0)),VLOOKUP(B404,KRİKET!C$30:N1842,2,0)),VLOOKUP(B404,'FERDİ BRANŞLAR'!B$2:M188,2,0))</f>
        <v>46086</v>
      </c>
      <c r="D404" s="186">
        <f>IFERROR(IFERROR(IFERROR(IFERROR(IFERROR(IFERROR(IFERROR(VLOOKUP(B404,FUTSAL!C$69:N11569,3,0),VLOOKUP(B404,VOLEYBOL!C$54:N1965,3,0)),VLOOKUP(B404,FUTBOL!C$31:N2053,3,0)),VLOOKUP(B404,BASKETBOL!C$42:N2067,3,0)),VLOOKUP(B404,HENTBOL!C$32:N2068,3,0)),VLOOKUP(B404,HOKEY!C$35:N1412,3,0)),VLOOKUP(B404,KRİKET!C$30:N1842,3,0)),VLOOKUP(B404,'FERDİ BRANŞLAR'!B$2:M188,3,0))</f>
        <v>0.41666666666666669</v>
      </c>
      <c r="E404" s="185" t="str">
        <f>IFERROR(IFERROR(IFERROR(IFERROR(IFERROR(IFERROR(IFERROR(VLOOKUP(B404,FUTSAL!C$69:N11569,4,0),VLOOKUP(B404,VOLEYBOL!C$54:N1965,4,0)),VLOOKUP(B404,FUTBOL!C$31:N2053,4,0)),VLOOKUP(B404,BASKETBOL!C$42:N2067,4,0)),VLOOKUP(B404,HENTBOL!C$32:N2068,4,0)),VLOOKUP(B404,HOKEY!C$35:N1412,4,0)),VLOOKUP(B404,KRİKET!C$30:N1842,4,0)),VLOOKUP(B404,'FERDİ BRANŞLAR'!B$2:M188,4,0))</f>
        <v>AMASYA BEL 2NOLU SENTETİK SAHA</v>
      </c>
      <c r="F404" s="185" t="str">
        <f>IFERROR(IFERROR(IFERROR(IFERROR(IFERROR(IFERROR(IFERROR(VLOOKUP(B404,FUTSAL!C$69:N11569,5,0),VLOOKUP(B404,VOLEYBOL!C$54:N1965,5,0)),VLOOKUP(B404,FUTBOL!C$31:N2053,5,0)),VLOOKUP(B404,BASKETBOL!C$42:N2067,5,0)),VLOOKUP(B404,HENTBOL!C$32:N2068,5,0)),VLOOKUP(B404,HOKEY!C$35:N1412,5,0)),VLOOKUP(B404,KRİKET!C$30:N1842,5,0)),VLOOKUP(B404,'FERDİ BRANŞLAR'!B$2:M188,5,0))</f>
        <v>FUTBOL</v>
      </c>
      <c r="G404" s="185" t="str">
        <f>IFERROR(IFERROR(IFERROR(IFERROR(IFERROR(IFERROR(IFERROR(VLOOKUP(B404,FUTSAL!C$69:N12014,6,0),VLOOKUP(B404,VOLEYBOL!C$54:N2410,6,0)),VLOOKUP(B404,FUTBOL!C$31:N2498,6,0)),VLOOKUP(B404,BASKETBOL!C$42:N2512,6,0)),VLOOKUP(B404,HENTBOL!C$32:N2513,6,0)),VLOOKUP(B404,HOKEY!C$35:N1857,6,0)),VLOOKUP(B404,KRİKET!C$30:N2287,6,0)),VLOOKUP(B404,'FERDİ BRANŞLAR'!B$2:M188,6,0))</f>
        <v xml:space="preserve">YRF 1 </v>
      </c>
      <c r="H404" s="185" t="str">
        <f>IFERROR(IFERROR(IFERROR(IFERROR(IFERROR(IFERROR(IFERROR(VLOOKUP(B404,FUTSAL!C$69:N12014,7,0),VLOOKUP(B404,VOLEYBOL!C$54:N2410,7,0)),VLOOKUP(B404,FUTBOL!C$31:N2498,7,0)),VLOOKUP(B404,BASKETBOL!C$42:N2512,7,0)),VLOOKUP(B404,HENTBOL!C$32:N2513,7,0)),VLOOKUP(B404,HOKEY!C$35:N1857,7,0)),VLOOKUP(B404,KRİKET!C$30:N2287,7,0)),VLOOKUP(B404,'FERDİ BRANŞLAR'!B$2:M188,7,0))</f>
        <v>KÜÇÜK ERK</v>
      </c>
      <c r="I404" s="187">
        <f>IFERROR(IFERROR(IFERROR(IFERROR(IFERROR(IFERROR(IFERROR(VLOOKUP(B404,FUTSAL!C$69:N12014,8,0),VLOOKUP(B404,VOLEYBOL!C$54:N2410,8,0)),VLOOKUP(B404,FUTBOL!C$31:N2498,8,0)),VLOOKUP(B404,BASKETBOL!C$42:N2512,8,0)),VLOOKUP(B404,HENTBOL!C$32:N2513,8,0)),VLOOKUP(B404,HOKEY!C$35:N1857,8,0)),VLOOKUP(B404,KRİKET!C$30:N2287,8,0)),VLOOKUP(B404,'FERDİ BRANŞLAR'!B$2:M188,8,0))</f>
        <v>0</v>
      </c>
      <c r="J404" s="253">
        <f>IFERROR(IFERROR(IFERROR(IFERROR(IFERROR(IFERROR(IFERROR(VLOOKUP(B404,FUTSAL!C$69:N12014,9,0),VLOOKUP(B404,VOLEYBOL!C$54:N2410,9,0)),VLOOKUP(B404,FUTBOL!C$31:N2498,9,0)),VLOOKUP(B404,BASKETBOL!C$42:N2512,9,0)),VLOOKUP(B404,HENTBOL!C$32:N2513,9,0)),VLOOKUP(B404,HOKEY!C$35:N1857,9,0)),VLOOKUP(B404,KRİKET!C$30:N2287,9,0)),VLOOKUP(B404,'FERDİ BRANŞLAR'!B$2:M188,9,0))</f>
        <v>0</v>
      </c>
      <c r="K404" s="253">
        <f>IFERROR(IFERROR(IFERROR(IFERROR(IFERROR(IFERROR(IFERROR(VLOOKUP(B404,FUTSAL!C$69:N12014,10,0),VLOOKUP(B404,VOLEYBOL!C$54:N2410,10,0)),VLOOKUP(B404,FUTBOL!C$31:N2498,10,0)),VLOOKUP(B404,BASKETBOL!C$42:N2512,10,0)),VLOOKUP(B404,HENTBOL!C$32:N2513,10,0)),VLOOKUP(B404,HOKEY!C$35:N1857,10,0)),VLOOKUP(B404,KRİKET!C$30:N2287,10,0)),VLOOKUP(B404,'FERDİ BRANŞLAR'!B$2:M188,10,0))</f>
        <v>0</v>
      </c>
      <c r="L404" s="59">
        <f>IFERROR(IFERROR(IFERROR(IFERROR(IFERROR(IFERROR(IFERROR(VLOOKUP(B404,FUTSAL!C$69:N12014,11,0),VLOOKUP(B404,VOLEYBOL!C$54:N2410,11,0)),VLOOKUP(B404,FUTBOL!C$31:N2498,11,0)),VLOOKUP(B404,BASKETBOL!C$42:N2512,11,0)),VLOOKUP(B404,HENTBOL!C$32:N2513,11,0)),VLOOKUP(B404,HOKEY!C$35:N1857,11,0)),VLOOKUP(B404,KRİKET!C$30:N2287,11,0)),VLOOKUP(B404,'FERDİ BRANŞLAR'!B$2:M188,11,0))</f>
        <v>0</v>
      </c>
      <c r="M404" s="79">
        <f>IFERROR(IFERROR(IFERROR(IFERROR(IFERROR(IFERROR(IFERROR(VLOOKUP(B404,FUTSAL!C$69:N12014,12,0),VLOOKUP(B404,VOLEYBOL!C$54:N2410,12,0)),VLOOKUP(B404,FUTBOL!C$31:N2498,12,0)),VLOOKUP(B404,BASKETBOL!C$42:N2512,12,0)),VLOOKUP(B404,HENTBOL!C$32:N2513,12,0)),VLOOKUP(B404,HOKEY!C$35:N1857,11,0)),VLOOKUP(B404,KRİKET!C$30:N2287,12,0)),VLOOKUP(B404,'FERDİ BRANŞLAR'!B$2:M188,12,0))</f>
        <v>0</v>
      </c>
    </row>
    <row r="405" spans="2:13" ht="12" x14ac:dyDescent="0.2">
      <c r="B405" s="104" t="s">
        <v>147</v>
      </c>
      <c r="C405" s="185">
        <f>IFERROR(IFERROR(IFERROR(IFERROR(IFERROR(IFERROR(IFERROR(VLOOKUP(B405,FUTSAL!C$69:N11987,2,0),VLOOKUP(B405,VOLEYBOL!C$54:N2383,2,0)),VLOOKUP(B405,FUTBOL!C$31:N2471,2,0)),VLOOKUP(B405,BASKETBOL!C$42:N2485,2,0)),VLOOKUP(B405,HENTBOL!C$32:N2486,2,0)),VLOOKUP(B405,HOKEY!C$35:N1830,2,0)),VLOOKUP(B405,KRİKET!C$30:N2260,2,0)),VLOOKUP(B405,'FERDİ BRANŞLAR'!B$2:M606,2,0))</f>
        <v>46086</v>
      </c>
      <c r="D405" s="186">
        <f>IFERROR(IFERROR(IFERROR(IFERROR(IFERROR(IFERROR(IFERROR(VLOOKUP(B405,FUTSAL!C$69:N11987,3,0),VLOOKUP(B405,VOLEYBOL!C$54:N2383,3,0)),VLOOKUP(B405,FUTBOL!C$31:N2471,3,0)),VLOOKUP(B405,BASKETBOL!C$42:N2485,3,0)),VLOOKUP(B405,HENTBOL!C$32:N2486,3,0)),VLOOKUP(B405,HOKEY!C$35:N1830,3,0)),VLOOKUP(B405,KRİKET!C$30:N2260,3,0)),VLOOKUP(B405,'FERDİ BRANŞLAR'!B$2:M606,3,0))</f>
        <v>0.41666666666666702</v>
      </c>
      <c r="E405" s="185" t="str">
        <f>IFERROR(IFERROR(IFERROR(IFERROR(IFERROR(IFERROR(IFERROR(VLOOKUP(B405,FUTSAL!C$69:N11987,4,0),VLOOKUP(B405,VOLEYBOL!C$54:N2383,4,0)),VLOOKUP(B405,FUTBOL!C$31:N2471,4,0)),VLOOKUP(B405,BASKETBOL!C$42:N2485,4,0)),VLOOKUP(B405,HENTBOL!C$32:N2486,4,0)),VLOOKUP(B405,HOKEY!C$35:N1830,4,0)),VLOOKUP(B405,KRİKET!C$30:N2260,4,0)),VLOOKUP(B405,'FERDİ BRANŞLAR'!B$2:M606,4,0))</f>
        <v>AMASYA 12 HAZİRAN STADYUMU</v>
      </c>
      <c r="F405" s="185" t="str">
        <f>IFERROR(IFERROR(IFERROR(IFERROR(IFERROR(IFERROR(IFERROR(VLOOKUP(B405,FUTSAL!C$69:N11987,5,0),VLOOKUP(B405,VOLEYBOL!C$54:N2383,5,0)),VLOOKUP(B405,FUTBOL!C$31:N2471,5,0)),VLOOKUP(B405,BASKETBOL!C$42:N2485,5,0)),VLOOKUP(B405,HENTBOL!C$32:N2486,5,0)),VLOOKUP(B405,HOKEY!C$35:N1830,5,0)),VLOOKUP(B405,KRİKET!C$30:N2260,5,0)),VLOOKUP(B405,'FERDİ BRANŞLAR'!B$2:M606,5,0))</f>
        <v>ATLETİZM</v>
      </c>
      <c r="G405" s="185" t="str">
        <f>IFERROR(IFERROR(IFERROR(IFERROR(IFERROR(IFERROR(IFERROR(VLOOKUP(B405,FUTSAL!C$69:N12432,6,0),VLOOKUP(B405,VOLEYBOL!C$54:N2828,6,0)),VLOOKUP(B405,FUTBOL!C$31:N2916,6,0)),VLOOKUP(B405,BASKETBOL!C$42:N2930,6,0)),VLOOKUP(B405,HENTBOL!C$32:N2931,6,0)),VLOOKUP(B405,HOKEY!C$35:N2275,6,0)),VLOOKUP(B405,KRİKET!C$30:N2705,6,0)),VLOOKUP(B405,'FERDİ BRANŞLAR'!B$2:M606,6,0))</f>
        <v>…</v>
      </c>
      <c r="H405" s="185" t="str">
        <f>IFERROR(IFERROR(IFERROR(IFERROR(IFERROR(IFERROR(IFERROR(VLOOKUP(B405,FUTSAL!C$69:N12432,7,0),VLOOKUP(B405,VOLEYBOL!C$54:N2828,7,0)),VLOOKUP(B405,FUTBOL!C$31:N2916,7,0)),VLOOKUP(B405,BASKETBOL!C$42:N2930,7,0)),VLOOKUP(B405,HENTBOL!C$32:N2931,7,0)),VLOOKUP(B405,HOKEY!C$35:N2275,7,0)),VLOOKUP(B405,KRİKET!C$30:N2705,7,0)),VLOOKUP(B405,'FERDİ BRANŞLAR'!B$2:M606,7,0))</f>
        <v>YILDIZ</v>
      </c>
      <c r="I405" s="187" t="str">
        <f>IFERROR(IFERROR(IFERROR(IFERROR(IFERROR(IFERROR(IFERROR(VLOOKUP(B405,FUTSAL!C$69:N12432,8,0),VLOOKUP(B405,VOLEYBOL!C$54:N2828,8,0)),VLOOKUP(B405,FUTBOL!C$31:N2916,8,0)),VLOOKUP(B405,BASKETBOL!C$42:N2930,8,0)),VLOOKUP(B405,HENTBOL!C$32:N2931,8,0)),VLOOKUP(B405,HOKEY!C$35:N2275,8,0)),VLOOKUP(B405,KRİKET!C$30:N2705,8,0)),VLOOKUP(B405,'FERDİ BRANŞLAR'!B$2:M606,8,0))</f>
        <v>……….</v>
      </c>
      <c r="J405" s="183" t="str">
        <f>IFERROR(IFERROR(IFERROR(IFERROR(IFERROR(IFERROR(IFERROR(VLOOKUP(B405,FUTSAL!C$69:N12432,9,0),VLOOKUP(B405,VOLEYBOL!C$54:N2828,9,0)),VLOOKUP(B405,FUTBOL!C$31:N2916,9,0)),VLOOKUP(B405,BASKETBOL!C$42:N2930,9,0)),VLOOKUP(B405,HENTBOL!C$32:N2931,9,0)),VLOOKUP(B405,HOKEY!C$35:N2275,9,0)),VLOOKUP(B405,KRİKET!C$30:N2705,9,0)),VLOOKUP(B405,'FERDİ BRANŞLAR'!B$2:M606,9,0))</f>
        <v>…</v>
      </c>
      <c r="K405" s="183" t="str">
        <f>IFERROR(IFERROR(IFERROR(IFERROR(IFERROR(IFERROR(IFERROR(VLOOKUP(B405,FUTSAL!C$69:N12432,10,0),VLOOKUP(B405,VOLEYBOL!C$54:N2828,10,0)),VLOOKUP(B405,FUTBOL!C$31:N2916,10,0)),VLOOKUP(B405,BASKETBOL!C$42:N2930,10,0)),VLOOKUP(B405,HENTBOL!C$32:N2931,10,0)),VLOOKUP(B405,HOKEY!C$35:N2275,10,0)),VLOOKUP(B405,KRİKET!C$30:N2705,10,0)),VLOOKUP(B405,'FERDİ BRANŞLAR'!B$2:M606,10,0))</f>
        <v>…</v>
      </c>
      <c r="L405" s="59" t="str">
        <f>IFERROR(IFERROR(IFERROR(IFERROR(IFERROR(IFERROR(IFERROR(VLOOKUP(B405,FUTSAL!C$69:N12432,11,0),VLOOKUP(B405,VOLEYBOL!C$54:N2828,11,0)),VLOOKUP(B405,FUTBOL!C$31:N2916,11,0)),VLOOKUP(B405,BASKETBOL!C$42:N2930,11,0)),VLOOKUP(B405,HENTBOL!C$32:N2931,11,0)),VLOOKUP(B405,HOKEY!C$35:N2275,11,0)),VLOOKUP(B405,KRİKET!C$30:N2705,11,0)),VLOOKUP(B405,'FERDİ BRANŞLAR'!B$2:M606,11,0))</f>
        <v>……….</v>
      </c>
      <c r="M405" s="79" t="str">
        <f>IFERROR(IFERROR(IFERROR(IFERROR(IFERROR(IFERROR(IFERROR(VLOOKUP(B405,FUTSAL!C$69:N12432,12,0),VLOOKUP(B405,VOLEYBOL!C$54:N2828,12,0)),VLOOKUP(B405,FUTBOL!C$31:N2916,12,0)),VLOOKUP(B405,BASKETBOL!C$42:N2930,12,0)),VLOOKUP(B405,HENTBOL!C$32:N2931,12,0)),VLOOKUP(B405,HOKEY!C$35:N2275,11,0)),VLOOKUP(B405,KRİKET!C$30:N2705,12,0)),VLOOKUP(B405,'FERDİ BRANŞLAR'!B$2:M606,12,0))</f>
        <v xml:space="preserve">KUPA TÖRENİ </v>
      </c>
    </row>
    <row r="406" spans="2:13" ht="12" x14ac:dyDescent="0.2">
      <c r="B406" s="104" t="s">
        <v>153</v>
      </c>
      <c r="C406" s="185">
        <f>IFERROR(IFERROR(IFERROR(IFERROR(IFERROR(IFERROR(IFERROR(VLOOKUP(B406,FUTSAL!C$69:N11993,2,0),VLOOKUP(B406,VOLEYBOL!C$54:N2389,2,0)),VLOOKUP(B406,FUTBOL!C$31:N2477,2,0)),VLOOKUP(B406,BASKETBOL!C$42:N2491,2,0)),VLOOKUP(B406,HENTBOL!C$32:N2492,2,0)),VLOOKUP(B406,HOKEY!C$35:N1836,2,0)),VLOOKUP(B406,KRİKET!C$30:N2266,2,0)),VLOOKUP(B406,'FERDİ BRANŞLAR'!B$2:M612,2,0))</f>
        <v>46086</v>
      </c>
      <c r="D406" s="186">
        <f>IFERROR(IFERROR(IFERROR(IFERROR(IFERROR(IFERROR(IFERROR(VLOOKUP(B406,FUTSAL!C$69:N11993,3,0),VLOOKUP(B406,VOLEYBOL!C$54:N2389,3,0)),VLOOKUP(B406,FUTBOL!C$31:N2477,3,0)),VLOOKUP(B406,BASKETBOL!C$42:N2491,3,0)),VLOOKUP(B406,HENTBOL!C$32:N2492,3,0)),VLOOKUP(B406,HOKEY!C$35:N1836,3,0)),VLOOKUP(B406,KRİKET!C$30:N2266,3,0)),VLOOKUP(B406,'FERDİ BRANŞLAR'!B$2:M612,3,0))</f>
        <v>0.41666666666666702</v>
      </c>
      <c r="E406" s="185" t="str">
        <f>IFERROR(IFERROR(IFERROR(IFERROR(IFERROR(IFERROR(IFERROR(VLOOKUP(B406,FUTSAL!C$69:N11993,4,0),VLOOKUP(B406,VOLEYBOL!C$54:N2389,4,0)),VLOOKUP(B406,FUTBOL!C$31:N2477,4,0)),VLOOKUP(B406,BASKETBOL!C$42:N2491,4,0)),VLOOKUP(B406,HENTBOL!C$32:N2492,4,0)),VLOOKUP(B406,HOKEY!C$35:N1836,4,0)),VLOOKUP(B406,KRİKET!C$30:N2266,4,0)),VLOOKUP(B406,'FERDİ BRANŞLAR'!B$2:M612,4,0))</f>
        <v>HAMİT KAPLAN</v>
      </c>
      <c r="F406" s="185" t="str">
        <f>IFERROR(IFERROR(IFERROR(IFERROR(IFERROR(IFERROR(IFERROR(VLOOKUP(B406,FUTSAL!C$69:N11993,5,0),VLOOKUP(B406,VOLEYBOL!C$54:N2389,5,0)),VLOOKUP(B406,FUTBOL!C$31:N2477,5,0)),VLOOKUP(B406,BASKETBOL!C$42:N2491,5,0)),VLOOKUP(B406,HENTBOL!C$32:N2492,5,0)),VLOOKUP(B406,HOKEY!C$35:N1836,5,0)),VLOOKUP(B406,KRİKET!C$30:N2266,5,0)),VLOOKUP(B406,'FERDİ BRANŞLAR'!B$2:M612,5,0))</f>
        <v>BADMİNTON</v>
      </c>
      <c r="G406" s="185" t="str">
        <f>IFERROR(IFERROR(IFERROR(IFERROR(IFERROR(IFERROR(IFERROR(VLOOKUP(B406,FUTSAL!C$69:N12438,6,0),VLOOKUP(B406,VOLEYBOL!C$54:N2834,6,0)),VLOOKUP(B406,FUTBOL!C$31:N2922,6,0)),VLOOKUP(B406,BASKETBOL!C$42:N2936,6,0)),VLOOKUP(B406,HENTBOL!C$32:N2937,6,0)),VLOOKUP(B406,HOKEY!C$35:N2281,6,0)),VLOOKUP(B406,KRİKET!C$30:N2711,6,0)),VLOOKUP(B406,'FERDİ BRANŞLAR'!B$2:M612,6,0))</f>
        <v>…</v>
      </c>
      <c r="H406" s="185" t="str">
        <f>IFERROR(IFERROR(IFERROR(IFERROR(IFERROR(IFERROR(IFERROR(VLOOKUP(B406,FUTSAL!C$69:N12438,7,0),VLOOKUP(B406,VOLEYBOL!C$54:N2834,7,0)),VLOOKUP(B406,FUTBOL!C$31:N2922,7,0)),VLOOKUP(B406,BASKETBOL!C$42:N2936,7,0)),VLOOKUP(B406,HENTBOL!C$32:N2937,7,0)),VLOOKUP(B406,HOKEY!C$35:N2281,7,0)),VLOOKUP(B406,KRİKET!C$30:N2711,7,0)),VLOOKUP(B406,'FERDİ BRANŞLAR'!B$2:M612,7,0))</f>
        <v>KÜÇÜK KIZ</v>
      </c>
      <c r="I406" s="187" t="str">
        <f>IFERROR(IFERROR(IFERROR(IFERROR(IFERROR(IFERROR(IFERROR(VLOOKUP(B406,FUTSAL!C$69:N12438,8,0),VLOOKUP(B406,VOLEYBOL!C$54:N2834,8,0)),VLOOKUP(B406,FUTBOL!C$31:N2922,8,0)),VLOOKUP(B406,BASKETBOL!C$42:N2936,8,0)),VLOOKUP(B406,HENTBOL!C$32:N2937,8,0)),VLOOKUP(B406,HOKEY!C$35:N2281,8,0)),VLOOKUP(B406,KRİKET!C$30:N2711,8,0)),VLOOKUP(B406,'FERDİ BRANŞLAR'!B$2:M612,8,0))</f>
        <v>……….</v>
      </c>
      <c r="J406" s="183" t="str">
        <f>IFERROR(IFERROR(IFERROR(IFERROR(IFERROR(IFERROR(IFERROR(VLOOKUP(B406,FUTSAL!C$69:N12438,9,0),VLOOKUP(B406,VOLEYBOL!C$54:N2834,9,0)),VLOOKUP(B406,FUTBOL!C$31:N2922,9,0)),VLOOKUP(B406,BASKETBOL!C$42:N2936,9,0)),VLOOKUP(B406,HENTBOL!C$32:N2937,9,0)),VLOOKUP(B406,HOKEY!C$35:N2281,9,0)),VLOOKUP(B406,KRİKET!C$30:N2711,9,0)),VLOOKUP(B406,'FERDİ BRANŞLAR'!B$2:M612,9,0))</f>
        <v>…</v>
      </c>
      <c r="K406" s="183" t="str">
        <f>IFERROR(IFERROR(IFERROR(IFERROR(IFERROR(IFERROR(IFERROR(VLOOKUP(B406,FUTSAL!C$69:N12438,10,0),VLOOKUP(B406,VOLEYBOL!C$54:N2834,10,0)),VLOOKUP(B406,FUTBOL!C$31:N2922,10,0)),VLOOKUP(B406,BASKETBOL!C$42:N2936,10,0)),VLOOKUP(B406,HENTBOL!C$32:N2937,10,0)),VLOOKUP(B406,HOKEY!C$35:N2281,10,0)),VLOOKUP(B406,KRİKET!C$30:N2711,10,0)),VLOOKUP(B406,'FERDİ BRANŞLAR'!B$2:M612,10,0))</f>
        <v>…</v>
      </c>
      <c r="L406" s="59" t="str">
        <f>IFERROR(IFERROR(IFERROR(IFERROR(IFERROR(IFERROR(IFERROR(VLOOKUP(B406,FUTSAL!C$69:N12438,11,0),VLOOKUP(B406,VOLEYBOL!C$54:N2834,11,0)),VLOOKUP(B406,FUTBOL!C$31:N2922,11,0)),VLOOKUP(B406,BASKETBOL!C$42:N2936,11,0)),VLOOKUP(B406,HENTBOL!C$32:N2937,11,0)),VLOOKUP(B406,HOKEY!C$35:N2281,11,0)),VLOOKUP(B406,KRİKET!C$30:N2711,11,0)),VLOOKUP(B406,'FERDİ BRANŞLAR'!B$2:M612,11,0))</f>
        <v>……….</v>
      </c>
      <c r="M406" s="79" t="str">
        <f>IFERROR(IFERROR(IFERROR(IFERROR(IFERROR(IFERROR(IFERROR(VLOOKUP(B406,FUTSAL!C$69:N12438,12,0),VLOOKUP(B406,VOLEYBOL!C$54:N2834,12,0)),VLOOKUP(B406,FUTBOL!C$31:N2922,12,0)),VLOOKUP(B406,BASKETBOL!C$42:N2936,12,0)),VLOOKUP(B406,HENTBOL!C$32:N2937,12,0)),VLOOKUP(B406,HOKEY!C$35:N2281,11,0)),VLOOKUP(B406,KRİKET!C$30:N2711,12,0)),VLOOKUP(B406,'FERDİ BRANŞLAR'!B$2:M612,12,0))</f>
        <v xml:space="preserve">KUPA TÖRENİ </v>
      </c>
    </row>
    <row r="407" spans="2:13" ht="12" x14ac:dyDescent="0.2">
      <c r="B407" s="188">
        <v>259</v>
      </c>
      <c r="C407" s="185">
        <f>IFERROR(IFERROR(IFERROR(IFERROR(IFERROR(IFERROR(IFERROR(VLOOKUP(B407,FUTSAL!C$69:N11570,2,0),VLOOKUP(B407,VOLEYBOL!C$54:N1966,2,0)),VLOOKUP(B407,FUTBOL!C$31:N2054,2,0)),VLOOKUP(B407,BASKETBOL!C$42:N2068,2,0)),VLOOKUP(B407,HENTBOL!C$32:N2069,2,0)),VLOOKUP(B407,HOKEY!C$35:N1413,2,0)),VLOOKUP(B407,KRİKET!C$30:N1843,2,0)),VLOOKUP(B407,'FERDİ BRANŞLAR'!B$2:M189,2,0))</f>
        <v>46086</v>
      </c>
      <c r="D407" s="186">
        <f>IFERROR(IFERROR(IFERROR(IFERROR(IFERROR(IFERROR(IFERROR(VLOOKUP(B407,FUTSAL!C$69:N11570,3,0),VLOOKUP(B407,VOLEYBOL!C$54:N1966,3,0)),VLOOKUP(B407,FUTBOL!C$31:N2054,3,0)),VLOOKUP(B407,BASKETBOL!C$42:N2068,3,0)),VLOOKUP(B407,HENTBOL!C$32:N2069,3,0)),VLOOKUP(B407,HOKEY!C$35:N1413,3,0)),VLOOKUP(B407,KRİKET!C$30:N1843,3,0)),VLOOKUP(B407,'FERDİ BRANŞLAR'!B$2:M189,3,0))</f>
        <v>0.47916666666666669</v>
      </c>
      <c r="E407" s="185" t="str">
        <f>IFERROR(IFERROR(IFERROR(IFERROR(IFERROR(IFERROR(IFERROR(VLOOKUP(B407,FUTSAL!C$69:N11570,4,0),VLOOKUP(B407,VOLEYBOL!C$54:N1966,4,0)),VLOOKUP(B407,FUTBOL!C$31:N2054,4,0)),VLOOKUP(B407,BASKETBOL!C$42:N2068,4,0)),VLOOKUP(B407,HENTBOL!C$32:N2069,4,0)),VLOOKUP(B407,HOKEY!C$35:N1413,4,0)),VLOOKUP(B407,KRİKET!C$30:N1843,4,0)),VLOOKUP(B407,'FERDİ BRANŞLAR'!B$2:M189,4,0))</f>
        <v>AMASYA BEL 2NOLU SENTETİK SAHA</v>
      </c>
      <c r="F407" s="185" t="str">
        <f>IFERROR(IFERROR(IFERROR(IFERROR(IFERROR(IFERROR(IFERROR(VLOOKUP(B407,FUTSAL!C$69:N11570,5,0),VLOOKUP(B407,VOLEYBOL!C$54:N1966,5,0)),VLOOKUP(B407,FUTBOL!C$31:N2054,5,0)),VLOOKUP(B407,BASKETBOL!C$42:N2068,5,0)),VLOOKUP(B407,HENTBOL!C$32:N2069,5,0)),VLOOKUP(B407,HOKEY!C$35:N1413,5,0)),VLOOKUP(B407,KRİKET!C$30:N1843,5,0)),VLOOKUP(B407,'FERDİ BRANŞLAR'!B$2:M189,5,0))</f>
        <v>FUTBOL</v>
      </c>
      <c r="G407" s="185" t="str">
        <f>IFERROR(IFERROR(IFERROR(IFERROR(IFERROR(IFERROR(IFERROR(VLOOKUP(B407,FUTSAL!C$69:N12015,6,0),VLOOKUP(B407,VOLEYBOL!C$54:N2411,6,0)),VLOOKUP(B407,FUTBOL!C$31:N2499,6,0)),VLOOKUP(B407,BASKETBOL!C$42:N2513,6,0)),VLOOKUP(B407,HENTBOL!C$32:N2514,6,0)),VLOOKUP(B407,HOKEY!C$35:N1858,6,0)),VLOOKUP(B407,KRİKET!C$30:N2288,6,0)),VLOOKUP(B407,'FERDİ BRANŞLAR'!B$2:M189,6,0))</f>
        <v>YRF 2</v>
      </c>
      <c r="H407" s="185" t="str">
        <f>IFERROR(IFERROR(IFERROR(IFERROR(IFERROR(IFERROR(IFERROR(VLOOKUP(B407,FUTSAL!C$69:N12015,7,0),VLOOKUP(B407,VOLEYBOL!C$54:N2411,7,0)),VLOOKUP(B407,FUTBOL!C$31:N2499,7,0)),VLOOKUP(B407,BASKETBOL!C$42:N2513,7,0)),VLOOKUP(B407,HENTBOL!C$32:N2514,7,0)),VLOOKUP(B407,HOKEY!C$35:N1858,7,0)),VLOOKUP(B407,KRİKET!C$30:N2288,7,0)),VLOOKUP(B407,'FERDİ BRANŞLAR'!B$2:M189,7,0))</f>
        <v>KÜÇÜK ERK</v>
      </c>
      <c r="I407" s="187">
        <f>IFERROR(IFERROR(IFERROR(IFERROR(IFERROR(IFERROR(IFERROR(VLOOKUP(B407,FUTSAL!C$69:N12015,8,0),VLOOKUP(B407,VOLEYBOL!C$54:N2411,8,0)),VLOOKUP(B407,FUTBOL!C$31:N2499,8,0)),VLOOKUP(B407,BASKETBOL!C$42:N2513,8,0)),VLOOKUP(B407,HENTBOL!C$32:N2514,8,0)),VLOOKUP(B407,HOKEY!C$35:N1858,8,0)),VLOOKUP(B407,KRİKET!C$30:N2288,8,0)),VLOOKUP(B407,'FERDİ BRANŞLAR'!B$2:M189,8,0))</f>
        <v>0</v>
      </c>
      <c r="J407" s="253">
        <f>IFERROR(IFERROR(IFERROR(IFERROR(IFERROR(IFERROR(IFERROR(VLOOKUP(B407,FUTSAL!C$69:N12015,9,0),VLOOKUP(B407,VOLEYBOL!C$54:N2411,9,0)),VLOOKUP(B407,FUTBOL!C$31:N2499,9,0)),VLOOKUP(B407,BASKETBOL!C$42:N2513,9,0)),VLOOKUP(B407,HENTBOL!C$32:N2514,9,0)),VLOOKUP(B407,HOKEY!C$35:N1858,9,0)),VLOOKUP(B407,KRİKET!C$30:N2288,9,0)),VLOOKUP(B407,'FERDİ BRANŞLAR'!B$2:M189,9,0))</f>
        <v>0</v>
      </c>
      <c r="K407" s="253">
        <f>IFERROR(IFERROR(IFERROR(IFERROR(IFERROR(IFERROR(IFERROR(VLOOKUP(B407,FUTSAL!C$69:N12015,10,0),VLOOKUP(B407,VOLEYBOL!C$54:N2411,10,0)),VLOOKUP(B407,FUTBOL!C$31:N2499,10,0)),VLOOKUP(B407,BASKETBOL!C$42:N2513,10,0)),VLOOKUP(B407,HENTBOL!C$32:N2514,10,0)),VLOOKUP(B407,HOKEY!C$35:N1858,10,0)),VLOOKUP(B407,KRİKET!C$30:N2288,10,0)),VLOOKUP(B407,'FERDİ BRANŞLAR'!B$2:M189,10,0))</f>
        <v>0</v>
      </c>
      <c r="L407" s="59">
        <f>IFERROR(IFERROR(IFERROR(IFERROR(IFERROR(IFERROR(IFERROR(VLOOKUP(B407,FUTSAL!C$69:N12015,11,0),VLOOKUP(B407,VOLEYBOL!C$54:N2411,11,0)),VLOOKUP(B407,FUTBOL!C$31:N2499,11,0)),VLOOKUP(B407,BASKETBOL!C$42:N2513,11,0)),VLOOKUP(B407,HENTBOL!C$32:N2514,11,0)),VLOOKUP(B407,HOKEY!C$35:N1858,11,0)),VLOOKUP(B407,KRİKET!C$30:N2288,11,0)),VLOOKUP(B407,'FERDİ BRANŞLAR'!B$2:M189,11,0))</f>
        <v>0</v>
      </c>
      <c r="M407" s="79">
        <f>IFERROR(IFERROR(IFERROR(IFERROR(IFERROR(IFERROR(IFERROR(VLOOKUP(B407,FUTSAL!C$69:N12015,12,0),VLOOKUP(B407,VOLEYBOL!C$54:N2411,12,0)),VLOOKUP(B407,FUTBOL!C$31:N2499,12,0)),VLOOKUP(B407,BASKETBOL!C$42:N2513,12,0)),VLOOKUP(B407,HENTBOL!C$32:N2514,12,0)),VLOOKUP(B407,HOKEY!C$35:N1858,11,0)),VLOOKUP(B407,KRİKET!C$30:N2288,12,0)),VLOOKUP(B407,'FERDİ BRANŞLAR'!B$2:M189,12,0))</f>
        <v>0</v>
      </c>
    </row>
    <row r="408" spans="2:13" ht="12" x14ac:dyDescent="0.2">
      <c r="B408" s="104" t="s">
        <v>148</v>
      </c>
      <c r="C408" s="185">
        <f>IFERROR(IFERROR(IFERROR(IFERROR(IFERROR(IFERROR(IFERROR(VLOOKUP(B408,FUTSAL!C$69:N11988,2,0),VLOOKUP(B408,VOLEYBOL!C$54:N2384,2,0)),VLOOKUP(B408,FUTBOL!C$31:N2472,2,0)),VLOOKUP(B408,BASKETBOL!C$42:N2486,2,0)),VLOOKUP(B408,HENTBOL!C$32:N2487,2,0)),VLOOKUP(B408,HOKEY!C$35:N1831,2,0)),VLOOKUP(B408,KRİKET!C$30:N2261,2,0)),VLOOKUP(B408,'FERDİ BRANŞLAR'!B$2:M607,2,0))</f>
        <v>46087</v>
      </c>
      <c r="D408" s="186">
        <f>IFERROR(IFERROR(IFERROR(IFERROR(IFERROR(IFERROR(IFERROR(VLOOKUP(B408,FUTSAL!C$69:N11988,3,0),VLOOKUP(B408,VOLEYBOL!C$54:N2384,3,0)),VLOOKUP(B408,FUTBOL!C$31:N2472,3,0)),VLOOKUP(B408,BASKETBOL!C$42:N2486,3,0)),VLOOKUP(B408,HENTBOL!C$32:N2487,3,0)),VLOOKUP(B408,HOKEY!C$35:N1831,3,0)),VLOOKUP(B408,KRİKET!C$30:N2261,3,0)),VLOOKUP(B408,'FERDİ BRANŞLAR'!B$2:M607,3,0))</f>
        <v>0.41666666666666702</v>
      </c>
      <c r="E408" s="185" t="str">
        <f>IFERROR(IFERROR(IFERROR(IFERROR(IFERROR(IFERROR(IFERROR(VLOOKUP(B408,FUTSAL!C$69:N11988,4,0),VLOOKUP(B408,VOLEYBOL!C$54:N2384,4,0)),VLOOKUP(B408,FUTBOL!C$31:N2472,4,0)),VLOOKUP(B408,BASKETBOL!C$42:N2486,4,0)),VLOOKUP(B408,HENTBOL!C$32:N2487,4,0)),VLOOKUP(B408,HOKEY!C$35:N1831,4,0)),VLOOKUP(B408,KRİKET!C$30:N2261,4,0)),VLOOKUP(B408,'FERDİ BRANŞLAR'!B$2:M607,4,0))</f>
        <v>AMASYA 12 HAZİRAN STADYUMU</v>
      </c>
      <c r="F408" s="185" t="str">
        <f>IFERROR(IFERROR(IFERROR(IFERROR(IFERROR(IFERROR(IFERROR(VLOOKUP(B408,FUTSAL!C$69:N11988,5,0),VLOOKUP(B408,VOLEYBOL!C$54:N2384,5,0)),VLOOKUP(B408,FUTBOL!C$31:N2472,5,0)),VLOOKUP(B408,BASKETBOL!C$42:N2486,5,0)),VLOOKUP(B408,HENTBOL!C$32:N2487,5,0)),VLOOKUP(B408,HOKEY!C$35:N1831,5,0)),VLOOKUP(B408,KRİKET!C$30:N2261,5,0)),VLOOKUP(B408,'FERDİ BRANŞLAR'!B$2:M607,5,0))</f>
        <v>ATLETİZM</v>
      </c>
      <c r="G408" s="185" t="str">
        <f>IFERROR(IFERROR(IFERROR(IFERROR(IFERROR(IFERROR(IFERROR(VLOOKUP(B408,FUTSAL!C$69:N12433,6,0),VLOOKUP(B408,VOLEYBOL!C$54:N2829,6,0)),VLOOKUP(B408,FUTBOL!C$31:N2917,6,0)),VLOOKUP(B408,BASKETBOL!C$42:N2931,6,0)),VLOOKUP(B408,HENTBOL!C$32:N2932,6,0)),VLOOKUP(B408,HOKEY!C$35:N2276,6,0)),VLOOKUP(B408,KRİKET!C$30:N2706,6,0)),VLOOKUP(B408,'FERDİ BRANŞLAR'!B$2:M607,6,0))</f>
        <v>…</v>
      </c>
      <c r="H408" s="185" t="str">
        <f>IFERROR(IFERROR(IFERROR(IFERROR(IFERROR(IFERROR(IFERROR(VLOOKUP(B408,FUTSAL!C$69:N12433,7,0),VLOOKUP(B408,VOLEYBOL!C$54:N2829,7,0)),VLOOKUP(B408,FUTBOL!C$31:N2917,7,0)),VLOOKUP(B408,BASKETBOL!C$42:N2931,7,0)),VLOOKUP(B408,HENTBOL!C$32:N2932,7,0)),VLOOKUP(B408,HOKEY!C$35:N2276,7,0)),VLOOKUP(B408,KRİKET!C$30:N2706,7,0)),VLOOKUP(B408,'FERDİ BRANŞLAR'!B$2:M607,7,0))</f>
        <v>KÜÇÜK-YILDIZ</v>
      </c>
      <c r="I408" s="187" t="str">
        <f>IFERROR(IFERROR(IFERROR(IFERROR(IFERROR(IFERROR(IFERROR(VLOOKUP(B408,FUTSAL!C$69:N12433,8,0),VLOOKUP(B408,VOLEYBOL!C$54:N2829,8,0)),VLOOKUP(B408,FUTBOL!C$31:N2917,8,0)),VLOOKUP(B408,BASKETBOL!C$42:N2931,8,0)),VLOOKUP(B408,HENTBOL!C$32:N2932,8,0)),VLOOKUP(B408,HOKEY!C$35:N2276,8,0)),VLOOKUP(B408,KRİKET!C$30:N2706,8,0)),VLOOKUP(B408,'FERDİ BRANŞLAR'!B$2:M607,8,0))</f>
        <v>……….</v>
      </c>
      <c r="J408" s="183" t="str">
        <f>IFERROR(IFERROR(IFERROR(IFERROR(IFERROR(IFERROR(IFERROR(VLOOKUP(B408,FUTSAL!C$69:N12433,9,0),VLOOKUP(B408,VOLEYBOL!C$54:N2829,9,0)),VLOOKUP(B408,FUTBOL!C$31:N2917,9,0)),VLOOKUP(B408,BASKETBOL!C$42:N2931,9,0)),VLOOKUP(B408,HENTBOL!C$32:N2932,9,0)),VLOOKUP(B408,HOKEY!C$35:N2276,9,0)),VLOOKUP(B408,KRİKET!C$30:N2706,9,0)),VLOOKUP(B408,'FERDİ BRANŞLAR'!B$2:M607,9,0))</f>
        <v>…</v>
      </c>
      <c r="K408" s="183" t="str">
        <f>IFERROR(IFERROR(IFERROR(IFERROR(IFERROR(IFERROR(IFERROR(VLOOKUP(B408,FUTSAL!C$69:N12433,10,0),VLOOKUP(B408,VOLEYBOL!C$54:N2829,10,0)),VLOOKUP(B408,FUTBOL!C$31:N2917,10,0)),VLOOKUP(B408,BASKETBOL!C$42:N2931,10,0)),VLOOKUP(B408,HENTBOL!C$32:N2932,10,0)),VLOOKUP(B408,HOKEY!C$35:N2276,10,0)),VLOOKUP(B408,KRİKET!C$30:N2706,10,0)),VLOOKUP(B408,'FERDİ BRANŞLAR'!B$2:M607,10,0))</f>
        <v>…</v>
      </c>
      <c r="L408" s="351" t="str">
        <f>IFERROR(IFERROR(IFERROR(IFERROR(IFERROR(IFERROR(IFERROR(VLOOKUP(B408,FUTSAL!C$69:N12433,11,0),VLOOKUP(B408,VOLEYBOL!C$54:N2829,11,0)),VLOOKUP(B408,FUTBOL!C$31:N2917,11,0)),VLOOKUP(B408,BASKETBOL!C$42:N2931,11,0)),VLOOKUP(B408,HENTBOL!C$32:N2932,11,0)),VLOOKUP(B408,HOKEY!C$35:N2276,11,0)),VLOOKUP(B408,KRİKET!C$30:N2706,11,0)),VLOOKUP(B408,'FERDİ BRANŞLAR'!B$2:M607,11,0))</f>
        <v>……….</v>
      </c>
      <c r="M408" s="79" t="str">
        <f>IFERROR(IFERROR(IFERROR(IFERROR(IFERROR(IFERROR(IFERROR(VLOOKUP(B408,FUTSAL!C$69:N12433,12,0),VLOOKUP(B408,VOLEYBOL!C$54:N2829,12,0)),VLOOKUP(B408,FUTBOL!C$31:N2917,12,0)),VLOOKUP(B408,BASKETBOL!C$42:N2931,12,0)),VLOOKUP(B408,HENTBOL!C$32:N2932,12,0)),VLOOKUP(B408,HOKEY!C$35:N2276,11,0)),VLOOKUP(B408,KRİKET!C$30:N2706,12,0)),VLOOKUP(B408,'FERDİ BRANŞLAR'!B$2:M607,12,0))</f>
        <v xml:space="preserve">KUPA TÖRENİ </v>
      </c>
    </row>
    <row r="409" spans="2:13" ht="12" x14ac:dyDescent="0.2">
      <c r="B409" s="104" t="s">
        <v>154</v>
      </c>
      <c r="C409" s="185">
        <f>IFERROR(IFERROR(IFERROR(IFERROR(IFERROR(IFERROR(IFERROR(VLOOKUP(B409,FUTSAL!C$69:N11994,2,0),VLOOKUP(B409,VOLEYBOL!C$54:N2390,2,0)),VLOOKUP(B409,FUTBOL!C$31:N2478,2,0)),VLOOKUP(B409,BASKETBOL!C$42:N2492,2,0)),VLOOKUP(B409,HENTBOL!C$32:N2493,2,0)),VLOOKUP(B409,HOKEY!C$35:N1837,2,0)),VLOOKUP(B409,KRİKET!C$30:N2267,2,0)),VLOOKUP(B409,'FERDİ BRANŞLAR'!B$2:M613,2,0))</f>
        <v>46087</v>
      </c>
      <c r="D409" s="186">
        <f>IFERROR(IFERROR(IFERROR(IFERROR(IFERROR(IFERROR(IFERROR(VLOOKUP(B409,FUTSAL!C$69:N11994,3,0),VLOOKUP(B409,VOLEYBOL!C$54:N2390,3,0)),VLOOKUP(B409,FUTBOL!C$31:N2478,3,0)),VLOOKUP(B409,BASKETBOL!C$42:N2492,3,0)),VLOOKUP(B409,HENTBOL!C$32:N2493,3,0)),VLOOKUP(B409,HOKEY!C$35:N1837,3,0)),VLOOKUP(B409,KRİKET!C$30:N2267,3,0)),VLOOKUP(B409,'FERDİ BRANŞLAR'!B$2:M613,3,0))</f>
        <v>0.41666666666666702</v>
      </c>
      <c r="E409" s="185" t="str">
        <f>IFERROR(IFERROR(IFERROR(IFERROR(IFERROR(IFERROR(IFERROR(VLOOKUP(B409,FUTSAL!C$69:N11994,4,0),VLOOKUP(B409,VOLEYBOL!C$54:N2390,4,0)),VLOOKUP(B409,FUTBOL!C$31:N2478,4,0)),VLOOKUP(B409,BASKETBOL!C$42:N2492,4,0)),VLOOKUP(B409,HENTBOL!C$32:N2493,4,0)),VLOOKUP(B409,HOKEY!C$35:N1837,4,0)),VLOOKUP(B409,KRİKET!C$30:N2267,4,0)),VLOOKUP(B409,'FERDİ BRANŞLAR'!B$2:M613,4,0))</f>
        <v>HAMİT KAPLAN</v>
      </c>
      <c r="F409" s="185" t="str">
        <f>IFERROR(IFERROR(IFERROR(IFERROR(IFERROR(IFERROR(IFERROR(VLOOKUP(B409,FUTSAL!C$69:N11994,5,0),VLOOKUP(B409,VOLEYBOL!C$54:N2390,5,0)),VLOOKUP(B409,FUTBOL!C$31:N2478,5,0)),VLOOKUP(B409,BASKETBOL!C$42:N2492,5,0)),VLOOKUP(B409,HENTBOL!C$32:N2493,5,0)),VLOOKUP(B409,HOKEY!C$35:N1837,5,0)),VLOOKUP(B409,KRİKET!C$30:N2267,5,0)),VLOOKUP(B409,'FERDİ BRANŞLAR'!B$2:M613,5,0))</f>
        <v>BADMİNTON</v>
      </c>
      <c r="G409" s="185" t="str">
        <f>IFERROR(IFERROR(IFERROR(IFERROR(IFERROR(IFERROR(IFERROR(VLOOKUP(B409,FUTSAL!C$69:N12439,6,0),VLOOKUP(B409,VOLEYBOL!C$54:N2835,6,0)),VLOOKUP(B409,FUTBOL!C$31:N2923,6,0)),VLOOKUP(B409,BASKETBOL!C$42:N2937,6,0)),VLOOKUP(B409,HENTBOL!C$32:N2938,6,0)),VLOOKUP(B409,HOKEY!C$35:N2282,6,0)),VLOOKUP(B409,KRİKET!C$30:N2712,6,0)),VLOOKUP(B409,'FERDİ BRANŞLAR'!B$2:M613,6,0))</f>
        <v>…</v>
      </c>
      <c r="H409" s="185" t="str">
        <f>IFERROR(IFERROR(IFERROR(IFERROR(IFERROR(IFERROR(IFERROR(VLOOKUP(B409,FUTSAL!C$69:N12439,7,0),VLOOKUP(B409,VOLEYBOL!C$54:N2835,7,0)),VLOOKUP(B409,FUTBOL!C$31:N2923,7,0)),VLOOKUP(B409,BASKETBOL!C$42:N2937,7,0)),VLOOKUP(B409,HENTBOL!C$32:N2938,7,0)),VLOOKUP(B409,HOKEY!C$35:N2282,7,0)),VLOOKUP(B409,KRİKET!C$30:N2712,7,0)),VLOOKUP(B409,'FERDİ BRANŞLAR'!B$2:M613,7,0))</f>
        <v>KÜÇÜK ERKEK</v>
      </c>
      <c r="I409" s="187" t="str">
        <f>IFERROR(IFERROR(IFERROR(IFERROR(IFERROR(IFERROR(IFERROR(VLOOKUP(B409,FUTSAL!C$69:N12439,8,0),VLOOKUP(B409,VOLEYBOL!C$54:N2835,8,0)),VLOOKUP(B409,FUTBOL!C$31:N2923,8,0)),VLOOKUP(B409,BASKETBOL!C$42:N2937,8,0)),VLOOKUP(B409,HENTBOL!C$32:N2938,8,0)),VLOOKUP(B409,HOKEY!C$35:N2282,8,0)),VLOOKUP(B409,KRİKET!C$30:N2712,8,0)),VLOOKUP(B409,'FERDİ BRANŞLAR'!B$2:M613,8,0))</f>
        <v>……….</v>
      </c>
      <c r="J409" s="183" t="str">
        <f>IFERROR(IFERROR(IFERROR(IFERROR(IFERROR(IFERROR(IFERROR(VLOOKUP(B409,FUTSAL!C$69:N12439,9,0),VLOOKUP(B409,VOLEYBOL!C$54:N2835,9,0)),VLOOKUP(B409,FUTBOL!C$31:N2923,9,0)),VLOOKUP(B409,BASKETBOL!C$42:N2937,9,0)),VLOOKUP(B409,HENTBOL!C$32:N2938,9,0)),VLOOKUP(B409,HOKEY!C$35:N2282,9,0)),VLOOKUP(B409,KRİKET!C$30:N2712,9,0)),VLOOKUP(B409,'FERDİ BRANŞLAR'!B$2:M613,9,0))</f>
        <v>…</v>
      </c>
      <c r="K409" s="183" t="str">
        <f>IFERROR(IFERROR(IFERROR(IFERROR(IFERROR(IFERROR(IFERROR(VLOOKUP(B409,FUTSAL!C$69:N12439,10,0),VLOOKUP(B409,VOLEYBOL!C$54:N2835,10,0)),VLOOKUP(B409,FUTBOL!C$31:N2923,10,0)),VLOOKUP(B409,BASKETBOL!C$42:N2937,10,0)),VLOOKUP(B409,HENTBOL!C$32:N2938,10,0)),VLOOKUP(B409,HOKEY!C$35:N2282,10,0)),VLOOKUP(B409,KRİKET!C$30:N2712,10,0)),VLOOKUP(B409,'FERDİ BRANŞLAR'!B$2:M613,10,0))</f>
        <v>…</v>
      </c>
      <c r="L409" s="351">
        <f>IFERROR(IFERROR(IFERROR(IFERROR(IFERROR(IFERROR(IFERROR(VLOOKUP(B409,FUTSAL!C$69:N12439,11,0),VLOOKUP(B409,VOLEYBOL!C$54:N2835,11,0)),VLOOKUP(B409,FUTBOL!C$31:N2923,11,0)),VLOOKUP(B409,BASKETBOL!C$42:N2937,11,0)),VLOOKUP(B409,HENTBOL!C$32:N2938,11,0)),VLOOKUP(B409,HOKEY!C$35:N2282,11,0)),VLOOKUP(B409,KRİKET!C$30:N2712,11,0)),VLOOKUP(B409,'FERDİ BRANŞLAR'!B$2:M613,11,0))</f>
        <v>0</v>
      </c>
      <c r="M409" s="79" t="str">
        <f>IFERROR(IFERROR(IFERROR(IFERROR(IFERROR(IFERROR(IFERROR(VLOOKUP(B409,FUTSAL!C$69:N12439,12,0),VLOOKUP(B409,VOLEYBOL!C$54:N2835,12,0)),VLOOKUP(B409,FUTBOL!C$31:N2923,12,0)),VLOOKUP(B409,BASKETBOL!C$42:N2937,12,0)),VLOOKUP(B409,HENTBOL!C$32:N2938,12,0)),VLOOKUP(B409,HOKEY!C$35:N2282,11,0)),VLOOKUP(B409,KRİKET!C$30:N2712,12,0)),VLOOKUP(B409,'FERDİ BRANŞLAR'!B$2:M613,12,0))</f>
        <v xml:space="preserve">KUPA TÖRENİ </v>
      </c>
    </row>
    <row r="410" spans="2:13" ht="12" x14ac:dyDescent="0.2">
      <c r="B410" s="104" t="s">
        <v>163</v>
      </c>
      <c r="C410" s="185">
        <f>IFERROR(IFERROR(IFERROR(IFERROR(IFERROR(IFERROR(IFERROR(VLOOKUP(B410,FUTSAL!C$69:N12003,2,0),VLOOKUP(B410,VOLEYBOL!C$54:N2399,2,0)),VLOOKUP(B410,FUTBOL!C$31:N2487,2,0)),VLOOKUP(B410,BASKETBOL!C$42:N2501,2,0)),VLOOKUP(B410,HENTBOL!C$32:N2502,2,0)),VLOOKUP(B410,HOKEY!C$35:N1846,2,0)),VLOOKUP(B410,KRİKET!C$30:N2276,2,0)),VLOOKUP(B410,'FERDİ BRANŞLAR'!B$2:M622,2,0))</f>
        <v>46088</v>
      </c>
      <c r="D410" s="186">
        <f>IFERROR(IFERROR(IFERROR(IFERROR(IFERROR(IFERROR(IFERROR(VLOOKUP(B410,FUTSAL!C$69:N12003,3,0),VLOOKUP(B410,VOLEYBOL!C$54:N2399,3,0)),VLOOKUP(B410,FUTBOL!C$31:N2487,3,0)),VLOOKUP(B410,BASKETBOL!C$42:N2501,3,0)),VLOOKUP(B410,HENTBOL!C$32:N2502,3,0)),VLOOKUP(B410,HOKEY!C$35:N1846,3,0)),VLOOKUP(B410,KRİKET!C$30:N2276,3,0)),VLOOKUP(B410,'FERDİ BRANŞLAR'!B$2:M622,3,0))</f>
        <v>0.41666666666666669</v>
      </c>
      <c r="E410" s="185" t="str">
        <f>IFERROR(IFERROR(IFERROR(IFERROR(IFERROR(IFERROR(IFERROR(VLOOKUP(B410,FUTSAL!C$69:N12003,4,0),VLOOKUP(B410,VOLEYBOL!C$54:N2399,4,0)),VLOOKUP(B410,FUTBOL!C$31:N2487,4,0)),VLOOKUP(B410,BASKETBOL!C$42:N2501,4,0)),VLOOKUP(B410,HENTBOL!C$32:N2502,4,0)),VLOOKUP(B410,HOKEY!C$35:N1846,4,0)),VLOOKUP(B410,KRİKET!C$30:N2276,4,0)),VLOOKUP(B410,'FERDİ BRANŞLAR'!B$2:M622,4,0))</f>
        <v xml:space="preserve">12 HAZİRAN STADYUMU </v>
      </c>
      <c r="F410" s="185" t="str">
        <f>IFERROR(IFERROR(IFERROR(IFERROR(IFERROR(IFERROR(IFERROR(VLOOKUP(B410,FUTSAL!C$69:N12003,5,0),VLOOKUP(B410,VOLEYBOL!C$54:N2399,5,0)),VLOOKUP(B410,FUTBOL!C$31:N2487,5,0)),VLOOKUP(B410,BASKETBOL!C$42:N2501,5,0)),VLOOKUP(B410,HENTBOL!C$32:N2502,5,0)),VLOOKUP(B410,HOKEY!C$35:N1846,5,0)),VLOOKUP(B410,KRİKET!C$30:N2276,5,0)),VLOOKUP(B410,'FERDİ BRANŞLAR'!B$2:M622,5,0))</f>
        <v>ÖZEL SPORCULAR ATLETİZİM</v>
      </c>
      <c r="G410" s="185" t="str">
        <f>IFERROR(IFERROR(IFERROR(IFERROR(IFERROR(IFERROR(IFERROR(VLOOKUP(B410,FUTSAL!C$69:N12448,6,0),VLOOKUP(B410,VOLEYBOL!C$54:N2844,6,0)),VLOOKUP(B410,FUTBOL!C$31:N2932,6,0)),VLOOKUP(B410,BASKETBOL!C$42:N2946,6,0)),VLOOKUP(B410,HENTBOL!C$32:N2947,6,0)),VLOOKUP(B410,HOKEY!C$35:N2291,6,0)),VLOOKUP(B410,KRİKET!C$30:N2721,6,0)),VLOOKUP(B410,'FERDİ BRANŞLAR'!B$2:M622,6,0))</f>
        <v>…</v>
      </c>
      <c r="H410" s="185" t="str">
        <f>IFERROR(IFERROR(IFERROR(IFERROR(IFERROR(IFERROR(IFERROR(VLOOKUP(B410,FUTSAL!C$69:N12448,7,0),VLOOKUP(B410,VOLEYBOL!C$54:N2844,7,0)),VLOOKUP(B410,FUTBOL!C$31:N2932,7,0)),VLOOKUP(B410,BASKETBOL!C$42:N2946,7,0)),VLOOKUP(B410,HENTBOL!C$32:N2947,7,0)),VLOOKUP(B410,HOKEY!C$35:N2291,7,0)),VLOOKUP(B410,KRİKET!C$30:N2721,7,0)),VLOOKUP(B410,'FERDİ BRANŞLAR'!B$2:M622,7,0))</f>
        <v>GENÇLER A</v>
      </c>
      <c r="I410" s="187" t="str">
        <f>IFERROR(IFERROR(IFERROR(IFERROR(IFERROR(IFERROR(IFERROR(VLOOKUP(B410,FUTSAL!C$69:N12448,8,0),VLOOKUP(B410,VOLEYBOL!C$54:N2844,8,0)),VLOOKUP(B410,FUTBOL!C$31:N2932,8,0)),VLOOKUP(B410,BASKETBOL!C$42:N2946,8,0)),VLOOKUP(B410,HENTBOL!C$32:N2947,8,0)),VLOOKUP(B410,HOKEY!C$35:N2291,8,0)),VLOOKUP(B410,KRİKET!C$30:N2721,8,0)),VLOOKUP(B410,'FERDİ BRANŞLAR'!B$2:M622,8,0))</f>
        <v>……….</v>
      </c>
      <c r="J410" s="183" t="str">
        <f>IFERROR(IFERROR(IFERROR(IFERROR(IFERROR(IFERROR(IFERROR(VLOOKUP(B410,FUTSAL!C$69:N12448,9,0),VLOOKUP(B410,VOLEYBOL!C$54:N2844,9,0)),VLOOKUP(B410,FUTBOL!C$31:N2932,9,0)),VLOOKUP(B410,BASKETBOL!C$42:N2946,9,0)),VLOOKUP(B410,HENTBOL!C$32:N2947,9,0)),VLOOKUP(B410,HOKEY!C$35:N2291,9,0)),VLOOKUP(B410,KRİKET!C$30:N2721,9,0)),VLOOKUP(B410,'FERDİ BRANŞLAR'!B$2:M622,9,0))</f>
        <v>…</v>
      </c>
      <c r="K410" s="183" t="str">
        <f>IFERROR(IFERROR(IFERROR(IFERROR(IFERROR(IFERROR(IFERROR(VLOOKUP(B410,FUTSAL!C$69:N12448,10,0),VLOOKUP(B410,VOLEYBOL!C$54:N2844,10,0)),VLOOKUP(B410,FUTBOL!C$31:N2932,10,0)),VLOOKUP(B410,BASKETBOL!C$42:N2946,10,0)),VLOOKUP(B410,HENTBOL!C$32:N2947,10,0)),VLOOKUP(B410,HOKEY!C$35:N2291,10,0)),VLOOKUP(B410,KRİKET!C$30:N2721,10,0)),VLOOKUP(B410,'FERDİ BRANŞLAR'!B$2:M622,10,0))</f>
        <v>…</v>
      </c>
      <c r="L410" s="351" t="str">
        <f>IFERROR(IFERROR(IFERROR(IFERROR(IFERROR(IFERROR(IFERROR(VLOOKUP(B410,FUTSAL!C$69:N12448,11,0),VLOOKUP(B410,VOLEYBOL!C$54:N2844,11,0)),VLOOKUP(B410,FUTBOL!C$31:N2932,11,0)),VLOOKUP(B410,BASKETBOL!C$42:N2946,11,0)),VLOOKUP(B410,HENTBOL!C$32:N2947,11,0)),VLOOKUP(B410,HOKEY!C$35:N2291,11,0)),VLOOKUP(B410,KRİKET!C$30:N2721,11,0)),VLOOKUP(B410,'FERDİ BRANŞLAR'!B$2:M622,11,0))</f>
        <v>……….</v>
      </c>
      <c r="M410" s="79" t="str">
        <f>IFERROR(IFERROR(IFERROR(IFERROR(IFERROR(IFERROR(IFERROR(VLOOKUP(B410,FUTSAL!C$69:N12448,12,0),VLOOKUP(B410,VOLEYBOL!C$54:N2844,12,0)),VLOOKUP(B410,FUTBOL!C$31:N2932,12,0)),VLOOKUP(B410,BASKETBOL!C$42:N2946,12,0)),VLOOKUP(B410,HENTBOL!C$32:N2947,12,0)),VLOOKUP(B410,HOKEY!C$35:N2291,11,0)),VLOOKUP(B410,KRİKET!C$30:N2721,12,0)),VLOOKUP(B410,'FERDİ BRANŞLAR'!B$2:M622,12,0))</f>
        <v xml:space="preserve">KUPA TÖRENİ </v>
      </c>
    </row>
    <row r="411" spans="2:13" ht="12" x14ac:dyDescent="0.2">
      <c r="B411" s="188">
        <v>260</v>
      </c>
      <c r="C411" s="185">
        <f>IFERROR(IFERROR(IFERROR(IFERROR(IFERROR(IFERROR(IFERROR(VLOOKUP(B411,FUTSAL!C$69:N11586,2,0),VLOOKUP(B411,VOLEYBOL!C$54:N1982,2,0)),VLOOKUP(B411,FUTBOL!C$31:N2070,2,0)),VLOOKUP(B411,BASKETBOL!C$42:N2084,2,0)),VLOOKUP(B411,HENTBOL!C$32:N2085,2,0)),VLOOKUP(B411,HOKEY!C$35:N1429,2,0)),VLOOKUP(B411,KRİKET!C$30:N1859,2,0)),VLOOKUP(B411,'FERDİ BRANŞLAR'!B$2:M205,2,0))</f>
        <v>46090</v>
      </c>
      <c r="D411" s="186">
        <f>IFERROR(IFERROR(IFERROR(IFERROR(IFERROR(IFERROR(IFERROR(VLOOKUP(B411,FUTSAL!C$69:N11586,3,0),VLOOKUP(B411,VOLEYBOL!C$54:N1982,3,0)),VLOOKUP(B411,FUTBOL!C$31:N2070,3,0)),VLOOKUP(B411,BASKETBOL!C$42:N2084,3,0)),VLOOKUP(B411,HENTBOL!C$32:N2085,3,0)),VLOOKUP(B411,HOKEY!C$35:N1429,3,0)),VLOOKUP(B411,KRİKET!C$30:N1859,3,0)),VLOOKUP(B411,'FERDİ BRANŞLAR'!B$2:M205,3,0))</f>
        <v>0.41666666666666669</v>
      </c>
      <c r="E411" s="185" t="str">
        <f>IFERROR(IFERROR(IFERROR(IFERROR(IFERROR(IFERROR(IFERROR(VLOOKUP(B411,FUTSAL!C$69:N11586,4,0),VLOOKUP(B411,VOLEYBOL!C$54:N1982,4,0)),VLOOKUP(B411,FUTBOL!C$31:N2070,4,0)),VLOOKUP(B411,BASKETBOL!C$42:N2084,4,0)),VLOOKUP(B411,HENTBOL!C$32:N2085,4,0)),VLOOKUP(B411,HOKEY!C$35:N1429,4,0)),VLOOKUP(B411,KRİKET!C$30:N1859,4,0)),VLOOKUP(B411,'FERDİ BRANŞLAR'!B$2:M205,4,0))</f>
        <v>AMASYA BEL 2NOLU SENTETİK SAHA</v>
      </c>
      <c r="F411" s="185" t="str">
        <f>IFERROR(IFERROR(IFERROR(IFERROR(IFERROR(IFERROR(IFERROR(VLOOKUP(B411,FUTSAL!C$69:N11586,5,0),VLOOKUP(B411,VOLEYBOL!C$54:N1982,5,0)),VLOOKUP(B411,FUTBOL!C$31:N2070,5,0)),VLOOKUP(B411,BASKETBOL!C$42:N2084,5,0)),VLOOKUP(B411,HENTBOL!C$32:N2085,5,0)),VLOOKUP(B411,HOKEY!C$35:N1429,5,0)),VLOOKUP(B411,KRİKET!C$30:N1859,5,0)),VLOOKUP(B411,'FERDİ BRANŞLAR'!B$2:M205,5,0))</f>
        <v>FUTBOL</v>
      </c>
      <c r="G411" s="185" t="str">
        <f>IFERROR(IFERROR(IFERROR(IFERROR(IFERROR(IFERROR(IFERROR(VLOOKUP(B411,FUTSAL!C$69:N12031,6,0),VLOOKUP(B411,VOLEYBOL!C$54:N2427,6,0)),VLOOKUP(B411,FUTBOL!C$31:N2515,6,0)),VLOOKUP(B411,BASKETBOL!C$42:N2529,6,0)),VLOOKUP(B411,HENTBOL!C$32:N2530,6,0)),VLOOKUP(B411,HOKEY!C$35:N1874,6,0)),VLOOKUP(B411,KRİKET!C$30:N2304,6,0)),VLOOKUP(B411,'FERDİ BRANŞLAR'!B$2:M205,6,0))</f>
        <v>3-4 LÜK</v>
      </c>
      <c r="H411" s="185" t="str">
        <f>IFERROR(IFERROR(IFERROR(IFERROR(IFERROR(IFERROR(IFERROR(VLOOKUP(B411,FUTSAL!C$69:N12031,7,0),VLOOKUP(B411,VOLEYBOL!C$54:N2427,7,0)),VLOOKUP(B411,FUTBOL!C$31:N2515,7,0)),VLOOKUP(B411,BASKETBOL!C$42:N2529,7,0)),VLOOKUP(B411,HENTBOL!C$32:N2530,7,0)),VLOOKUP(B411,HOKEY!C$35:N1874,7,0)),VLOOKUP(B411,KRİKET!C$30:N2304,7,0)),VLOOKUP(B411,'FERDİ BRANŞLAR'!B$2:M205,7,0))</f>
        <v>KÜÇÜK ERK</v>
      </c>
      <c r="I411" s="187">
        <f>IFERROR(IFERROR(IFERROR(IFERROR(IFERROR(IFERROR(IFERROR(VLOOKUP(B411,FUTSAL!C$69:N12031,8,0),VLOOKUP(B411,VOLEYBOL!C$54:N2427,8,0)),VLOOKUP(B411,FUTBOL!C$31:N2515,8,0)),VLOOKUP(B411,BASKETBOL!C$42:N2529,8,0)),VLOOKUP(B411,HENTBOL!C$32:N2530,8,0)),VLOOKUP(B411,HOKEY!C$35:N1874,8,0)),VLOOKUP(B411,KRİKET!C$30:N2304,8,0)),VLOOKUP(B411,'FERDİ BRANŞLAR'!B$2:M205,8,0))</f>
        <v>0</v>
      </c>
      <c r="J411" s="253">
        <f>IFERROR(IFERROR(IFERROR(IFERROR(IFERROR(IFERROR(IFERROR(VLOOKUP(B411,FUTSAL!C$69:N12031,9,0),VLOOKUP(B411,VOLEYBOL!C$54:N2427,9,0)),VLOOKUP(B411,FUTBOL!C$31:N2515,9,0)),VLOOKUP(B411,BASKETBOL!C$42:N2529,9,0)),VLOOKUP(B411,HENTBOL!C$32:N2530,9,0)),VLOOKUP(B411,HOKEY!C$35:N1874,9,0)),VLOOKUP(B411,KRİKET!C$30:N2304,9,0)),VLOOKUP(B411,'FERDİ BRANŞLAR'!B$2:M205,9,0))</f>
        <v>0</v>
      </c>
      <c r="K411" s="253">
        <f>IFERROR(IFERROR(IFERROR(IFERROR(IFERROR(IFERROR(IFERROR(VLOOKUP(B411,FUTSAL!C$69:N12031,10,0),VLOOKUP(B411,VOLEYBOL!C$54:N2427,10,0)),VLOOKUP(B411,FUTBOL!C$31:N2515,10,0)),VLOOKUP(B411,BASKETBOL!C$42:N2529,10,0)),VLOOKUP(B411,HENTBOL!C$32:N2530,10,0)),VLOOKUP(B411,HOKEY!C$35:N1874,10,0)),VLOOKUP(B411,KRİKET!C$30:N2304,10,0)),VLOOKUP(B411,'FERDİ BRANŞLAR'!B$2:M205,10,0))</f>
        <v>0</v>
      </c>
      <c r="L411" s="351">
        <f>IFERROR(IFERROR(IFERROR(IFERROR(IFERROR(IFERROR(IFERROR(VLOOKUP(B411,FUTSAL!C$69:N12031,11,0),VLOOKUP(B411,VOLEYBOL!C$54:N2427,11,0)),VLOOKUP(B411,FUTBOL!C$31:N2515,11,0)),VLOOKUP(B411,BASKETBOL!C$42:N2529,11,0)),VLOOKUP(B411,HENTBOL!C$32:N2530,11,0)),VLOOKUP(B411,HOKEY!C$35:N1874,11,0)),VLOOKUP(B411,KRİKET!C$30:N2304,11,0)),VLOOKUP(B411,'FERDİ BRANŞLAR'!B$2:M205,11,0))</f>
        <v>0</v>
      </c>
      <c r="M411" s="79">
        <f>IFERROR(IFERROR(IFERROR(IFERROR(IFERROR(IFERROR(IFERROR(VLOOKUP(B411,FUTSAL!C$69:N12031,12,0),VLOOKUP(B411,VOLEYBOL!C$54:N2427,12,0)),VLOOKUP(B411,FUTBOL!C$31:N2515,12,0)),VLOOKUP(B411,BASKETBOL!C$42:N2529,12,0)),VLOOKUP(B411,HENTBOL!C$32:N2530,12,0)),VLOOKUP(B411,HOKEY!C$35:N1874,11,0)),VLOOKUP(B411,KRİKET!C$30:N2304,12,0)),VLOOKUP(B411,'FERDİ BRANŞLAR'!B$2:M205,12,0))</f>
        <v>0</v>
      </c>
    </row>
    <row r="412" spans="2:13" ht="12" x14ac:dyDescent="0.2">
      <c r="B412" s="104" t="s">
        <v>186</v>
      </c>
      <c r="C412" s="185">
        <f>IFERROR(IFERROR(IFERROR(IFERROR(IFERROR(IFERROR(IFERROR(VLOOKUP(B412,FUTSAL!C$69:N12026,2,0),VLOOKUP(B412,VOLEYBOL!C$54:N2422,2,0)),VLOOKUP(B412,FUTBOL!C$31:N2510,2,0)),VLOOKUP(B412,BASKETBOL!C$42:N2524,2,0)),VLOOKUP(B412,HENTBOL!C$32:N2525,2,0)),VLOOKUP(B412,HOKEY!C$35:N1869,2,0)),VLOOKUP(B412,KRİKET!C$30:N2299,2,0)),VLOOKUP(B412,'FERDİ BRANŞLAR'!B$2:M645,2,0))</f>
        <v>46090</v>
      </c>
      <c r="D412" s="186">
        <f>IFERROR(IFERROR(IFERROR(IFERROR(IFERROR(IFERROR(IFERROR(VLOOKUP(B412,FUTSAL!C$69:N12026,3,0),VLOOKUP(B412,VOLEYBOL!C$54:N2422,3,0)),VLOOKUP(B412,FUTBOL!C$31:N2510,3,0)),VLOOKUP(B412,BASKETBOL!C$42:N2524,3,0)),VLOOKUP(B412,HENTBOL!C$32:N2525,3,0)),VLOOKUP(B412,HOKEY!C$35:N1869,3,0)),VLOOKUP(B412,KRİKET!C$30:N2299,3,0)),VLOOKUP(B412,'FERDİ BRANŞLAR'!B$2:M645,3,0))</f>
        <v>0.41666666666666669</v>
      </c>
      <c r="E412" s="185" t="str">
        <f>IFERROR(IFERROR(IFERROR(IFERROR(IFERROR(IFERROR(IFERROR(VLOOKUP(B412,FUTSAL!C$69:N12026,4,0),VLOOKUP(B412,VOLEYBOL!C$54:N2422,4,0)),VLOOKUP(B412,FUTBOL!C$31:N2510,4,0)),VLOOKUP(B412,BASKETBOL!C$42:N2524,4,0)),VLOOKUP(B412,HENTBOL!C$32:N2525,4,0)),VLOOKUP(B412,HOKEY!C$35:N1869,4,0)),VLOOKUP(B412,KRİKET!C$30:N2299,4,0)),VLOOKUP(B412,'FERDİ BRANŞLAR'!B$2:M645,4,0))</f>
        <v>AMASYA S.S</v>
      </c>
      <c r="F412" s="185" t="str">
        <f>IFERROR(IFERROR(IFERROR(IFERROR(IFERROR(IFERROR(IFERROR(VLOOKUP(B412,FUTSAL!C$69:N12026,5,0),VLOOKUP(B412,VOLEYBOL!C$54:N2422,5,0)),VLOOKUP(B412,FUTBOL!C$31:N2510,5,0)),VLOOKUP(B412,BASKETBOL!C$42:N2524,5,0)),VLOOKUP(B412,HENTBOL!C$32:N2525,5,0)),VLOOKUP(B412,HOKEY!C$35:N1869,5,0)),VLOOKUP(B412,KRİKET!C$30:N2299,5,0)),VLOOKUP(B412,'FERDİ BRANŞLAR'!B$2:M645,5,0))</f>
        <v>MUAY THAİ</v>
      </c>
      <c r="G412" s="185" t="str">
        <f>IFERROR(IFERROR(IFERROR(IFERROR(IFERROR(IFERROR(IFERROR(VLOOKUP(B412,FUTSAL!C$69:N12471,6,0),VLOOKUP(B412,VOLEYBOL!C$54:N2867,6,0)),VLOOKUP(B412,FUTBOL!C$31:N2955,6,0)),VLOOKUP(B412,BASKETBOL!C$42:N2969,6,0)),VLOOKUP(B412,HENTBOL!C$32:N2970,6,0)),VLOOKUP(B412,HOKEY!C$35:N2314,6,0)),VLOOKUP(B412,KRİKET!C$30:N2744,6,0)),VLOOKUP(B412,'FERDİ BRANŞLAR'!B$2:M645,6,0))</f>
        <v>…</v>
      </c>
      <c r="H412" s="185" t="str">
        <f>IFERROR(IFERROR(IFERROR(IFERROR(IFERROR(IFERROR(IFERROR(VLOOKUP(B412,FUTSAL!C$69:N12471,7,0),VLOOKUP(B412,VOLEYBOL!C$54:N2867,7,0)),VLOOKUP(B412,FUTBOL!C$31:N2955,7,0)),VLOOKUP(B412,BASKETBOL!C$42:N2969,7,0)),VLOOKUP(B412,HENTBOL!C$32:N2970,7,0)),VLOOKUP(B412,HOKEY!C$35:N2314,7,0)),VLOOKUP(B412,KRİKET!C$30:N2744,7,0)),VLOOKUP(B412,'FERDİ BRANŞLAR'!B$2:M645,7,0))</f>
        <v>GENÇLER -A-B</v>
      </c>
      <c r="I412" s="187" t="str">
        <f>IFERROR(IFERROR(IFERROR(IFERROR(IFERROR(IFERROR(IFERROR(VLOOKUP(B412,FUTSAL!C$69:N12471,8,0),VLOOKUP(B412,VOLEYBOL!C$54:N2867,8,0)),VLOOKUP(B412,FUTBOL!C$31:N2955,8,0)),VLOOKUP(B412,BASKETBOL!C$42:N2969,8,0)),VLOOKUP(B412,HENTBOL!C$32:N2970,8,0)),VLOOKUP(B412,HOKEY!C$35:N2314,8,0)),VLOOKUP(B412,KRİKET!C$30:N2744,8,0)),VLOOKUP(B412,'FERDİ BRANŞLAR'!B$2:M645,8,0))</f>
        <v>……….</v>
      </c>
      <c r="J412" s="183" t="str">
        <f>IFERROR(IFERROR(IFERROR(IFERROR(IFERROR(IFERROR(IFERROR(VLOOKUP(B412,FUTSAL!C$69:N12471,9,0),VLOOKUP(B412,VOLEYBOL!C$54:N2867,9,0)),VLOOKUP(B412,FUTBOL!C$31:N2955,9,0)),VLOOKUP(B412,BASKETBOL!C$42:N2969,9,0)),VLOOKUP(B412,HENTBOL!C$32:N2970,9,0)),VLOOKUP(B412,HOKEY!C$35:N2314,9,0)),VLOOKUP(B412,KRİKET!C$30:N2744,9,0)),VLOOKUP(B412,'FERDİ BRANŞLAR'!B$2:M645,9,0))</f>
        <v>…</v>
      </c>
      <c r="K412" s="183" t="str">
        <f>IFERROR(IFERROR(IFERROR(IFERROR(IFERROR(IFERROR(IFERROR(VLOOKUP(B412,FUTSAL!C$69:N12471,10,0),VLOOKUP(B412,VOLEYBOL!C$54:N2867,10,0)),VLOOKUP(B412,FUTBOL!C$31:N2955,10,0)),VLOOKUP(B412,BASKETBOL!C$42:N2969,10,0)),VLOOKUP(B412,HENTBOL!C$32:N2970,10,0)),VLOOKUP(B412,HOKEY!C$35:N2314,10,0)),VLOOKUP(B412,KRİKET!C$30:N2744,10,0)),VLOOKUP(B412,'FERDİ BRANŞLAR'!B$2:M645,10,0))</f>
        <v>…</v>
      </c>
      <c r="L412" s="326" t="str">
        <f>IFERROR(IFERROR(IFERROR(IFERROR(IFERROR(IFERROR(IFERROR(VLOOKUP(B412,FUTSAL!C$69:N12471,11,0),VLOOKUP(B412,VOLEYBOL!C$54:N2867,11,0)),VLOOKUP(B412,FUTBOL!C$31:N2955,11,0)),VLOOKUP(B412,BASKETBOL!C$42:N2969,11,0)),VLOOKUP(B412,HENTBOL!C$32:N2970,11,0)),VLOOKUP(B412,HOKEY!C$35:N2314,11,0)),VLOOKUP(B412,KRİKET!C$30:N2744,11,0)),VLOOKUP(B412,'FERDİ BRANŞLAR'!B$2:M645,11,0))</f>
        <v>……….</v>
      </c>
      <c r="M412" s="79" t="str">
        <f>IFERROR(IFERROR(IFERROR(IFERROR(IFERROR(IFERROR(IFERROR(VLOOKUP(B412,FUTSAL!C$69:N12471,12,0),VLOOKUP(B412,VOLEYBOL!C$54:N2867,12,0)),VLOOKUP(B412,FUTBOL!C$31:N2955,12,0)),VLOOKUP(B412,BASKETBOL!C$42:N2969,12,0)),VLOOKUP(B412,HENTBOL!C$32:N2970,12,0)),VLOOKUP(B412,HOKEY!C$35:N2314,11,0)),VLOOKUP(B412,KRİKET!C$30:N2744,12,0)),VLOOKUP(B412,'FERDİ BRANŞLAR'!B$2:M645,12,0))</f>
        <v xml:space="preserve">KUPA TÖRENİ </v>
      </c>
    </row>
    <row r="413" spans="2:13" ht="12" x14ac:dyDescent="0.2">
      <c r="B413" s="188">
        <v>261</v>
      </c>
      <c r="C413" s="185">
        <f>IFERROR(IFERROR(IFERROR(IFERROR(IFERROR(IFERROR(IFERROR(VLOOKUP(B413,FUTSAL!C$69:N11587,2,0),VLOOKUP(B413,VOLEYBOL!C$54:N1983,2,0)),VLOOKUP(B413,FUTBOL!C$31:N2071,2,0)),VLOOKUP(B413,BASKETBOL!C$42:N2085,2,0)),VLOOKUP(B413,HENTBOL!C$32:N2086,2,0)),VLOOKUP(B413,HOKEY!C$35:N1430,2,0)),VLOOKUP(B413,KRİKET!C$30:N1860,2,0)),VLOOKUP(B413,'FERDİ BRANŞLAR'!B$2:M206,2,0))</f>
        <v>46090</v>
      </c>
      <c r="D413" s="186">
        <f>IFERROR(IFERROR(IFERROR(IFERROR(IFERROR(IFERROR(IFERROR(VLOOKUP(B413,FUTSAL!C$69:N11587,3,0),VLOOKUP(B413,VOLEYBOL!C$54:N1983,3,0)),VLOOKUP(B413,FUTBOL!C$31:N2071,3,0)),VLOOKUP(B413,BASKETBOL!C$42:N2085,3,0)),VLOOKUP(B413,HENTBOL!C$32:N2086,3,0)),VLOOKUP(B413,HOKEY!C$35:N1430,3,0)),VLOOKUP(B413,KRİKET!C$30:N1860,3,0)),VLOOKUP(B413,'FERDİ BRANŞLAR'!B$2:M206,3,0))</f>
        <v>0.47916666666666669</v>
      </c>
      <c r="E413" s="185" t="str">
        <f>IFERROR(IFERROR(IFERROR(IFERROR(IFERROR(IFERROR(IFERROR(VLOOKUP(B413,FUTSAL!C$69:N11587,4,0),VLOOKUP(B413,VOLEYBOL!C$54:N1983,4,0)),VLOOKUP(B413,FUTBOL!C$31:N2071,4,0)),VLOOKUP(B413,BASKETBOL!C$42:N2085,4,0)),VLOOKUP(B413,HENTBOL!C$32:N2086,4,0)),VLOOKUP(B413,HOKEY!C$35:N1430,4,0)),VLOOKUP(B413,KRİKET!C$30:N1860,4,0)),VLOOKUP(B413,'FERDİ BRANŞLAR'!B$2:M206,4,0))</f>
        <v>AMASYA BEL 2NOLU SENTETİK SAHA</v>
      </c>
      <c r="F413" s="185" t="str">
        <f>IFERROR(IFERROR(IFERROR(IFERROR(IFERROR(IFERROR(IFERROR(VLOOKUP(B413,FUTSAL!C$69:N11587,5,0),VLOOKUP(B413,VOLEYBOL!C$54:N1983,5,0)),VLOOKUP(B413,FUTBOL!C$31:N2071,5,0)),VLOOKUP(B413,BASKETBOL!C$42:N2085,5,0)),VLOOKUP(B413,HENTBOL!C$32:N2086,5,0)),VLOOKUP(B413,HOKEY!C$35:N1430,5,0)),VLOOKUP(B413,KRİKET!C$30:N1860,5,0)),VLOOKUP(B413,'FERDİ BRANŞLAR'!B$2:M206,5,0))</f>
        <v>FUTBOL</v>
      </c>
      <c r="G413" s="185" t="str">
        <f>IFERROR(IFERROR(IFERROR(IFERROR(IFERROR(IFERROR(IFERROR(VLOOKUP(B413,FUTSAL!C$69:N12032,6,0),VLOOKUP(B413,VOLEYBOL!C$54:N2428,6,0)),VLOOKUP(B413,FUTBOL!C$31:N2516,6,0)),VLOOKUP(B413,BASKETBOL!C$42:N2530,6,0)),VLOOKUP(B413,HENTBOL!C$32:N2531,6,0)),VLOOKUP(B413,HOKEY!C$35:N1875,6,0)),VLOOKUP(B413,KRİKET!C$30:N2305,6,0)),VLOOKUP(B413,'FERDİ BRANŞLAR'!B$2:M206,6,0))</f>
        <v>FİNAL</v>
      </c>
      <c r="H413" s="185" t="str">
        <f>IFERROR(IFERROR(IFERROR(IFERROR(IFERROR(IFERROR(IFERROR(VLOOKUP(B413,FUTSAL!C$69:N12032,7,0),VLOOKUP(B413,VOLEYBOL!C$54:N2428,7,0)),VLOOKUP(B413,FUTBOL!C$31:N2516,7,0)),VLOOKUP(B413,BASKETBOL!C$42:N2530,7,0)),VLOOKUP(B413,HENTBOL!C$32:N2531,7,0)),VLOOKUP(B413,HOKEY!C$35:N1875,7,0)),VLOOKUP(B413,KRİKET!C$30:N2305,7,0)),VLOOKUP(B413,'FERDİ BRANŞLAR'!B$2:M206,7,0))</f>
        <v>KÜÇÜK ERK</v>
      </c>
      <c r="I413" s="187">
        <f>IFERROR(IFERROR(IFERROR(IFERROR(IFERROR(IFERROR(IFERROR(VLOOKUP(B413,FUTSAL!C$69:N12032,8,0),VLOOKUP(B413,VOLEYBOL!C$54:N2428,8,0)),VLOOKUP(B413,FUTBOL!C$31:N2516,8,0)),VLOOKUP(B413,BASKETBOL!C$42:N2530,8,0)),VLOOKUP(B413,HENTBOL!C$32:N2531,8,0)),VLOOKUP(B413,HOKEY!C$35:N1875,8,0)),VLOOKUP(B413,KRİKET!C$30:N2305,8,0)),VLOOKUP(B413,'FERDİ BRANŞLAR'!B$2:M206,8,0))</f>
        <v>0</v>
      </c>
      <c r="J413" s="253">
        <f>IFERROR(IFERROR(IFERROR(IFERROR(IFERROR(IFERROR(IFERROR(VLOOKUP(B413,FUTSAL!C$69:N12032,9,0),VLOOKUP(B413,VOLEYBOL!C$54:N2428,9,0)),VLOOKUP(B413,FUTBOL!C$31:N2516,9,0)),VLOOKUP(B413,BASKETBOL!C$42:N2530,9,0)),VLOOKUP(B413,HENTBOL!C$32:N2531,9,0)),VLOOKUP(B413,HOKEY!C$35:N1875,9,0)),VLOOKUP(B413,KRİKET!C$30:N2305,9,0)),VLOOKUP(B413,'FERDİ BRANŞLAR'!B$2:M206,9,0))</f>
        <v>0</v>
      </c>
      <c r="K413" s="253">
        <f>IFERROR(IFERROR(IFERROR(IFERROR(IFERROR(IFERROR(IFERROR(VLOOKUP(B413,FUTSAL!C$69:N12032,10,0),VLOOKUP(B413,VOLEYBOL!C$54:N2428,10,0)),VLOOKUP(B413,FUTBOL!C$31:N2516,10,0)),VLOOKUP(B413,BASKETBOL!C$42:N2530,10,0)),VLOOKUP(B413,HENTBOL!C$32:N2531,10,0)),VLOOKUP(B413,HOKEY!C$35:N1875,10,0)),VLOOKUP(B413,KRİKET!C$30:N2305,10,0)),VLOOKUP(B413,'FERDİ BRANŞLAR'!B$2:M206,10,0))</f>
        <v>0</v>
      </c>
      <c r="L413" s="59">
        <f>IFERROR(IFERROR(IFERROR(IFERROR(IFERROR(IFERROR(IFERROR(VLOOKUP(B413,FUTSAL!C$69:N12032,11,0),VLOOKUP(B413,VOLEYBOL!C$54:N2428,11,0)),VLOOKUP(B413,FUTBOL!C$31:N2516,11,0)),VLOOKUP(B413,BASKETBOL!C$42:N2530,11,0)),VLOOKUP(B413,HENTBOL!C$32:N2531,11,0)),VLOOKUP(B413,HOKEY!C$35:N1875,11,0)),VLOOKUP(B413,KRİKET!C$30:N2305,11,0)),VLOOKUP(B413,'FERDİ BRANŞLAR'!B$2:M206,11,0))</f>
        <v>0</v>
      </c>
      <c r="M413" s="79">
        <f>IFERROR(IFERROR(IFERROR(IFERROR(IFERROR(IFERROR(IFERROR(VLOOKUP(B413,FUTSAL!C$69:N12032,12,0),VLOOKUP(B413,VOLEYBOL!C$54:N2428,12,0)),VLOOKUP(B413,FUTBOL!C$31:N2516,12,0)),VLOOKUP(B413,BASKETBOL!C$42:N2530,12,0)),VLOOKUP(B413,HENTBOL!C$32:N2531,12,0)),VLOOKUP(B413,HOKEY!C$35:N1875,11,0)),VLOOKUP(B413,KRİKET!C$30:N2305,12,0)),VLOOKUP(B413,'FERDİ BRANŞLAR'!B$2:M206,12,0))</f>
        <v>0</v>
      </c>
    </row>
    <row r="414" spans="2:13" ht="12" x14ac:dyDescent="0.2">
      <c r="B414" s="104" t="s">
        <v>162</v>
      </c>
      <c r="C414" s="185">
        <f>IFERROR(IFERROR(IFERROR(IFERROR(IFERROR(IFERROR(IFERROR(VLOOKUP(B414,FUTSAL!C$69:N12002,2,0),VLOOKUP(B414,VOLEYBOL!C$54:N2398,2,0)),VLOOKUP(B414,FUTBOL!C$31:N2486,2,0)),VLOOKUP(B414,BASKETBOL!C$42:N2500,2,0)),VLOOKUP(B414,HENTBOL!C$32:N2501,2,0)),VLOOKUP(B414,HOKEY!C$35:N1845,2,0)),VLOOKUP(B414,KRİKET!C$30:N2275,2,0)),VLOOKUP(B414,'FERDİ BRANŞLAR'!B$2:M621,2,0))</f>
        <v>46091</v>
      </c>
      <c r="D414" s="186">
        <f>IFERROR(IFERROR(IFERROR(IFERROR(IFERROR(IFERROR(IFERROR(VLOOKUP(B414,FUTSAL!C$69:N12002,3,0),VLOOKUP(B414,VOLEYBOL!C$54:N2398,3,0)),VLOOKUP(B414,FUTBOL!C$31:N2486,3,0)),VLOOKUP(B414,BASKETBOL!C$42:N2500,3,0)),VLOOKUP(B414,HENTBOL!C$32:N2501,3,0)),VLOOKUP(B414,HOKEY!C$35:N1845,3,0)),VLOOKUP(B414,KRİKET!C$30:N2275,3,0)),VLOOKUP(B414,'FERDİ BRANŞLAR'!B$2:M621,3,0))</f>
        <v>0.41666666666666702</v>
      </c>
      <c r="E414" s="185" t="str">
        <f>IFERROR(IFERROR(IFERROR(IFERROR(IFERROR(IFERROR(IFERROR(VLOOKUP(B414,FUTSAL!C$69:N12002,4,0),VLOOKUP(B414,VOLEYBOL!C$54:N2398,4,0)),VLOOKUP(B414,FUTBOL!C$31:N2486,4,0)),VLOOKUP(B414,BASKETBOL!C$42:N2500,4,0)),VLOOKUP(B414,HENTBOL!C$32:N2501,4,0)),VLOOKUP(B414,HOKEY!C$35:N1845,4,0)),VLOOKUP(B414,KRİKET!C$30:N2275,4,0)),VLOOKUP(B414,'FERDİ BRANŞLAR'!B$2:M621,4,0))</f>
        <v>AMASYA S.S</v>
      </c>
      <c r="F414" s="185" t="str">
        <f>IFERROR(IFERROR(IFERROR(IFERROR(IFERROR(IFERROR(IFERROR(VLOOKUP(B414,FUTSAL!C$69:N12002,5,0),VLOOKUP(B414,VOLEYBOL!C$54:N2398,5,0)),VLOOKUP(B414,FUTBOL!C$31:N2486,5,0)),VLOOKUP(B414,BASKETBOL!C$42:N2500,5,0)),VLOOKUP(B414,HENTBOL!C$32:N2501,5,0)),VLOOKUP(B414,HOKEY!C$35:N1845,5,0)),VLOOKUP(B414,KRİKET!C$30:N2275,5,0)),VLOOKUP(B414,'FERDİ BRANŞLAR'!B$2:M621,5,0))</f>
        <v>CİMNASTİK</v>
      </c>
      <c r="G414" s="185" t="str">
        <f>IFERROR(IFERROR(IFERROR(IFERROR(IFERROR(IFERROR(IFERROR(VLOOKUP(B414,FUTSAL!C$69:N12447,6,0),VLOOKUP(B414,VOLEYBOL!C$54:N2843,6,0)),VLOOKUP(B414,FUTBOL!C$31:N2931,6,0)),VLOOKUP(B414,BASKETBOL!C$42:N2945,6,0)),VLOOKUP(B414,HENTBOL!C$32:N2946,6,0)),VLOOKUP(B414,HOKEY!C$35:N2290,6,0)),VLOOKUP(B414,KRİKET!C$30:N2720,6,0)),VLOOKUP(B414,'FERDİ BRANŞLAR'!B$2:M621,6,0))</f>
        <v>…</v>
      </c>
      <c r="H414" s="185" t="str">
        <f>IFERROR(IFERROR(IFERROR(IFERROR(IFERROR(IFERROR(IFERROR(VLOOKUP(B414,FUTSAL!C$69:N12447,7,0),VLOOKUP(B414,VOLEYBOL!C$54:N2843,7,0)),VLOOKUP(B414,FUTBOL!C$31:N2931,7,0)),VLOOKUP(B414,BASKETBOL!C$42:N2945,7,0)),VLOOKUP(B414,HENTBOL!C$32:N2946,7,0)),VLOOKUP(B414,HOKEY!C$35:N2290,7,0)),VLOOKUP(B414,KRİKET!C$30:N2720,7,0)),VLOOKUP(B414,'FERDİ BRANŞLAR'!B$2:M621,7,0))</f>
        <v>MNK-KÇK-YLDZ-GNÇ</v>
      </c>
      <c r="I414" s="187" t="str">
        <f>IFERROR(IFERROR(IFERROR(IFERROR(IFERROR(IFERROR(IFERROR(VLOOKUP(B414,FUTSAL!C$69:N12447,8,0),VLOOKUP(B414,VOLEYBOL!C$54:N2843,8,0)),VLOOKUP(B414,FUTBOL!C$31:N2931,8,0)),VLOOKUP(B414,BASKETBOL!C$42:N2945,8,0)),VLOOKUP(B414,HENTBOL!C$32:N2946,8,0)),VLOOKUP(B414,HOKEY!C$35:N2290,8,0)),VLOOKUP(B414,KRİKET!C$30:N2720,8,0)),VLOOKUP(B414,'FERDİ BRANŞLAR'!B$2:M621,8,0))</f>
        <v>……….</v>
      </c>
      <c r="J414" s="183" t="str">
        <f>IFERROR(IFERROR(IFERROR(IFERROR(IFERROR(IFERROR(IFERROR(VLOOKUP(B414,FUTSAL!C$69:N12447,9,0),VLOOKUP(B414,VOLEYBOL!C$54:N2843,9,0)),VLOOKUP(B414,FUTBOL!C$31:N2931,9,0)),VLOOKUP(B414,BASKETBOL!C$42:N2945,9,0)),VLOOKUP(B414,HENTBOL!C$32:N2946,9,0)),VLOOKUP(B414,HOKEY!C$35:N2290,9,0)),VLOOKUP(B414,KRİKET!C$30:N2720,9,0)),VLOOKUP(B414,'FERDİ BRANŞLAR'!B$2:M621,9,0))</f>
        <v>…</v>
      </c>
      <c r="K414" s="183" t="str">
        <f>IFERROR(IFERROR(IFERROR(IFERROR(IFERROR(IFERROR(IFERROR(VLOOKUP(B414,FUTSAL!C$69:N12447,10,0),VLOOKUP(B414,VOLEYBOL!C$54:N2843,10,0)),VLOOKUP(B414,FUTBOL!C$31:N2931,10,0)),VLOOKUP(B414,BASKETBOL!C$42:N2945,10,0)),VLOOKUP(B414,HENTBOL!C$32:N2946,10,0)),VLOOKUP(B414,HOKEY!C$35:N2290,10,0)),VLOOKUP(B414,KRİKET!C$30:N2720,10,0)),VLOOKUP(B414,'FERDİ BRANŞLAR'!B$2:M621,10,0))</f>
        <v>…</v>
      </c>
      <c r="L414" s="59" t="str">
        <f>IFERROR(IFERROR(IFERROR(IFERROR(IFERROR(IFERROR(IFERROR(VLOOKUP(B414,FUTSAL!C$69:N12447,11,0),VLOOKUP(B414,VOLEYBOL!C$54:N2843,11,0)),VLOOKUP(B414,FUTBOL!C$31:N2931,11,0)),VLOOKUP(B414,BASKETBOL!C$42:N2945,11,0)),VLOOKUP(B414,HENTBOL!C$32:N2946,11,0)),VLOOKUP(B414,HOKEY!C$35:N2290,11,0)),VLOOKUP(B414,KRİKET!C$30:N2720,11,0)),VLOOKUP(B414,'FERDİ BRANŞLAR'!B$2:M621,11,0))</f>
        <v>……….</v>
      </c>
      <c r="M414" s="79" t="str">
        <f>IFERROR(IFERROR(IFERROR(IFERROR(IFERROR(IFERROR(IFERROR(VLOOKUP(B414,FUTSAL!C$69:N12447,12,0),VLOOKUP(B414,VOLEYBOL!C$54:N2843,12,0)),VLOOKUP(B414,FUTBOL!C$31:N2931,12,0)),VLOOKUP(B414,BASKETBOL!C$42:N2945,12,0)),VLOOKUP(B414,HENTBOL!C$32:N2946,12,0)),VLOOKUP(B414,HOKEY!C$35:N2290,11,0)),VLOOKUP(B414,KRİKET!C$30:N2720,12,0)),VLOOKUP(B414,'FERDİ BRANŞLAR'!B$2:M621,12,0))</f>
        <v xml:space="preserve">KUPA TÖRENİ </v>
      </c>
    </row>
    <row r="415" spans="2:13" ht="12" x14ac:dyDescent="0.2">
      <c r="B415" s="104" t="s">
        <v>149</v>
      </c>
      <c r="C415" s="185">
        <f>IFERROR(IFERROR(IFERROR(IFERROR(IFERROR(IFERROR(IFERROR(VLOOKUP(B415,FUTSAL!C$69:N11989,2,0),VLOOKUP(B415,VOLEYBOL!C$54:N2385,2,0)),VLOOKUP(B415,FUTBOL!C$31:N2473,2,0)),VLOOKUP(B415,BASKETBOL!C$42:N2487,2,0)),VLOOKUP(B415,HENTBOL!C$32:N2488,2,0)),VLOOKUP(B415,HOKEY!C$35:N1832,2,0)),VLOOKUP(B415,KRİKET!C$30:N2262,2,0)),VLOOKUP(B415,'FERDİ BRANŞLAR'!B$2:M608,2,0))</f>
        <v>46104</v>
      </c>
      <c r="D415" s="186">
        <f>IFERROR(IFERROR(IFERROR(IFERROR(IFERROR(IFERROR(IFERROR(VLOOKUP(B415,FUTSAL!C$69:N11989,3,0),VLOOKUP(B415,VOLEYBOL!C$54:N2385,3,0)),VLOOKUP(B415,FUTBOL!C$31:N2473,3,0)),VLOOKUP(B415,BASKETBOL!C$42:N2487,3,0)),VLOOKUP(B415,HENTBOL!C$32:N2488,3,0)),VLOOKUP(B415,HOKEY!C$35:N1832,3,0)),VLOOKUP(B415,KRİKET!C$30:N2262,3,0)),VLOOKUP(B415,'FERDİ BRANŞLAR'!B$2:M608,3,0))</f>
        <v>0.41666666666666702</v>
      </c>
      <c r="E415" s="185" t="str">
        <f>IFERROR(IFERROR(IFERROR(IFERROR(IFERROR(IFERROR(IFERROR(VLOOKUP(B415,FUTSAL!C$69:N11989,4,0),VLOOKUP(B415,VOLEYBOL!C$54:N2385,4,0)),VLOOKUP(B415,FUTBOL!C$31:N2473,4,0)),VLOOKUP(B415,BASKETBOL!C$42:N2487,4,0)),VLOOKUP(B415,HENTBOL!C$32:N2488,4,0)),VLOOKUP(B415,HOKEY!C$35:N1832,4,0)),VLOOKUP(B415,KRİKET!C$30:N2262,4,0)),VLOOKUP(B415,'FERDİ BRANŞLAR'!B$2:M608,4,0))</f>
        <v>AMASYA 12 HAZİRAN STADYUMU</v>
      </c>
      <c r="F415" s="185" t="str">
        <f>IFERROR(IFERROR(IFERROR(IFERROR(IFERROR(IFERROR(IFERROR(VLOOKUP(B415,FUTSAL!C$69:N11989,5,0),VLOOKUP(B415,VOLEYBOL!C$54:N2385,5,0)),VLOOKUP(B415,FUTBOL!C$31:N2473,5,0)),VLOOKUP(B415,BASKETBOL!C$42:N2487,5,0)),VLOOKUP(B415,HENTBOL!C$32:N2488,5,0)),VLOOKUP(B415,HOKEY!C$35:N1832,5,0)),VLOOKUP(B415,KRİKET!C$30:N2262,5,0)),VLOOKUP(B415,'FERDİ BRANŞLAR'!B$2:M608,5,0))</f>
        <v>ATLETİZM</v>
      </c>
      <c r="G415" s="185" t="str">
        <f>IFERROR(IFERROR(IFERROR(IFERROR(IFERROR(IFERROR(IFERROR(VLOOKUP(B415,FUTSAL!C$69:N12434,6,0),VLOOKUP(B415,VOLEYBOL!C$54:N2830,6,0)),VLOOKUP(B415,FUTBOL!C$31:N2918,6,0)),VLOOKUP(B415,BASKETBOL!C$42:N2932,6,0)),VLOOKUP(B415,HENTBOL!C$32:N2933,6,0)),VLOOKUP(B415,HOKEY!C$35:N2277,6,0)),VLOOKUP(B415,KRİKET!C$30:N2707,6,0)),VLOOKUP(B415,'FERDİ BRANŞLAR'!B$2:M608,6,0))</f>
        <v>…</v>
      </c>
      <c r="H415" s="185" t="str">
        <f>IFERROR(IFERROR(IFERROR(IFERROR(IFERROR(IFERROR(IFERROR(VLOOKUP(B415,FUTSAL!C$69:N12434,7,0),VLOOKUP(B415,VOLEYBOL!C$54:N2830,7,0)),VLOOKUP(B415,FUTBOL!C$31:N2918,7,0)),VLOOKUP(B415,BASKETBOL!C$42:N2932,7,0)),VLOOKUP(B415,HENTBOL!C$32:N2933,7,0)),VLOOKUP(B415,HOKEY!C$35:N2277,7,0)),VLOOKUP(B415,KRİKET!C$30:N2707,7,0)),VLOOKUP(B415,'FERDİ BRANŞLAR'!B$2:M608,7,0))</f>
        <v>GENÇLER -A-B</v>
      </c>
      <c r="I415" s="187" t="str">
        <f>IFERROR(IFERROR(IFERROR(IFERROR(IFERROR(IFERROR(IFERROR(VLOOKUP(B415,FUTSAL!C$69:N12434,8,0),VLOOKUP(B415,VOLEYBOL!C$54:N2830,8,0)),VLOOKUP(B415,FUTBOL!C$31:N2918,8,0)),VLOOKUP(B415,BASKETBOL!C$42:N2932,8,0)),VLOOKUP(B415,HENTBOL!C$32:N2933,8,0)),VLOOKUP(B415,HOKEY!C$35:N2277,8,0)),VLOOKUP(B415,KRİKET!C$30:N2707,8,0)),VLOOKUP(B415,'FERDİ BRANŞLAR'!B$2:M608,8,0))</f>
        <v>……….</v>
      </c>
      <c r="J415" s="183" t="str">
        <f>IFERROR(IFERROR(IFERROR(IFERROR(IFERROR(IFERROR(IFERROR(VLOOKUP(B415,FUTSAL!C$69:N12434,9,0),VLOOKUP(B415,VOLEYBOL!C$54:N2830,9,0)),VLOOKUP(B415,FUTBOL!C$31:N2918,9,0)),VLOOKUP(B415,BASKETBOL!C$42:N2932,9,0)),VLOOKUP(B415,HENTBOL!C$32:N2933,9,0)),VLOOKUP(B415,HOKEY!C$35:N2277,9,0)),VLOOKUP(B415,KRİKET!C$30:N2707,9,0)),VLOOKUP(B415,'FERDİ BRANŞLAR'!B$2:M608,9,0))</f>
        <v>…</v>
      </c>
      <c r="K415" s="183" t="str">
        <f>IFERROR(IFERROR(IFERROR(IFERROR(IFERROR(IFERROR(IFERROR(VLOOKUP(B415,FUTSAL!C$69:N12434,10,0),VLOOKUP(B415,VOLEYBOL!C$54:N2830,10,0)),VLOOKUP(B415,FUTBOL!C$31:N2918,10,0)),VLOOKUP(B415,BASKETBOL!C$42:N2932,10,0)),VLOOKUP(B415,HENTBOL!C$32:N2933,10,0)),VLOOKUP(B415,HOKEY!C$35:N2277,10,0)),VLOOKUP(B415,KRİKET!C$30:N2707,10,0)),VLOOKUP(B415,'FERDİ BRANŞLAR'!B$2:M608,10,0))</f>
        <v>…</v>
      </c>
      <c r="L415" s="59" t="str">
        <f>IFERROR(IFERROR(IFERROR(IFERROR(IFERROR(IFERROR(IFERROR(VLOOKUP(B415,FUTSAL!C$69:N12434,11,0),VLOOKUP(B415,VOLEYBOL!C$54:N2830,11,0)),VLOOKUP(B415,FUTBOL!C$31:N2918,11,0)),VLOOKUP(B415,BASKETBOL!C$42:N2932,11,0)),VLOOKUP(B415,HENTBOL!C$32:N2933,11,0)),VLOOKUP(B415,HOKEY!C$35:N2277,11,0)),VLOOKUP(B415,KRİKET!C$30:N2707,11,0)),VLOOKUP(B415,'FERDİ BRANŞLAR'!B$2:M608,11,0))</f>
        <v>……….</v>
      </c>
      <c r="M415" s="79" t="str">
        <f>IFERROR(IFERROR(IFERROR(IFERROR(IFERROR(IFERROR(IFERROR(VLOOKUP(B415,FUTSAL!C$69:N12434,12,0),VLOOKUP(B415,VOLEYBOL!C$54:N2830,12,0)),VLOOKUP(B415,FUTBOL!C$31:N2918,12,0)),VLOOKUP(B415,BASKETBOL!C$42:N2932,12,0)),VLOOKUP(B415,HENTBOL!C$32:N2933,12,0)),VLOOKUP(B415,HOKEY!C$35:N2277,11,0)),VLOOKUP(B415,KRİKET!C$30:N2707,12,0)),VLOOKUP(B415,'FERDİ BRANŞLAR'!B$2:M608,12,0))</f>
        <v xml:space="preserve">KUPA TÖRENİ </v>
      </c>
    </row>
    <row r="416" spans="2:13" ht="12" x14ac:dyDescent="0.2">
      <c r="B416" s="104" t="s">
        <v>155</v>
      </c>
      <c r="C416" s="185">
        <f>IFERROR(IFERROR(IFERROR(IFERROR(IFERROR(IFERROR(IFERROR(VLOOKUP(B416,FUTSAL!C$69:N11995,2,0),VLOOKUP(B416,VOLEYBOL!C$54:N2391,2,0)),VLOOKUP(B416,FUTBOL!C$31:N2479,2,0)),VLOOKUP(B416,BASKETBOL!C$42:N2493,2,0)),VLOOKUP(B416,HENTBOL!C$32:N2494,2,0)),VLOOKUP(B416,HOKEY!C$35:N1838,2,0)),VLOOKUP(B416,KRİKET!C$30:N2268,2,0)),VLOOKUP(B416,'FERDİ BRANŞLAR'!B$2:M614,2,0))</f>
        <v>46104</v>
      </c>
      <c r="D416" s="186">
        <f>IFERROR(IFERROR(IFERROR(IFERROR(IFERROR(IFERROR(IFERROR(VLOOKUP(B416,FUTSAL!C$69:N11995,3,0),VLOOKUP(B416,VOLEYBOL!C$54:N2391,3,0)),VLOOKUP(B416,FUTBOL!C$31:N2479,3,0)),VLOOKUP(B416,BASKETBOL!C$42:N2493,3,0)),VLOOKUP(B416,HENTBOL!C$32:N2494,3,0)),VLOOKUP(B416,HOKEY!C$35:N1838,3,0)),VLOOKUP(B416,KRİKET!C$30:N2268,3,0)),VLOOKUP(B416,'FERDİ BRANŞLAR'!B$2:M614,3,0))</f>
        <v>0.41666666666666702</v>
      </c>
      <c r="E416" s="185" t="str">
        <f>IFERROR(IFERROR(IFERROR(IFERROR(IFERROR(IFERROR(IFERROR(VLOOKUP(B416,FUTSAL!C$69:N11995,4,0),VLOOKUP(B416,VOLEYBOL!C$54:N2391,4,0)),VLOOKUP(B416,FUTBOL!C$31:N2479,4,0)),VLOOKUP(B416,BASKETBOL!C$42:N2493,4,0)),VLOOKUP(B416,HENTBOL!C$32:N2494,4,0)),VLOOKUP(B416,HOKEY!C$35:N1838,4,0)),VLOOKUP(B416,KRİKET!C$30:N2268,4,0)),VLOOKUP(B416,'FERDİ BRANŞLAR'!B$2:M614,4,0))</f>
        <v>YÜZME HAVUZU BOCCE SAHASI</v>
      </c>
      <c r="F416" s="185" t="str">
        <f>IFERROR(IFERROR(IFERROR(IFERROR(IFERROR(IFERROR(IFERROR(VLOOKUP(B416,FUTSAL!C$69:N11995,5,0),VLOOKUP(B416,VOLEYBOL!C$54:N2391,5,0)),VLOOKUP(B416,FUTBOL!C$31:N2479,5,0)),VLOOKUP(B416,BASKETBOL!C$42:N2493,5,0)),VLOOKUP(B416,HENTBOL!C$32:N2494,5,0)),VLOOKUP(B416,HOKEY!C$35:N1838,5,0)),VLOOKUP(B416,KRİKET!C$30:N2268,5,0)),VLOOKUP(B416,'FERDİ BRANŞLAR'!B$2:M614,5,0))</f>
        <v>BOCCE</v>
      </c>
      <c r="G416" s="185" t="str">
        <f>IFERROR(IFERROR(IFERROR(IFERROR(IFERROR(IFERROR(IFERROR(VLOOKUP(B416,FUTSAL!C$69:N12440,6,0),VLOOKUP(B416,VOLEYBOL!C$54:N2836,6,0)),VLOOKUP(B416,FUTBOL!C$31:N2924,6,0)),VLOOKUP(B416,BASKETBOL!C$42:N2938,6,0)),VLOOKUP(B416,HENTBOL!C$32:N2939,6,0)),VLOOKUP(B416,HOKEY!C$35:N2283,6,0)),VLOOKUP(B416,KRİKET!C$30:N2713,6,0)),VLOOKUP(B416,'FERDİ BRANŞLAR'!B$2:M614,6,0))</f>
        <v>…</v>
      </c>
      <c r="H416" s="185" t="str">
        <f>IFERROR(IFERROR(IFERROR(IFERROR(IFERROR(IFERROR(IFERROR(VLOOKUP(B416,FUTSAL!C$69:N12440,7,0),VLOOKUP(B416,VOLEYBOL!C$54:N2836,7,0)),VLOOKUP(B416,FUTBOL!C$31:N2924,7,0)),VLOOKUP(B416,BASKETBOL!C$42:N2938,7,0)),VLOOKUP(B416,HENTBOL!C$32:N2939,7,0)),VLOOKUP(B416,HOKEY!C$35:N2283,7,0)),VLOOKUP(B416,KRİKET!C$30:N2713,7,0)),VLOOKUP(B416,'FERDİ BRANŞLAR'!B$2:M614,7,0))</f>
        <v>YIILDIZ KIZ</v>
      </c>
      <c r="I416" s="187" t="str">
        <f>IFERROR(IFERROR(IFERROR(IFERROR(IFERROR(IFERROR(IFERROR(VLOOKUP(B416,FUTSAL!C$69:N12440,8,0),VLOOKUP(B416,VOLEYBOL!C$54:N2836,8,0)),VLOOKUP(B416,FUTBOL!C$31:N2924,8,0)),VLOOKUP(B416,BASKETBOL!C$42:N2938,8,0)),VLOOKUP(B416,HENTBOL!C$32:N2939,8,0)),VLOOKUP(B416,HOKEY!C$35:N2283,8,0)),VLOOKUP(B416,KRİKET!C$30:N2713,8,0)),VLOOKUP(B416,'FERDİ BRANŞLAR'!B$2:M614,8,0))</f>
        <v>……….</v>
      </c>
      <c r="J416" s="183" t="str">
        <f>IFERROR(IFERROR(IFERROR(IFERROR(IFERROR(IFERROR(IFERROR(VLOOKUP(B416,FUTSAL!C$69:N12440,9,0),VLOOKUP(B416,VOLEYBOL!C$54:N2836,9,0)),VLOOKUP(B416,FUTBOL!C$31:N2924,9,0)),VLOOKUP(B416,BASKETBOL!C$42:N2938,9,0)),VLOOKUP(B416,HENTBOL!C$32:N2939,9,0)),VLOOKUP(B416,HOKEY!C$35:N2283,9,0)),VLOOKUP(B416,KRİKET!C$30:N2713,9,0)),VLOOKUP(B416,'FERDİ BRANŞLAR'!B$2:M614,9,0))</f>
        <v>…</v>
      </c>
      <c r="K416" s="183" t="str">
        <f>IFERROR(IFERROR(IFERROR(IFERROR(IFERROR(IFERROR(IFERROR(VLOOKUP(B416,FUTSAL!C$69:N12440,10,0),VLOOKUP(B416,VOLEYBOL!C$54:N2836,10,0)),VLOOKUP(B416,FUTBOL!C$31:N2924,10,0)),VLOOKUP(B416,BASKETBOL!C$42:N2938,10,0)),VLOOKUP(B416,HENTBOL!C$32:N2939,10,0)),VLOOKUP(B416,HOKEY!C$35:N2283,10,0)),VLOOKUP(B416,KRİKET!C$30:N2713,10,0)),VLOOKUP(B416,'FERDİ BRANŞLAR'!B$2:M614,10,0))</f>
        <v>…</v>
      </c>
      <c r="L416" s="363" t="str">
        <f>IFERROR(IFERROR(IFERROR(IFERROR(IFERROR(IFERROR(IFERROR(VLOOKUP(B416,FUTSAL!C$69:N12440,11,0),VLOOKUP(B416,VOLEYBOL!C$54:N2836,11,0)),VLOOKUP(B416,FUTBOL!C$31:N2924,11,0)),VLOOKUP(B416,BASKETBOL!C$42:N2938,11,0)),VLOOKUP(B416,HENTBOL!C$32:N2939,11,0)),VLOOKUP(B416,HOKEY!C$35:N2283,11,0)),VLOOKUP(B416,KRİKET!C$30:N2713,11,0)),VLOOKUP(B416,'FERDİ BRANŞLAR'!B$2:M614,11,0))</f>
        <v>……….</v>
      </c>
      <c r="M416" s="79" t="str">
        <f>IFERROR(IFERROR(IFERROR(IFERROR(IFERROR(IFERROR(IFERROR(VLOOKUP(B416,FUTSAL!C$69:N12440,12,0),VLOOKUP(B416,VOLEYBOL!C$54:N2836,12,0)),VLOOKUP(B416,FUTBOL!C$31:N2924,12,0)),VLOOKUP(B416,BASKETBOL!C$42:N2938,12,0)),VLOOKUP(B416,HENTBOL!C$32:N2939,12,0)),VLOOKUP(B416,HOKEY!C$35:N2283,11,0)),VLOOKUP(B416,KRİKET!C$30:N2713,12,0)),VLOOKUP(B416,'FERDİ BRANŞLAR'!B$2:M614,12,0))</f>
        <v xml:space="preserve">KUPA TÖRENİ </v>
      </c>
    </row>
    <row r="417" spans="2:13" ht="12" x14ac:dyDescent="0.2">
      <c r="B417" s="104" t="s">
        <v>150</v>
      </c>
      <c r="C417" s="185">
        <f>IFERROR(IFERROR(IFERROR(IFERROR(IFERROR(IFERROR(IFERROR(VLOOKUP(B417,FUTSAL!C$69:N11990,2,0),VLOOKUP(B417,VOLEYBOL!C$54:N2386,2,0)),VLOOKUP(B417,FUTBOL!C$31:N2474,2,0)),VLOOKUP(B417,BASKETBOL!C$42:N2488,2,0)),VLOOKUP(B417,HENTBOL!C$32:N2489,2,0)),VLOOKUP(B417,HOKEY!C$35:N1833,2,0)),VLOOKUP(B417,KRİKET!C$30:N2263,2,0)),VLOOKUP(B417,'FERDİ BRANŞLAR'!B$2:M609,2,0))</f>
        <v>46105</v>
      </c>
      <c r="D417" s="186">
        <f>IFERROR(IFERROR(IFERROR(IFERROR(IFERROR(IFERROR(IFERROR(VLOOKUP(B417,FUTSAL!C$69:N11990,3,0),VLOOKUP(B417,VOLEYBOL!C$54:N2386,3,0)),VLOOKUP(B417,FUTBOL!C$31:N2474,3,0)),VLOOKUP(B417,BASKETBOL!C$42:N2488,3,0)),VLOOKUP(B417,HENTBOL!C$32:N2489,3,0)),VLOOKUP(B417,HOKEY!C$35:N1833,3,0)),VLOOKUP(B417,KRİKET!C$30:N2263,3,0)),VLOOKUP(B417,'FERDİ BRANŞLAR'!B$2:M609,3,0))</f>
        <v>0.41666666666666702</v>
      </c>
      <c r="E417" s="185" t="str">
        <f>IFERROR(IFERROR(IFERROR(IFERROR(IFERROR(IFERROR(IFERROR(VLOOKUP(B417,FUTSAL!C$69:N11990,4,0),VLOOKUP(B417,VOLEYBOL!C$54:N2386,4,0)),VLOOKUP(B417,FUTBOL!C$31:N2474,4,0)),VLOOKUP(B417,BASKETBOL!C$42:N2488,4,0)),VLOOKUP(B417,HENTBOL!C$32:N2489,4,0)),VLOOKUP(B417,HOKEY!C$35:N1833,4,0)),VLOOKUP(B417,KRİKET!C$30:N2263,4,0)),VLOOKUP(B417,'FERDİ BRANŞLAR'!B$2:M609,4,0))</f>
        <v>AMASYA 12 HAZİRAN STADYUMU</v>
      </c>
      <c r="F417" s="185" t="str">
        <f>IFERROR(IFERROR(IFERROR(IFERROR(IFERROR(IFERROR(IFERROR(VLOOKUP(B417,FUTSAL!C$69:N11990,5,0),VLOOKUP(B417,VOLEYBOL!C$54:N2386,5,0)),VLOOKUP(B417,FUTBOL!C$31:N2474,5,0)),VLOOKUP(B417,BASKETBOL!C$42:N2488,5,0)),VLOOKUP(B417,HENTBOL!C$32:N2489,5,0)),VLOOKUP(B417,HOKEY!C$35:N1833,5,0)),VLOOKUP(B417,KRİKET!C$30:N2263,5,0)),VLOOKUP(B417,'FERDİ BRANŞLAR'!B$2:M609,5,0))</f>
        <v>ATLETİZM</v>
      </c>
      <c r="G417" s="185" t="str">
        <f>IFERROR(IFERROR(IFERROR(IFERROR(IFERROR(IFERROR(IFERROR(VLOOKUP(B417,FUTSAL!C$69:N12435,6,0),VLOOKUP(B417,VOLEYBOL!C$54:N2831,6,0)),VLOOKUP(B417,FUTBOL!C$31:N2919,6,0)),VLOOKUP(B417,BASKETBOL!C$42:N2933,6,0)),VLOOKUP(B417,HENTBOL!C$32:N2934,6,0)),VLOOKUP(B417,HOKEY!C$35:N2278,6,0)),VLOOKUP(B417,KRİKET!C$30:N2708,6,0)),VLOOKUP(B417,'FERDİ BRANŞLAR'!B$2:M609,6,0))</f>
        <v>…</v>
      </c>
      <c r="H417" s="185" t="str">
        <f>IFERROR(IFERROR(IFERROR(IFERROR(IFERROR(IFERROR(IFERROR(VLOOKUP(B417,FUTSAL!C$69:N12435,7,0),VLOOKUP(B417,VOLEYBOL!C$54:N2831,7,0)),VLOOKUP(B417,FUTBOL!C$31:N2919,7,0)),VLOOKUP(B417,BASKETBOL!C$42:N2933,7,0)),VLOOKUP(B417,HENTBOL!C$32:N2934,7,0)),VLOOKUP(B417,HOKEY!C$35:N2278,7,0)),VLOOKUP(B417,KRİKET!C$30:N2708,7,0)),VLOOKUP(B417,'FERDİ BRANŞLAR'!B$2:M609,7,0))</f>
        <v>GENÇLER -A-B</v>
      </c>
      <c r="I417" s="187" t="str">
        <f>IFERROR(IFERROR(IFERROR(IFERROR(IFERROR(IFERROR(IFERROR(VLOOKUP(B417,FUTSAL!C$69:N12435,8,0),VLOOKUP(B417,VOLEYBOL!C$54:N2831,8,0)),VLOOKUP(B417,FUTBOL!C$31:N2919,8,0)),VLOOKUP(B417,BASKETBOL!C$42:N2933,8,0)),VLOOKUP(B417,HENTBOL!C$32:N2934,8,0)),VLOOKUP(B417,HOKEY!C$35:N2278,8,0)),VLOOKUP(B417,KRİKET!C$30:N2708,8,0)),VLOOKUP(B417,'FERDİ BRANŞLAR'!B$2:M609,8,0))</f>
        <v>……….</v>
      </c>
      <c r="J417" s="183" t="str">
        <f>IFERROR(IFERROR(IFERROR(IFERROR(IFERROR(IFERROR(IFERROR(VLOOKUP(B417,FUTSAL!C$69:N12435,9,0),VLOOKUP(B417,VOLEYBOL!C$54:N2831,9,0)),VLOOKUP(B417,FUTBOL!C$31:N2919,9,0)),VLOOKUP(B417,BASKETBOL!C$42:N2933,9,0)),VLOOKUP(B417,HENTBOL!C$32:N2934,9,0)),VLOOKUP(B417,HOKEY!C$35:N2278,9,0)),VLOOKUP(B417,KRİKET!C$30:N2708,9,0)),VLOOKUP(B417,'FERDİ BRANŞLAR'!B$2:M609,9,0))</f>
        <v>…</v>
      </c>
      <c r="K417" s="183" t="str">
        <f>IFERROR(IFERROR(IFERROR(IFERROR(IFERROR(IFERROR(IFERROR(VLOOKUP(B417,FUTSAL!C$69:N12435,10,0),VLOOKUP(B417,VOLEYBOL!C$54:N2831,10,0)),VLOOKUP(B417,FUTBOL!C$31:N2919,10,0)),VLOOKUP(B417,BASKETBOL!C$42:N2933,10,0)),VLOOKUP(B417,HENTBOL!C$32:N2934,10,0)),VLOOKUP(B417,HOKEY!C$35:N2278,10,0)),VLOOKUP(B417,KRİKET!C$30:N2708,10,0)),VLOOKUP(B417,'FERDİ BRANŞLAR'!B$2:M609,10,0))</f>
        <v>…</v>
      </c>
      <c r="L417" s="356" t="str">
        <f>IFERROR(IFERROR(IFERROR(IFERROR(IFERROR(IFERROR(IFERROR(VLOOKUP(B417,FUTSAL!C$69:N12435,11,0),VLOOKUP(B417,VOLEYBOL!C$54:N2831,11,0)),VLOOKUP(B417,FUTBOL!C$31:N2919,11,0)),VLOOKUP(B417,BASKETBOL!C$42:N2933,11,0)),VLOOKUP(B417,HENTBOL!C$32:N2934,11,0)),VLOOKUP(B417,HOKEY!C$35:N2278,11,0)),VLOOKUP(B417,KRİKET!C$30:N2708,11,0)),VLOOKUP(B417,'FERDİ BRANŞLAR'!B$2:M609,11,0))</f>
        <v>……….</v>
      </c>
      <c r="M417" s="79" t="str">
        <f>IFERROR(IFERROR(IFERROR(IFERROR(IFERROR(IFERROR(IFERROR(VLOOKUP(B417,FUTSAL!C$69:N12435,12,0),VLOOKUP(B417,VOLEYBOL!C$54:N2831,12,0)),VLOOKUP(B417,FUTBOL!C$31:N2919,12,0)),VLOOKUP(B417,BASKETBOL!C$42:N2933,12,0)),VLOOKUP(B417,HENTBOL!C$32:N2934,12,0)),VLOOKUP(B417,HOKEY!C$35:N2278,11,0)),VLOOKUP(B417,KRİKET!C$30:N2708,12,0)),VLOOKUP(B417,'FERDİ BRANŞLAR'!B$2:M609,12,0))</f>
        <v xml:space="preserve">KUPA TÖRENİ </v>
      </c>
    </row>
    <row r="418" spans="2:13" ht="12" x14ac:dyDescent="0.2">
      <c r="B418" s="104" t="s">
        <v>156</v>
      </c>
      <c r="C418" s="185">
        <f>IFERROR(IFERROR(IFERROR(IFERROR(IFERROR(IFERROR(IFERROR(VLOOKUP(B418,FUTSAL!C$69:N11996,2,0),VLOOKUP(B418,VOLEYBOL!C$54:N2392,2,0)),VLOOKUP(B418,FUTBOL!C$31:N2480,2,0)),VLOOKUP(B418,BASKETBOL!C$42:N2494,2,0)),VLOOKUP(B418,HENTBOL!C$32:N2495,2,0)),VLOOKUP(B418,HOKEY!C$35:N1839,2,0)),VLOOKUP(B418,KRİKET!C$30:N2269,2,0)),VLOOKUP(B418,'FERDİ BRANŞLAR'!B$2:M615,2,0))</f>
        <v>46105</v>
      </c>
      <c r="D418" s="186">
        <f>IFERROR(IFERROR(IFERROR(IFERROR(IFERROR(IFERROR(IFERROR(VLOOKUP(B418,FUTSAL!C$69:N11996,3,0),VLOOKUP(B418,VOLEYBOL!C$54:N2392,3,0)),VLOOKUP(B418,FUTBOL!C$31:N2480,3,0)),VLOOKUP(B418,BASKETBOL!C$42:N2494,3,0)),VLOOKUP(B418,HENTBOL!C$32:N2495,3,0)),VLOOKUP(B418,HOKEY!C$35:N1839,3,0)),VLOOKUP(B418,KRİKET!C$30:N2269,3,0)),VLOOKUP(B418,'FERDİ BRANŞLAR'!B$2:M615,3,0))</f>
        <v>0.41666666666666702</v>
      </c>
      <c r="E418" s="185" t="str">
        <f>IFERROR(IFERROR(IFERROR(IFERROR(IFERROR(IFERROR(IFERROR(VLOOKUP(B418,FUTSAL!C$69:N11996,4,0),VLOOKUP(B418,VOLEYBOL!C$54:N2392,4,0)),VLOOKUP(B418,FUTBOL!C$31:N2480,4,0)),VLOOKUP(B418,BASKETBOL!C$42:N2494,4,0)),VLOOKUP(B418,HENTBOL!C$32:N2495,4,0)),VLOOKUP(B418,HOKEY!C$35:N1839,4,0)),VLOOKUP(B418,KRİKET!C$30:N2269,4,0)),VLOOKUP(B418,'FERDİ BRANŞLAR'!B$2:M615,4,0))</f>
        <v>YÜZME HAVUZU BOCCE SAHASI</v>
      </c>
      <c r="F418" s="185" t="str">
        <f>IFERROR(IFERROR(IFERROR(IFERROR(IFERROR(IFERROR(IFERROR(VLOOKUP(B418,FUTSAL!C$69:N11996,5,0),VLOOKUP(B418,VOLEYBOL!C$54:N2392,5,0)),VLOOKUP(B418,FUTBOL!C$31:N2480,5,0)),VLOOKUP(B418,BASKETBOL!C$42:N2494,5,0)),VLOOKUP(B418,HENTBOL!C$32:N2495,5,0)),VLOOKUP(B418,HOKEY!C$35:N1839,5,0)),VLOOKUP(B418,KRİKET!C$30:N2269,5,0)),VLOOKUP(B418,'FERDİ BRANŞLAR'!B$2:M615,5,0))</f>
        <v>BOCCE</v>
      </c>
      <c r="G418" s="185" t="str">
        <f>IFERROR(IFERROR(IFERROR(IFERROR(IFERROR(IFERROR(IFERROR(VLOOKUP(B418,FUTSAL!C$69:N12441,6,0),VLOOKUP(B418,VOLEYBOL!C$54:N2837,6,0)),VLOOKUP(B418,FUTBOL!C$31:N2925,6,0)),VLOOKUP(B418,BASKETBOL!C$42:N2939,6,0)),VLOOKUP(B418,HENTBOL!C$32:N2940,6,0)),VLOOKUP(B418,HOKEY!C$35:N2284,6,0)),VLOOKUP(B418,KRİKET!C$30:N2714,6,0)),VLOOKUP(B418,'FERDİ BRANŞLAR'!B$2:M615,6,0))</f>
        <v>…</v>
      </c>
      <c r="H418" s="185" t="str">
        <f>IFERROR(IFERROR(IFERROR(IFERROR(IFERROR(IFERROR(IFERROR(VLOOKUP(B418,FUTSAL!C$69:N12441,7,0),VLOOKUP(B418,VOLEYBOL!C$54:N2837,7,0)),VLOOKUP(B418,FUTBOL!C$31:N2925,7,0)),VLOOKUP(B418,BASKETBOL!C$42:N2939,7,0)),VLOOKUP(B418,HENTBOL!C$32:N2940,7,0)),VLOOKUP(B418,HOKEY!C$35:N2284,7,0)),VLOOKUP(B418,KRİKET!C$30:N2714,7,0)),VLOOKUP(B418,'FERDİ BRANŞLAR'!B$2:M615,7,0))</f>
        <v>YILDIZ ERKEK</v>
      </c>
      <c r="I418" s="187" t="str">
        <f>IFERROR(IFERROR(IFERROR(IFERROR(IFERROR(IFERROR(IFERROR(VLOOKUP(B418,FUTSAL!C$69:N12441,8,0),VLOOKUP(B418,VOLEYBOL!C$54:N2837,8,0)),VLOOKUP(B418,FUTBOL!C$31:N2925,8,0)),VLOOKUP(B418,BASKETBOL!C$42:N2939,8,0)),VLOOKUP(B418,HENTBOL!C$32:N2940,8,0)),VLOOKUP(B418,HOKEY!C$35:N2284,8,0)),VLOOKUP(B418,KRİKET!C$30:N2714,8,0)),VLOOKUP(B418,'FERDİ BRANŞLAR'!B$2:M615,8,0))</f>
        <v>……….</v>
      </c>
      <c r="J418" s="183" t="str">
        <f>IFERROR(IFERROR(IFERROR(IFERROR(IFERROR(IFERROR(IFERROR(VLOOKUP(B418,FUTSAL!C$69:N12441,9,0),VLOOKUP(B418,VOLEYBOL!C$54:N2837,9,0)),VLOOKUP(B418,FUTBOL!C$31:N2925,9,0)),VLOOKUP(B418,BASKETBOL!C$42:N2939,9,0)),VLOOKUP(B418,HENTBOL!C$32:N2940,9,0)),VLOOKUP(B418,HOKEY!C$35:N2284,9,0)),VLOOKUP(B418,KRİKET!C$30:N2714,9,0)),VLOOKUP(B418,'FERDİ BRANŞLAR'!B$2:M615,9,0))</f>
        <v>…</v>
      </c>
      <c r="K418" s="183" t="str">
        <f>IFERROR(IFERROR(IFERROR(IFERROR(IFERROR(IFERROR(IFERROR(VLOOKUP(B418,FUTSAL!C$69:N12441,10,0),VLOOKUP(B418,VOLEYBOL!C$54:N2837,10,0)),VLOOKUP(B418,FUTBOL!C$31:N2925,10,0)),VLOOKUP(B418,BASKETBOL!C$42:N2939,10,0)),VLOOKUP(B418,HENTBOL!C$32:N2940,10,0)),VLOOKUP(B418,HOKEY!C$35:N2284,10,0)),VLOOKUP(B418,KRİKET!C$30:N2714,10,0)),VLOOKUP(B418,'FERDİ BRANŞLAR'!B$2:M615,10,0))</f>
        <v>…</v>
      </c>
      <c r="L418" s="346" t="str">
        <f>IFERROR(IFERROR(IFERROR(IFERROR(IFERROR(IFERROR(IFERROR(VLOOKUP(B418,FUTSAL!C$69:N12441,11,0),VLOOKUP(B418,VOLEYBOL!C$54:N2837,11,0)),VLOOKUP(B418,FUTBOL!C$31:N2925,11,0)),VLOOKUP(B418,BASKETBOL!C$42:N2939,11,0)),VLOOKUP(B418,HENTBOL!C$32:N2940,11,0)),VLOOKUP(B418,HOKEY!C$35:N2284,11,0)),VLOOKUP(B418,KRİKET!C$30:N2714,11,0)),VLOOKUP(B418,'FERDİ BRANŞLAR'!B$2:M615,11,0))</f>
        <v>……….</v>
      </c>
      <c r="M418" s="79" t="str">
        <f>IFERROR(IFERROR(IFERROR(IFERROR(IFERROR(IFERROR(IFERROR(VLOOKUP(B418,FUTSAL!C$69:N12441,12,0),VLOOKUP(B418,VOLEYBOL!C$54:N2837,12,0)),VLOOKUP(B418,FUTBOL!C$31:N2925,12,0)),VLOOKUP(B418,BASKETBOL!C$42:N2939,12,0)),VLOOKUP(B418,HENTBOL!C$32:N2940,12,0)),VLOOKUP(B418,HOKEY!C$35:N2284,11,0)),VLOOKUP(B418,KRİKET!C$30:N2714,12,0)),VLOOKUP(B418,'FERDİ BRANŞLAR'!B$2:M615,12,0))</f>
        <v xml:space="preserve">KUPA TÖRENİ </v>
      </c>
    </row>
    <row r="419" spans="2:13" ht="12" x14ac:dyDescent="0.2">
      <c r="B419" s="104" t="s">
        <v>180</v>
      </c>
      <c r="C419" s="185">
        <f>IFERROR(IFERROR(IFERROR(IFERROR(IFERROR(IFERROR(IFERROR(VLOOKUP(B419,FUTSAL!C$69:N12020,2,0),VLOOKUP(B419,VOLEYBOL!C$54:N2416,2,0)),VLOOKUP(B419,FUTBOL!C$31:N2504,2,0)),VLOOKUP(B419,BASKETBOL!C$42:N2518,2,0)),VLOOKUP(B419,HENTBOL!C$32:N2519,2,0)),VLOOKUP(B419,HOKEY!C$35:N1863,2,0)),VLOOKUP(B419,KRİKET!C$30:N2293,2,0)),VLOOKUP(B419,'FERDİ BRANŞLAR'!B$2:M639,2,0))</f>
        <v>46105</v>
      </c>
      <c r="D419" s="186">
        <f>IFERROR(IFERROR(IFERROR(IFERROR(IFERROR(IFERROR(IFERROR(VLOOKUP(B419,FUTSAL!C$69:N12020,3,0),VLOOKUP(B419,VOLEYBOL!C$54:N2416,3,0)),VLOOKUP(B419,FUTBOL!C$31:N2504,3,0)),VLOOKUP(B419,BASKETBOL!C$42:N2518,3,0)),VLOOKUP(B419,HENTBOL!C$32:N2519,3,0)),VLOOKUP(B419,HOKEY!C$35:N1863,3,0)),VLOOKUP(B419,KRİKET!C$30:N2293,3,0)),VLOOKUP(B419,'FERDİ BRANŞLAR'!B$2:M639,3,0))</f>
        <v>0.41666666666666702</v>
      </c>
      <c r="E419" s="185" t="str">
        <f>IFERROR(IFERROR(IFERROR(IFERROR(IFERROR(IFERROR(IFERROR(VLOOKUP(B419,FUTSAL!C$69:N12020,4,0),VLOOKUP(B419,VOLEYBOL!C$54:N2416,4,0)),VLOOKUP(B419,FUTBOL!C$31:N2504,4,0)),VLOOKUP(B419,BASKETBOL!C$42:N2518,4,0)),VLOOKUP(B419,HENTBOL!C$32:N2519,4,0)),VLOOKUP(B419,HOKEY!C$35:N1863,4,0)),VLOOKUP(B419,KRİKET!C$30:N2293,4,0)),VLOOKUP(B419,'FERDİ BRANŞLAR'!B$2:M639,4,0))</f>
        <v>MERZİFON SS</v>
      </c>
      <c r="F419" s="185" t="str">
        <f>IFERROR(IFERROR(IFERROR(IFERROR(IFERROR(IFERROR(IFERROR(VLOOKUP(B419,FUTSAL!C$69:N12020,5,0),VLOOKUP(B419,VOLEYBOL!C$54:N2416,5,0)),VLOOKUP(B419,FUTBOL!C$31:N2504,5,0)),VLOOKUP(B419,BASKETBOL!C$42:N2518,5,0)),VLOOKUP(B419,HENTBOL!C$32:N2519,5,0)),VLOOKUP(B419,HOKEY!C$35:N1863,5,0)),VLOOKUP(B419,KRİKET!C$30:N2293,5,0)),VLOOKUP(B419,'FERDİ BRANŞLAR'!B$2:M639,5,0))</f>
        <v>HALTER</v>
      </c>
      <c r="G419" s="185" t="str">
        <f>IFERROR(IFERROR(IFERROR(IFERROR(IFERROR(IFERROR(IFERROR(VLOOKUP(B419,FUTSAL!C$69:N12465,6,0),VLOOKUP(B419,VOLEYBOL!C$54:N2861,6,0)),VLOOKUP(B419,FUTBOL!C$31:N2949,6,0)),VLOOKUP(B419,BASKETBOL!C$42:N2963,6,0)),VLOOKUP(B419,HENTBOL!C$32:N2964,6,0)),VLOOKUP(B419,HOKEY!C$35:N2308,6,0)),VLOOKUP(B419,KRİKET!C$30:N2738,6,0)),VLOOKUP(B419,'FERDİ BRANŞLAR'!B$2:M639,6,0))</f>
        <v>…</v>
      </c>
      <c r="H419" s="185" t="str">
        <f>IFERROR(IFERROR(IFERROR(IFERROR(IFERROR(IFERROR(IFERROR(VLOOKUP(B419,FUTSAL!C$69:N12465,7,0),VLOOKUP(B419,VOLEYBOL!C$54:N2861,7,0)),VLOOKUP(B419,FUTBOL!C$31:N2949,7,0)),VLOOKUP(B419,BASKETBOL!C$42:N2963,7,0)),VLOOKUP(B419,HENTBOL!C$32:N2964,7,0)),VLOOKUP(B419,HOKEY!C$35:N2308,7,0)),VLOOKUP(B419,KRİKET!C$30:N2738,7,0)),VLOOKUP(B419,'FERDİ BRANŞLAR'!B$2:M639,7,0))</f>
        <v>YILDIZ</v>
      </c>
      <c r="I419" s="187" t="str">
        <f>IFERROR(IFERROR(IFERROR(IFERROR(IFERROR(IFERROR(IFERROR(VLOOKUP(B419,FUTSAL!C$69:N12465,8,0),VLOOKUP(B419,VOLEYBOL!C$54:N2861,8,0)),VLOOKUP(B419,FUTBOL!C$31:N2949,8,0)),VLOOKUP(B419,BASKETBOL!C$42:N2963,8,0)),VLOOKUP(B419,HENTBOL!C$32:N2964,8,0)),VLOOKUP(B419,HOKEY!C$35:N2308,8,0)),VLOOKUP(B419,KRİKET!C$30:N2738,8,0)),VLOOKUP(B419,'FERDİ BRANŞLAR'!B$2:M639,8,0))</f>
        <v>……….</v>
      </c>
      <c r="J419" s="183" t="str">
        <f>IFERROR(IFERROR(IFERROR(IFERROR(IFERROR(IFERROR(IFERROR(VLOOKUP(B419,FUTSAL!C$69:N12465,9,0),VLOOKUP(B419,VOLEYBOL!C$54:N2861,9,0)),VLOOKUP(B419,FUTBOL!C$31:N2949,9,0)),VLOOKUP(B419,BASKETBOL!C$42:N2963,9,0)),VLOOKUP(B419,HENTBOL!C$32:N2964,9,0)),VLOOKUP(B419,HOKEY!C$35:N2308,9,0)),VLOOKUP(B419,KRİKET!C$30:N2738,9,0)),VLOOKUP(B419,'FERDİ BRANŞLAR'!B$2:M639,9,0))</f>
        <v>…</v>
      </c>
      <c r="K419" s="183" t="str">
        <f>IFERROR(IFERROR(IFERROR(IFERROR(IFERROR(IFERROR(IFERROR(VLOOKUP(B419,FUTSAL!C$69:N12465,10,0),VLOOKUP(B419,VOLEYBOL!C$54:N2861,10,0)),VLOOKUP(B419,FUTBOL!C$31:N2949,10,0)),VLOOKUP(B419,BASKETBOL!C$42:N2963,10,0)),VLOOKUP(B419,HENTBOL!C$32:N2964,10,0)),VLOOKUP(B419,HOKEY!C$35:N2308,10,0)),VLOOKUP(B419,KRİKET!C$30:N2738,10,0)),VLOOKUP(B419,'FERDİ BRANŞLAR'!B$2:M639,10,0))</f>
        <v>…</v>
      </c>
      <c r="L419" s="379" t="str">
        <f>IFERROR(IFERROR(IFERROR(IFERROR(IFERROR(IFERROR(IFERROR(VLOOKUP(B419,FUTSAL!C$69:N12465,11,0),VLOOKUP(B419,VOLEYBOL!C$54:N2861,11,0)),VLOOKUP(B419,FUTBOL!C$31:N2949,11,0)),VLOOKUP(B419,BASKETBOL!C$42:N2963,11,0)),VLOOKUP(B419,HENTBOL!C$32:N2964,11,0)),VLOOKUP(B419,HOKEY!C$35:N2308,11,0)),VLOOKUP(B419,KRİKET!C$30:N2738,11,0)),VLOOKUP(B419,'FERDİ BRANŞLAR'!B$2:M639,11,0))</f>
        <v>……….</v>
      </c>
      <c r="M419" s="79" t="str">
        <f>IFERROR(IFERROR(IFERROR(IFERROR(IFERROR(IFERROR(IFERROR(VLOOKUP(B419,FUTSAL!C$69:N12465,12,0),VLOOKUP(B419,VOLEYBOL!C$54:N2861,12,0)),VLOOKUP(B419,FUTBOL!C$31:N2949,12,0)),VLOOKUP(B419,BASKETBOL!C$42:N2963,12,0)),VLOOKUP(B419,HENTBOL!C$32:N2964,12,0)),VLOOKUP(B419,HOKEY!C$35:N2308,11,0)),VLOOKUP(B419,KRİKET!C$30:N2738,12,0)),VLOOKUP(B419,'FERDİ BRANŞLAR'!B$2:M639,12,0))</f>
        <v xml:space="preserve">KUPA TÖRENİ </v>
      </c>
    </row>
    <row r="420" spans="2:13" ht="12" x14ac:dyDescent="0.2">
      <c r="B420" s="104" t="s">
        <v>157</v>
      </c>
      <c r="C420" s="185">
        <f>IFERROR(IFERROR(IFERROR(IFERROR(IFERROR(IFERROR(IFERROR(VLOOKUP(B420,FUTSAL!C$69:N11997,2,0),VLOOKUP(B420,VOLEYBOL!C$54:N2393,2,0)),VLOOKUP(B420,FUTBOL!C$31:N2481,2,0)),VLOOKUP(B420,BASKETBOL!C$42:N2495,2,0)),VLOOKUP(B420,HENTBOL!C$32:N2496,2,0)),VLOOKUP(B420,HOKEY!C$35:N1840,2,0)),VLOOKUP(B420,KRİKET!C$30:N2270,2,0)),VLOOKUP(B420,'FERDİ BRANŞLAR'!B$2:M616,2,0))</f>
        <v>46106</v>
      </c>
      <c r="D420" s="186">
        <f>IFERROR(IFERROR(IFERROR(IFERROR(IFERROR(IFERROR(IFERROR(VLOOKUP(B420,FUTSAL!C$69:N11997,3,0),VLOOKUP(B420,VOLEYBOL!C$54:N2393,3,0)),VLOOKUP(B420,FUTBOL!C$31:N2481,3,0)),VLOOKUP(B420,BASKETBOL!C$42:N2495,3,0)),VLOOKUP(B420,HENTBOL!C$32:N2496,3,0)),VLOOKUP(B420,HOKEY!C$35:N1840,3,0)),VLOOKUP(B420,KRİKET!C$30:N2270,3,0)),VLOOKUP(B420,'FERDİ BRANŞLAR'!B$2:M616,3,0))</f>
        <v>0.41666666666666702</v>
      </c>
      <c r="E420" s="185" t="str">
        <f>IFERROR(IFERROR(IFERROR(IFERROR(IFERROR(IFERROR(IFERROR(VLOOKUP(B420,FUTSAL!C$69:N11997,4,0),VLOOKUP(B420,VOLEYBOL!C$54:N2393,4,0)),VLOOKUP(B420,FUTBOL!C$31:N2481,4,0)),VLOOKUP(B420,BASKETBOL!C$42:N2495,4,0)),VLOOKUP(B420,HENTBOL!C$32:N2496,4,0)),VLOOKUP(B420,HOKEY!C$35:N1840,4,0)),VLOOKUP(B420,KRİKET!C$30:N2270,4,0)),VLOOKUP(B420,'FERDİ BRANŞLAR'!B$2:M616,4,0))</f>
        <v>YÜZME HAVUZU BOCCE SAHASI</v>
      </c>
      <c r="F420" s="185" t="str">
        <f>IFERROR(IFERROR(IFERROR(IFERROR(IFERROR(IFERROR(IFERROR(VLOOKUP(B420,FUTSAL!C$69:N11997,5,0),VLOOKUP(B420,VOLEYBOL!C$54:N2393,5,0)),VLOOKUP(B420,FUTBOL!C$31:N2481,5,0)),VLOOKUP(B420,BASKETBOL!C$42:N2495,5,0)),VLOOKUP(B420,HENTBOL!C$32:N2496,5,0)),VLOOKUP(B420,HOKEY!C$35:N1840,5,0)),VLOOKUP(B420,KRİKET!C$30:N2270,5,0)),VLOOKUP(B420,'FERDİ BRANŞLAR'!B$2:M616,5,0))</f>
        <v>BOCCE</v>
      </c>
      <c r="G420" s="185" t="str">
        <f>IFERROR(IFERROR(IFERROR(IFERROR(IFERROR(IFERROR(IFERROR(VLOOKUP(B420,FUTSAL!C$69:N12442,6,0),VLOOKUP(B420,VOLEYBOL!C$54:N2838,6,0)),VLOOKUP(B420,FUTBOL!C$31:N2926,6,0)),VLOOKUP(B420,BASKETBOL!C$42:N2940,6,0)),VLOOKUP(B420,HENTBOL!C$32:N2941,6,0)),VLOOKUP(B420,HOKEY!C$35:N2285,6,0)),VLOOKUP(B420,KRİKET!C$30:N2715,6,0)),VLOOKUP(B420,'FERDİ BRANŞLAR'!B$2:M616,6,0))</f>
        <v>…</v>
      </c>
      <c r="H420" s="185" t="str">
        <f>IFERROR(IFERROR(IFERROR(IFERROR(IFERROR(IFERROR(IFERROR(VLOOKUP(B420,FUTSAL!C$69:N12442,7,0),VLOOKUP(B420,VOLEYBOL!C$54:N2838,7,0)),VLOOKUP(B420,FUTBOL!C$31:N2926,7,0)),VLOOKUP(B420,BASKETBOL!C$42:N2940,7,0)),VLOOKUP(B420,HENTBOL!C$32:N2941,7,0)),VLOOKUP(B420,HOKEY!C$35:N2285,7,0)),VLOOKUP(B420,KRİKET!C$30:N2715,7,0)),VLOOKUP(B420,'FERDİ BRANŞLAR'!B$2:M616,7,0))</f>
        <v>GENÇLER KIZ</v>
      </c>
      <c r="I420" s="187" t="str">
        <f>IFERROR(IFERROR(IFERROR(IFERROR(IFERROR(IFERROR(IFERROR(VLOOKUP(B420,FUTSAL!C$69:N12442,8,0),VLOOKUP(B420,VOLEYBOL!C$54:N2838,8,0)),VLOOKUP(B420,FUTBOL!C$31:N2926,8,0)),VLOOKUP(B420,BASKETBOL!C$42:N2940,8,0)),VLOOKUP(B420,HENTBOL!C$32:N2941,8,0)),VLOOKUP(B420,HOKEY!C$35:N2285,8,0)),VLOOKUP(B420,KRİKET!C$30:N2715,8,0)),VLOOKUP(B420,'FERDİ BRANŞLAR'!B$2:M616,8,0))</f>
        <v>……….</v>
      </c>
      <c r="J420" s="183" t="str">
        <f>IFERROR(IFERROR(IFERROR(IFERROR(IFERROR(IFERROR(IFERROR(VLOOKUP(B420,FUTSAL!C$69:N12442,9,0),VLOOKUP(B420,VOLEYBOL!C$54:N2838,9,0)),VLOOKUP(B420,FUTBOL!C$31:N2926,9,0)),VLOOKUP(B420,BASKETBOL!C$42:N2940,9,0)),VLOOKUP(B420,HENTBOL!C$32:N2941,9,0)),VLOOKUP(B420,HOKEY!C$35:N2285,9,0)),VLOOKUP(B420,KRİKET!C$30:N2715,9,0)),VLOOKUP(B420,'FERDİ BRANŞLAR'!B$2:M616,9,0))</f>
        <v>…</v>
      </c>
      <c r="K420" s="183" t="str">
        <f>IFERROR(IFERROR(IFERROR(IFERROR(IFERROR(IFERROR(IFERROR(VLOOKUP(B420,FUTSAL!C$69:N12442,10,0),VLOOKUP(B420,VOLEYBOL!C$54:N2838,10,0)),VLOOKUP(B420,FUTBOL!C$31:N2926,10,0)),VLOOKUP(B420,BASKETBOL!C$42:N2940,10,0)),VLOOKUP(B420,HENTBOL!C$32:N2941,10,0)),VLOOKUP(B420,HOKEY!C$35:N2285,10,0)),VLOOKUP(B420,KRİKET!C$30:N2715,10,0)),VLOOKUP(B420,'FERDİ BRANŞLAR'!B$2:M616,10,0))</f>
        <v>…</v>
      </c>
      <c r="L420" s="351" t="str">
        <f>IFERROR(IFERROR(IFERROR(IFERROR(IFERROR(IFERROR(IFERROR(VLOOKUP(B420,FUTSAL!C$69:N12442,11,0),VLOOKUP(B420,VOLEYBOL!C$54:N2838,11,0)),VLOOKUP(B420,FUTBOL!C$31:N2926,11,0)),VLOOKUP(B420,BASKETBOL!C$42:N2940,11,0)),VLOOKUP(B420,HENTBOL!C$32:N2941,11,0)),VLOOKUP(B420,HOKEY!C$35:N2285,11,0)),VLOOKUP(B420,KRİKET!C$30:N2715,11,0)),VLOOKUP(B420,'FERDİ BRANŞLAR'!B$2:M616,11,0))</f>
        <v>……….</v>
      </c>
      <c r="M420" s="79" t="str">
        <f>IFERROR(IFERROR(IFERROR(IFERROR(IFERROR(IFERROR(IFERROR(VLOOKUP(B420,FUTSAL!C$69:N12442,12,0),VLOOKUP(B420,VOLEYBOL!C$54:N2838,12,0)),VLOOKUP(B420,FUTBOL!C$31:N2926,12,0)),VLOOKUP(B420,BASKETBOL!C$42:N2940,12,0)),VLOOKUP(B420,HENTBOL!C$32:N2941,12,0)),VLOOKUP(B420,HOKEY!C$35:N2285,11,0)),VLOOKUP(B420,KRİKET!C$30:N2715,12,0)),VLOOKUP(B420,'FERDİ BRANŞLAR'!B$2:M616,12,0))</f>
        <v xml:space="preserve">KUPA TÖRENİ </v>
      </c>
    </row>
    <row r="421" spans="2:13" ht="12" x14ac:dyDescent="0.2">
      <c r="B421" s="104" t="s">
        <v>192</v>
      </c>
      <c r="C421" s="185">
        <f>IFERROR(IFERROR(IFERROR(IFERROR(IFERROR(IFERROR(IFERROR(VLOOKUP(B421,FUTSAL!C$69:N12032,2,0),VLOOKUP(B421,VOLEYBOL!C$54:N2428,2,0)),VLOOKUP(B421,FUTBOL!C$31:N2516,2,0)),VLOOKUP(B421,BASKETBOL!C$42:N2530,2,0)),VLOOKUP(B421,HENTBOL!C$32:N2531,2,0)),VLOOKUP(B421,HOKEY!C$35:N1875,2,0)),VLOOKUP(B421,KRİKET!C$30:N2305,2,0)),VLOOKUP(B421,'FERDİ BRANŞLAR'!B$2:M651,2,0))</f>
        <v>46107</v>
      </c>
      <c r="D421" s="186">
        <f>IFERROR(IFERROR(IFERROR(IFERROR(IFERROR(IFERROR(IFERROR(VLOOKUP(B421,FUTSAL!C$69:N12032,3,0),VLOOKUP(B421,VOLEYBOL!C$54:N2428,3,0)),VLOOKUP(B421,FUTBOL!C$31:N2516,3,0)),VLOOKUP(B421,BASKETBOL!C$42:N2530,3,0)),VLOOKUP(B421,HENTBOL!C$32:N2531,3,0)),VLOOKUP(B421,HOKEY!C$35:N1875,3,0)),VLOOKUP(B421,KRİKET!C$30:N2305,3,0)),VLOOKUP(B421,'FERDİ BRANŞLAR'!B$2:M651,3,0))</f>
        <v>0.41666666666666669</v>
      </c>
      <c r="E421" s="185" t="str">
        <f>IFERROR(IFERROR(IFERROR(IFERROR(IFERROR(IFERROR(IFERROR(VLOOKUP(B421,FUTSAL!C$69:N12032,4,0),VLOOKUP(B421,VOLEYBOL!C$54:N2428,4,0)),VLOOKUP(B421,FUTBOL!C$31:N2516,4,0)),VLOOKUP(B421,BASKETBOL!C$42:N2530,4,0)),VLOOKUP(B421,HENTBOL!C$32:N2531,4,0)),VLOOKUP(B421,HOKEY!C$35:N1875,4,0)),VLOOKUP(B421,KRİKET!C$30:N2305,4,0)),VLOOKUP(B421,'FERDİ BRANŞLAR'!B$2:M651,4,0))</f>
        <v>AMASYA BLD  SENTETİK SAHA</v>
      </c>
      <c r="F421" s="185" t="str">
        <f>IFERROR(IFERROR(IFERROR(IFERROR(IFERROR(IFERROR(IFERROR(VLOOKUP(B421,FUTSAL!C$69:N12032,5,0),VLOOKUP(B421,VOLEYBOL!C$54:N2428,5,0)),VLOOKUP(B421,FUTBOL!C$31:N2516,5,0)),VLOOKUP(B421,BASKETBOL!C$42:N2530,5,0)),VLOOKUP(B421,HENTBOL!C$32:N2531,5,0)),VLOOKUP(B421,HOKEY!C$35:N1875,5,0)),VLOOKUP(B421,KRİKET!C$30:N2305,5,0)),VLOOKUP(B421,'FERDİ BRANŞLAR'!B$2:M651,5,0))</f>
        <v xml:space="preserve">OKÇULUK </v>
      </c>
      <c r="G421" s="185" t="str">
        <f>IFERROR(IFERROR(IFERROR(IFERROR(IFERROR(IFERROR(IFERROR(VLOOKUP(B421,FUTSAL!C$69:N12477,6,0),VLOOKUP(B421,VOLEYBOL!C$54:N2873,6,0)),VLOOKUP(B421,FUTBOL!C$31:N2961,6,0)),VLOOKUP(B421,BASKETBOL!C$42:N2975,6,0)),VLOOKUP(B421,HENTBOL!C$32:N2976,6,0)),VLOOKUP(B421,HOKEY!C$35:N2320,6,0)),VLOOKUP(B421,KRİKET!C$30:N2750,6,0)),VLOOKUP(B421,'FERDİ BRANŞLAR'!B$2:M651,6,0))</f>
        <v>…</v>
      </c>
      <c r="H421" s="185" t="str">
        <f>IFERROR(IFERROR(IFERROR(IFERROR(IFERROR(IFERROR(IFERROR(VLOOKUP(B421,FUTSAL!C$69:N12477,7,0),VLOOKUP(B421,VOLEYBOL!C$54:N2873,7,0)),VLOOKUP(B421,FUTBOL!C$31:N2961,7,0)),VLOOKUP(B421,BASKETBOL!C$42:N2975,7,0)),VLOOKUP(B421,HENTBOL!C$32:N2976,7,0)),VLOOKUP(B421,HOKEY!C$35:N2320,7,0)),VLOOKUP(B421,KRİKET!C$30:N2750,7,0)),VLOOKUP(B421,'FERDİ BRANŞLAR'!B$2:M651,7,0))</f>
        <v>MİNİK -KÜÇÜK</v>
      </c>
      <c r="I421" s="187" t="str">
        <f>IFERROR(IFERROR(IFERROR(IFERROR(IFERROR(IFERROR(IFERROR(VLOOKUP(B421,FUTSAL!C$69:N12477,8,0),VLOOKUP(B421,VOLEYBOL!C$54:N2873,8,0)),VLOOKUP(B421,FUTBOL!C$31:N2961,8,0)),VLOOKUP(B421,BASKETBOL!C$42:N2975,8,0)),VLOOKUP(B421,HENTBOL!C$32:N2976,8,0)),VLOOKUP(B421,HOKEY!C$35:N2320,8,0)),VLOOKUP(B421,KRİKET!C$30:N2750,8,0)),VLOOKUP(B421,'FERDİ BRANŞLAR'!B$2:M651,8,0))</f>
        <v>……….</v>
      </c>
      <c r="J421" s="183" t="str">
        <f>IFERROR(IFERROR(IFERROR(IFERROR(IFERROR(IFERROR(IFERROR(VLOOKUP(B421,FUTSAL!C$69:N12477,9,0),VLOOKUP(B421,VOLEYBOL!C$54:N2873,9,0)),VLOOKUP(B421,FUTBOL!C$31:N2961,9,0)),VLOOKUP(B421,BASKETBOL!C$42:N2975,9,0)),VLOOKUP(B421,HENTBOL!C$32:N2976,9,0)),VLOOKUP(B421,HOKEY!C$35:N2320,9,0)),VLOOKUP(B421,KRİKET!C$30:N2750,9,0)),VLOOKUP(B421,'FERDİ BRANŞLAR'!B$2:M651,9,0))</f>
        <v>…</v>
      </c>
      <c r="K421" s="183" t="str">
        <f>IFERROR(IFERROR(IFERROR(IFERROR(IFERROR(IFERROR(IFERROR(VLOOKUP(B421,FUTSAL!C$69:N12477,10,0),VLOOKUP(B421,VOLEYBOL!C$54:N2873,10,0)),VLOOKUP(B421,FUTBOL!C$31:N2961,10,0)),VLOOKUP(B421,BASKETBOL!C$42:N2975,10,0)),VLOOKUP(B421,HENTBOL!C$32:N2976,10,0)),VLOOKUP(B421,HOKEY!C$35:N2320,10,0)),VLOOKUP(B421,KRİKET!C$30:N2750,10,0)),VLOOKUP(B421,'FERDİ BRANŞLAR'!B$2:M651,10,0))</f>
        <v>…</v>
      </c>
      <c r="L421" s="59" t="str">
        <f>IFERROR(IFERROR(IFERROR(IFERROR(IFERROR(IFERROR(IFERROR(VLOOKUP(B421,FUTSAL!C$69:N12477,11,0),VLOOKUP(B421,VOLEYBOL!C$54:N2873,11,0)),VLOOKUP(B421,FUTBOL!C$31:N2961,11,0)),VLOOKUP(B421,BASKETBOL!C$42:N2975,11,0)),VLOOKUP(B421,HENTBOL!C$32:N2976,11,0)),VLOOKUP(B421,HOKEY!C$35:N2320,11,0)),VLOOKUP(B421,KRİKET!C$30:N2750,11,0)),VLOOKUP(B421,'FERDİ BRANŞLAR'!B$2:M651,11,0))</f>
        <v>……….</v>
      </c>
      <c r="M421" s="79" t="str">
        <f>IFERROR(IFERROR(IFERROR(IFERROR(IFERROR(IFERROR(IFERROR(VLOOKUP(B421,FUTSAL!C$69:N12477,12,0),VLOOKUP(B421,VOLEYBOL!C$54:N2873,12,0)),VLOOKUP(B421,FUTBOL!C$31:N2961,12,0)),VLOOKUP(B421,BASKETBOL!C$42:N2975,12,0)),VLOOKUP(B421,HENTBOL!C$32:N2976,12,0)),VLOOKUP(B421,HOKEY!C$35:N2320,11,0)),VLOOKUP(B421,KRİKET!C$30:N2750,12,0)),VLOOKUP(B421,'FERDİ BRANŞLAR'!B$2:M651,12,0))</f>
        <v xml:space="preserve">KUPA TÖRENİ </v>
      </c>
    </row>
    <row r="422" spans="2:13" ht="12" x14ac:dyDescent="0.2">
      <c r="B422" s="104" t="s">
        <v>158</v>
      </c>
      <c r="C422" s="185">
        <f>IFERROR(IFERROR(IFERROR(IFERROR(IFERROR(IFERROR(IFERROR(VLOOKUP(B422,FUTSAL!C$69:N11998,2,0),VLOOKUP(B422,VOLEYBOL!C$54:N2394,2,0)),VLOOKUP(B422,FUTBOL!C$31:N2482,2,0)),VLOOKUP(B422,BASKETBOL!C$42:N2496,2,0)),VLOOKUP(B422,HENTBOL!C$32:N2497,2,0)),VLOOKUP(B422,HOKEY!C$35:N1841,2,0)),VLOOKUP(B422,KRİKET!C$30:N2271,2,0)),VLOOKUP(B422,'FERDİ BRANŞLAR'!B$2:M617,2,0))</f>
        <v>46107</v>
      </c>
      <c r="D422" s="186">
        <f>IFERROR(IFERROR(IFERROR(IFERROR(IFERROR(IFERROR(IFERROR(VLOOKUP(B422,FUTSAL!C$69:N11998,3,0),VLOOKUP(B422,VOLEYBOL!C$54:N2394,3,0)),VLOOKUP(B422,FUTBOL!C$31:N2482,3,0)),VLOOKUP(B422,BASKETBOL!C$42:N2496,3,0)),VLOOKUP(B422,HENTBOL!C$32:N2497,3,0)),VLOOKUP(B422,HOKEY!C$35:N1841,3,0)),VLOOKUP(B422,KRİKET!C$30:N2271,3,0)),VLOOKUP(B422,'FERDİ BRANŞLAR'!B$2:M617,3,0))</f>
        <v>0.41666666666666702</v>
      </c>
      <c r="E422" s="185" t="str">
        <f>IFERROR(IFERROR(IFERROR(IFERROR(IFERROR(IFERROR(IFERROR(VLOOKUP(B422,FUTSAL!C$69:N11998,4,0),VLOOKUP(B422,VOLEYBOL!C$54:N2394,4,0)),VLOOKUP(B422,FUTBOL!C$31:N2482,4,0)),VLOOKUP(B422,BASKETBOL!C$42:N2496,4,0)),VLOOKUP(B422,HENTBOL!C$32:N2497,4,0)),VLOOKUP(B422,HOKEY!C$35:N1841,4,0)),VLOOKUP(B422,KRİKET!C$30:N2271,4,0)),VLOOKUP(B422,'FERDİ BRANŞLAR'!B$2:M617,4,0))</f>
        <v>YÜZME HAVUZU BOCCE SAHASI</v>
      </c>
      <c r="F422" s="185" t="str">
        <f>IFERROR(IFERROR(IFERROR(IFERROR(IFERROR(IFERROR(IFERROR(VLOOKUP(B422,FUTSAL!C$69:N11998,5,0),VLOOKUP(B422,VOLEYBOL!C$54:N2394,5,0)),VLOOKUP(B422,FUTBOL!C$31:N2482,5,0)),VLOOKUP(B422,BASKETBOL!C$42:N2496,5,0)),VLOOKUP(B422,HENTBOL!C$32:N2497,5,0)),VLOOKUP(B422,HOKEY!C$35:N1841,5,0)),VLOOKUP(B422,KRİKET!C$30:N2271,5,0)),VLOOKUP(B422,'FERDİ BRANŞLAR'!B$2:M617,5,0))</f>
        <v>BOCCE</v>
      </c>
      <c r="G422" s="185" t="str">
        <f>IFERROR(IFERROR(IFERROR(IFERROR(IFERROR(IFERROR(IFERROR(VLOOKUP(B422,FUTSAL!C$69:N12443,6,0),VLOOKUP(B422,VOLEYBOL!C$54:N2839,6,0)),VLOOKUP(B422,FUTBOL!C$31:N2927,6,0)),VLOOKUP(B422,BASKETBOL!C$42:N2941,6,0)),VLOOKUP(B422,HENTBOL!C$32:N2942,6,0)),VLOOKUP(B422,HOKEY!C$35:N2286,6,0)),VLOOKUP(B422,KRİKET!C$30:N2716,6,0)),VLOOKUP(B422,'FERDİ BRANŞLAR'!B$2:M617,6,0))</f>
        <v>…</v>
      </c>
      <c r="H422" s="185" t="str">
        <f>IFERROR(IFERROR(IFERROR(IFERROR(IFERROR(IFERROR(IFERROR(VLOOKUP(B422,FUTSAL!C$69:N12443,7,0),VLOOKUP(B422,VOLEYBOL!C$54:N2839,7,0)),VLOOKUP(B422,FUTBOL!C$31:N2927,7,0)),VLOOKUP(B422,BASKETBOL!C$42:N2941,7,0)),VLOOKUP(B422,HENTBOL!C$32:N2942,7,0)),VLOOKUP(B422,HOKEY!C$35:N2286,7,0)),VLOOKUP(B422,KRİKET!C$30:N2716,7,0)),VLOOKUP(B422,'FERDİ BRANŞLAR'!B$2:M617,7,0))</f>
        <v>GENÇLER ERKEK</v>
      </c>
      <c r="I422" s="187" t="str">
        <f>IFERROR(IFERROR(IFERROR(IFERROR(IFERROR(IFERROR(IFERROR(VLOOKUP(B422,FUTSAL!C$69:N12443,8,0),VLOOKUP(B422,VOLEYBOL!C$54:N2839,8,0)),VLOOKUP(B422,FUTBOL!C$31:N2927,8,0)),VLOOKUP(B422,BASKETBOL!C$42:N2941,8,0)),VLOOKUP(B422,HENTBOL!C$32:N2942,8,0)),VLOOKUP(B422,HOKEY!C$35:N2286,8,0)),VLOOKUP(B422,KRİKET!C$30:N2716,8,0)),VLOOKUP(B422,'FERDİ BRANŞLAR'!B$2:M617,8,0))</f>
        <v>……….</v>
      </c>
      <c r="J422" s="183" t="str">
        <f>IFERROR(IFERROR(IFERROR(IFERROR(IFERROR(IFERROR(IFERROR(VLOOKUP(B422,FUTSAL!C$69:N12443,9,0),VLOOKUP(B422,VOLEYBOL!C$54:N2839,9,0)),VLOOKUP(B422,FUTBOL!C$31:N2927,9,0)),VLOOKUP(B422,BASKETBOL!C$42:N2941,9,0)),VLOOKUP(B422,HENTBOL!C$32:N2942,9,0)),VLOOKUP(B422,HOKEY!C$35:N2286,9,0)),VLOOKUP(B422,KRİKET!C$30:N2716,9,0)),VLOOKUP(B422,'FERDİ BRANŞLAR'!B$2:M617,9,0))</f>
        <v>…</v>
      </c>
      <c r="K422" s="183" t="str">
        <f>IFERROR(IFERROR(IFERROR(IFERROR(IFERROR(IFERROR(IFERROR(VLOOKUP(B422,FUTSAL!C$69:N12443,10,0),VLOOKUP(B422,VOLEYBOL!C$54:N2839,10,0)),VLOOKUP(B422,FUTBOL!C$31:N2927,10,0)),VLOOKUP(B422,BASKETBOL!C$42:N2941,10,0)),VLOOKUP(B422,HENTBOL!C$32:N2942,10,0)),VLOOKUP(B422,HOKEY!C$35:N2286,10,0)),VLOOKUP(B422,KRİKET!C$30:N2716,10,0)),VLOOKUP(B422,'FERDİ BRANŞLAR'!B$2:M617,10,0))</f>
        <v>…</v>
      </c>
      <c r="L422" s="59" t="str">
        <f>IFERROR(IFERROR(IFERROR(IFERROR(IFERROR(IFERROR(IFERROR(VLOOKUP(B422,FUTSAL!C$69:N12443,11,0),VLOOKUP(B422,VOLEYBOL!C$54:N2839,11,0)),VLOOKUP(B422,FUTBOL!C$31:N2927,11,0)),VLOOKUP(B422,BASKETBOL!C$42:N2941,11,0)),VLOOKUP(B422,HENTBOL!C$32:N2942,11,0)),VLOOKUP(B422,HOKEY!C$35:N2286,11,0)),VLOOKUP(B422,KRİKET!C$30:N2716,11,0)),VLOOKUP(B422,'FERDİ BRANŞLAR'!B$2:M617,11,0))</f>
        <v>……….</v>
      </c>
      <c r="M422" s="79" t="str">
        <f>IFERROR(IFERROR(IFERROR(IFERROR(IFERROR(IFERROR(IFERROR(VLOOKUP(B422,FUTSAL!C$69:N12443,12,0),VLOOKUP(B422,VOLEYBOL!C$54:N2839,12,0)),VLOOKUP(B422,FUTBOL!C$31:N2927,12,0)),VLOOKUP(B422,BASKETBOL!C$42:N2941,12,0)),VLOOKUP(B422,HENTBOL!C$32:N2942,12,0)),VLOOKUP(B422,HOKEY!C$35:N2286,11,0)),VLOOKUP(B422,KRİKET!C$30:N2716,12,0)),VLOOKUP(B422,'FERDİ BRANŞLAR'!B$2:M617,12,0))</f>
        <v xml:space="preserve">KUPA TÖRENİ </v>
      </c>
    </row>
    <row r="423" spans="2:13" ht="12" x14ac:dyDescent="0.2">
      <c r="B423" s="104" t="s">
        <v>160</v>
      </c>
      <c r="C423" s="185">
        <f>IFERROR(IFERROR(IFERROR(IFERROR(IFERROR(IFERROR(IFERROR(VLOOKUP(B423,FUTSAL!C$69:N12000,2,0),VLOOKUP(B423,VOLEYBOL!C$54:N2396,2,0)),VLOOKUP(B423,FUTBOL!C$31:N2484,2,0)),VLOOKUP(B423,BASKETBOL!C$42:N2498,2,0)),VLOOKUP(B423,HENTBOL!C$32:N2499,2,0)),VLOOKUP(B423,HOKEY!C$35:N1843,2,0)),VLOOKUP(B423,KRİKET!C$30:N2273,2,0)),VLOOKUP(B423,'FERDİ BRANŞLAR'!B$2:M619,2,0))</f>
        <v>46107</v>
      </c>
      <c r="D423" s="186">
        <f>IFERROR(IFERROR(IFERROR(IFERROR(IFERROR(IFERROR(IFERROR(VLOOKUP(B423,FUTSAL!C$69:N12000,3,0),VLOOKUP(B423,VOLEYBOL!C$54:N2396,3,0)),VLOOKUP(B423,FUTBOL!C$31:N2484,3,0)),VLOOKUP(B423,BASKETBOL!C$42:N2498,3,0)),VLOOKUP(B423,HENTBOL!C$32:N2499,3,0)),VLOOKUP(B423,HOKEY!C$35:N1843,3,0)),VLOOKUP(B423,KRİKET!C$30:N2273,3,0)),VLOOKUP(B423,'FERDİ BRANŞLAR'!B$2:M619,3,0))</f>
        <v>0.41666666666666702</v>
      </c>
      <c r="E423" s="185" t="str">
        <f>IFERROR(IFERROR(IFERROR(IFERROR(IFERROR(IFERROR(IFERROR(VLOOKUP(B423,FUTSAL!C$69:N12000,4,0),VLOOKUP(B423,VOLEYBOL!C$54:N2396,4,0)),VLOOKUP(B423,FUTBOL!C$31:N2484,4,0)),VLOOKUP(B423,BASKETBOL!C$42:N2498,4,0)),VLOOKUP(B423,HENTBOL!C$32:N2499,4,0)),VLOOKUP(B423,HOKEY!C$35:N1843,4,0)),VLOOKUP(B423,KRİKET!C$30:N2273,4,0)),VLOOKUP(B423,'FERDİ BRANŞLAR'!B$2:M619,4,0))</f>
        <v>SULUOVA</v>
      </c>
      <c r="F423" s="185" t="str">
        <f>IFERROR(IFERROR(IFERROR(IFERROR(IFERROR(IFERROR(IFERROR(VLOOKUP(B423,FUTSAL!C$69:N12000,5,0),VLOOKUP(B423,VOLEYBOL!C$54:N2396,5,0)),VLOOKUP(B423,FUTBOL!C$31:N2484,5,0)),VLOOKUP(B423,BASKETBOL!C$42:N2498,5,0)),VLOOKUP(B423,HENTBOL!C$32:N2499,5,0)),VLOOKUP(B423,HOKEY!C$35:N1843,5,0)),VLOOKUP(B423,KRİKET!C$30:N2273,5,0)),VLOOKUP(B423,'FERDİ BRANŞLAR'!B$2:M619,5,0))</f>
        <v>BOKS</v>
      </c>
      <c r="G423" s="185" t="str">
        <f>IFERROR(IFERROR(IFERROR(IFERROR(IFERROR(IFERROR(IFERROR(VLOOKUP(B423,FUTSAL!C$69:N12445,6,0),VLOOKUP(B423,VOLEYBOL!C$54:N2841,6,0)),VLOOKUP(B423,FUTBOL!C$31:N2929,6,0)),VLOOKUP(B423,BASKETBOL!C$42:N2943,6,0)),VLOOKUP(B423,HENTBOL!C$32:N2944,6,0)),VLOOKUP(B423,HOKEY!C$35:N2288,6,0)),VLOOKUP(B423,KRİKET!C$30:N2718,6,0)),VLOOKUP(B423,'FERDİ BRANŞLAR'!B$2:M619,6,0))</f>
        <v>…</v>
      </c>
      <c r="H423" s="185" t="str">
        <f>IFERROR(IFERROR(IFERROR(IFERROR(IFERROR(IFERROR(IFERROR(VLOOKUP(B423,FUTSAL!C$69:N12445,7,0),VLOOKUP(B423,VOLEYBOL!C$54:N2841,7,0)),VLOOKUP(B423,FUTBOL!C$31:N2929,7,0)),VLOOKUP(B423,BASKETBOL!C$42:N2943,7,0)),VLOOKUP(B423,HENTBOL!C$32:N2944,7,0)),VLOOKUP(B423,HOKEY!C$35:N2288,7,0)),VLOOKUP(B423,KRİKET!C$30:N2718,7,0)),VLOOKUP(B423,'FERDİ BRANŞLAR'!B$2:M619,7,0))</f>
        <v>GENÇLER A</v>
      </c>
      <c r="I423" s="187" t="str">
        <f>IFERROR(IFERROR(IFERROR(IFERROR(IFERROR(IFERROR(IFERROR(VLOOKUP(B423,FUTSAL!C$69:N12445,8,0),VLOOKUP(B423,VOLEYBOL!C$54:N2841,8,0)),VLOOKUP(B423,FUTBOL!C$31:N2929,8,0)),VLOOKUP(B423,BASKETBOL!C$42:N2943,8,0)),VLOOKUP(B423,HENTBOL!C$32:N2944,8,0)),VLOOKUP(B423,HOKEY!C$35:N2288,8,0)),VLOOKUP(B423,KRİKET!C$30:N2718,8,0)),VLOOKUP(B423,'FERDİ BRANŞLAR'!B$2:M619,8,0))</f>
        <v>……….</v>
      </c>
      <c r="J423" s="183" t="str">
        <f>IFERROR(IFERROR(IFERROR(IFERROR(IFERROR(IFERROR(IFERROR(VLOOKUP(B423,FUTSAL!C$69:N12445,9,0),VLOOKUP(B423,VOLEYBOL!C$54:N2841,9,0)),VLOOKUP(B423,FUTBOL!C$31:N2929,9,0)),VLOOKUP(B423,BASKETBOL!C$42:N2943,9,0)),VLOOKUP(B423,HENTBOL!C$32:N2944,9,0)),VLOOKUP(B423,HOKEY!C$35:N2288,9,0)),VLOOKUP(B423,KRİKET!C$30:N2718,9,0)),VLOOKUP(B423,'FERDİ BRANŞLAR'!B$2:M619,9,0))</f>
        <v>…</v>
      </c>
      <c r="K423" s="183" t="str">
        <f>IFERROR(IFERROR(IFERROR(IFERROR(IFERROR(IFERROR(IFERROR(VLOOKUP(B423,FUTSAL!C$69:N12445,10,0),VLOOKUP(B423,VOLEYBOL!C$54:N2841,10,0)),VLOOKUP(B423,FUTBOL!C$31:N2929,10,0)),VLOOKUP(B423,BASKETBOL!C$42:N2943,10,0)),VLOOKUP(B423,HENTBOL!C$32:N2944,10,0)),VLOOKUP(B423,HOKEY!C$35:N2288,10,0)),VLOOKUP(B423,KRİKET!C$30:N2718,10,0)),VLOOKUP(B423,'FERDİ BRANŞLAR'!B$2:M619,10,0))</f>
        <v>…</v>
      </c>
      <c r="L423" s="351" t="str">
        <f>IFERROR(IFERROR(IFERROR(IFERROR(IFERROR(IFERROR(IFERROR(VLOOKUP(B423,FUTSAL!C$69:N12445,11,0),VLOOKUP(B423,VOLEYBOL!C$54:N2841,11,0)),VLOOKUP(B423,FUTBOL!C$31:N2929,11,0)),VLOOKUP(B423,BASKETBOL!C$42:N2943,11,0)),VLOOKUP(B423,HENTBOL!C$32:N2944,11,0)),VLOOKUP(B423,HOKEY!C$35:N2288,11,0)),VLOOKUP(B423,KRİKET!C$30:N2718,11,0)),VLOOKUP(B423,'FERDİ BRANŞLAR'!B$2:M619,11,0))</f>
        <v>……….</v>
      </c>
      <c r="M423" s="79" t="str">
        <f>IFERROR(IFERROR(IFERROR(IFERROR(IFERROR(IFERROR(IFERROR(VLOOKUP(B423,FUTSAL!C$69:N12445,12,0),VLOOKUP(B423,VOLEYBOL!C$54:N2841,12,0)),VLOOKUP(B423,FUTBOL!C$31:N2929,12,0)),VLOOKUP(B423,BASKETBOL!C$42:N2943,12,0)),VLOOKUP(B423,HENTBOL!C$32:N2944,12,0)),VLOOKUP(B423,HOKEY!C$35:N2288,11,0)),VLOOKUP(B423,KRİKET!C$30:N2718,12,0)),VLOOKUP(B423,'FERDİ BRANŞLAR'!B$2:M619,12,0))</f>
        <v xml:space="preserve">KUPA TÖRENİ </v>
      </c>
    </row>
    <row r="424" spans="2:13" ht="12" x14ac:dyDescent="0.2">
      <c r="B424" s="188">
        <v>211</v>
      </c>
      <c r="C424" s="185">
        <f>IFERROR(IFERROR(IFERROR(IFERROR(IFERROR(IFERROR(IFERROR(VLOOKUP(B424,FUTSAL!C$69:N11568,2,0),VLOOKUP(B424,VOLEYBOL!C$54:N1964,2,0)),VLOOKUP(B424,FUTBOL!C$31:N2052,2,0)),VLOOKUP(B424,BASKETBOL!C$42:N2066,2,0)),VLOOKUP(B424,HENTBOL!C$32:N2067,2,0)),VLOOKUP(B424,HOKEY!C$35:N1411,2,0)),VLOOKUP(B424,KRİKET!C$30:N1841,2,0)),VLOOKUP(B424,'FERDİ BRANŞLAR'!B$2:M187,2,0))</f>
        <v>46108</v>
      </c>
      <c r="D424" s="186">
        <f>IFERROR(IFERROR(IFERROR(IFERROR(IFERROR(IFERROR(IFERROR(VLOOKUP(B424,FUTSAL!C$69:N11568,3,0),VLOOKUP(B424,VOLEYBOL!C$54:N1964,3,0)),VLOOKUP(B424,FUTBOL!C$31:N2052,3,0)),VLOOKUP(B424,BASKETBOL!C$42:N2066,3,0)),VLOOKUP(B424,HENTBOL!C$32:N2067,3,0)),VLOOKUP(B424,HOKEY!C$35:N1411,3,0)),VLOOKUP(B424,KRİKET!C$30:N1841,3,0)),VLOOKUP(B424,'FERDİ BRANŞLAR'!B$2:M187,3,0))</f>
        <v>0.375</v>
      </c>
      <c r="E424" s="185" t="str">
        <f>IFERROR(IFERROR(IFERROR(IFERROR(IFERROR(IFERROR(IFERROR(VLOOKUP(B424,FUTSAL!C$69:N11568,4,0),VLOOKUP(B424,VOLEYBOL!C$54:N1964,4,0)),VLOOKUP(B424,FUTBOL!C$31:N2052,4,0)),VLOOKUP(B424,BASKETBOL!C$42:N2066,4,0)),VLOOKUP(B424,HENTBOL!C$32:N2067,4,0)),VLOOKUP(B424,HOKEY!C$35:N1411,4,0)),VLOOKUP(B424,KRİKET!C$30:N1841,4,0)),VLOOKUP(B424,'FERDİ BRANŞLAR'!B$2:M187,4,0))</f>
        <v>MERZİFON</v>
      </c>
      <c r="F424" s="185" t="str">
        <f>IFERROR(IFERROR(IFERROR(IFERROR(IFERROR(IFERROR(IFERROR(VLOOKUP(B424,FUTSAL!C$69:N11568,5,0),VLOOKUP(B424,VOLEYBOL!C$54:N1964,5,0)),VLOOKUP(B424,FUTBOL!C$31:N2052,5,0)),VLOOKUP(B424,BASKETBOL!C$42:N2066,5,0)),VLOOKUP(B424,HENTBOL!C$32:N2067,5,0)),VLOOKUP(B424,HOKEY!C$35:N1411,5,0)),VLOOKUP(B424,KRİKET!C$30:N1841,5,0)),VLOOKUP(B424,'FERDİ BRANŞLAR'!B$2:M187,5,0))</f>
        <v>FUTSAL</v>
      </c>
      <c r="G424" s="185" t="str">
        <f>IFERROR(IFERROR(IFERROR(IFERROR(IFERROR(IFERROR(IFERROR(VLOOKUP(B424,FUTSAL!C$69:N12013,6,0),VLOOKUP(B424,VOLEYBOL!C$54:N2409,6,0)),VLOOKUP(B424,FUTBOL!C$31:N2497,6,0)),VLOOKUP(B424,BASKETBOL!C$42:N2511,6,0)),VLOOKUP(B424,HENTBOL!C$32:N2512,6,0)),VLOOKUP(B424,HOKEY!C$35:N1856,6,0)),VLOOKUP(B424,KRİKET!C$30:N2286,6,0)),VLOOKUP(B424,'FERDİ BRANŞLAR'!B$2:M187,6,0))</f>
        <v>A GRB</v>
      </c>
      <c r="H424" s="185" t="str">
        <f>IFERROR(IFERROR(IFERROR(IFERROR(IFERROR(IFERROR(IFERROR(VLOOKUP(B424,FUTSAL!C$69:N12013,7,0),VLOOKUP(B424,VOLEYBOL!C$54:N2409,7,0)),VLOOKUP(B424,FUTBOL!C$31:N2497,7,0)),VLOOKUP(B424,BASKETBOL!C$42:N2511,7,0)),VLOOKUP(B424,HENTBOL!C$32:N2512,7,0)),VLOOKUP(B424,HOKEY!C$35:N1856,7,0)),VLOOKUP(B424,KRİKET!C$30:N2286,7,0)),VLOOKUP(B424,'FERDİ BRANŞLAR'!B$2:M187,7,0))</f>
        <v>GNÇ B KIZ</v>
      </c>
      <c r="I424" s="187" t="str">
        <f>IFERROR(IFERROR(IFERROR(IFERROR(IFERROR(IFERROR(IFERROR(VLOOKUP(B424,FUTSAL!C$69:N12013,8,0),VLOOKUP(B424,VOLEYBOL!C$54:N2409,8,0)),VLOOKUP(B424,FUTBOL!C$31:N2497,8,0)),VLOOKUP(B424,BASKETBOL!C$42:N2511,8,0)),VLOOKUP(B424,HENTBOL!C$32:N2512,8,0)),VLOOKUP(B424,HOKEY!C$35:N1856,8,0)),VLOOKUP(B424,KRİKET!C$30:N2286,8,0)),VLOOKUP(B424,'FERDİ BRANŞLAR'!B$2:M187,8,0))</f>
        <v>SULUOVA ŞEHİT HÜSEYİN KAVAKLI FEN LİSESİ</v>
      </c>
      <c r="J424" s="253">
        <f>IFERROR(IFERROR(IFERROR(IFERROR(IFERROR(IFERROR(IFERROR(VLOOKUP(B424,FUTSAL!C$69:N12013,9,0),VLOOKUP(B424,VOLEYBOL!C$54:N2409,9,0)),VLOOKUP(B424,FUTBOL!C$31:N2497,9,0)),VLOOKUP(B424,BASKETBOL!C$42:N2511,9,0)),VLOOKUP(B424,HENTBOL!C$32:N2512,9,0)),VLOOKUP(B424,HOKEY!C$35:N1856,9,0)),VLOOKUP(B424,KRİKET!C$30:N2286,9,0)),VLOOKUP(B424,'FERDİ BRANŞLAR'!B$2:M187,9,0))</f>
        <v>0</v>
      </c>
      <c r="K424" s="253">
        <f>IFERROR(IFERROR(IFERROR(IFERROR(IFERROR(IFERROR(IFERROR(VLOOKUP(B424,FUTSAL!C$69:N12013,10,0),VLOOKUP(B424,VOLEYBOL!C$54:N2409,10,0)),VLOOKUP(B424,FUTBOL!C$31:N2497,10,0)),VLOOKUP(B424,BASKETBOL!C$42:N2511,10,0)),VLOOKUP(B424,HENTBOL!C$32:N2512,10,0)),VLOOKUP(B424,HOKEY!C$35:N1856,10,0)),VLOOKUP(B424,KRİKET!C$30:N2286,10,0)),VLOOKUP(B424,'FERDİ BRANŞLAR'!B$2:M187,10,0))</f>
        <v>0</v>
      </c>
      <c r="L424" s="330" t="str">
        <f>IFERROR(IFERROR(IFERROR(IFERROR(IFERROR(IFERROR(IFERROR(VLOOKUP(B424,FUTSAL!C$69:N12013,11,0),VLOOKUP(B424,VOLEYBOL!C$54:N2409,11,0)),VLOOKUP(B424,FUTBOL!C$31:N2497,11,0)),VLOOKUP(B424,BASKETBOL!C$42:N2511,11,0)),VLOOKUP(B424,HENTBOL!C$32:N2512,11,0)),VLOOKUP(B424,HOKEY!C$35:N1856,11,0)),VLOOKUP(B424,KRİKET!C$30:N2286,11,0)),VLOOKUP(B424,'FERDİ BRANŞLAR'!B$2:M187,11,0))</f>
        <v>SULUOVA ŞEHİT HÜSEYİN KAVAKLI FEN LİSESİ</v>
      </c>
      <c r="M424" s="79">
        <f>IFERROR(IFERROR(IFERROR(IFERROR(IFERROR(IFERROR(IFERROR(VLOOKUP(B424,FUTSAL!C$69:N12013,12,0),VLOOKUP(B424,VOLEYBOL!C$54:N2409,12,0)),VLOOKUP(B424,FUTBOL!C$31:N2497,12,0)),VLOOKUP(B424,BASKETBOL!C$42:N2511,12,0)),VLOOKUP(B424,HENTBOL!C$32:N2512,12,0)),VLOOKUP(B424,HOKEY!C$35:N1856,11,0)),VLOOKUP(B424,KRİKET!C$30:N2286,12,0)),VLOOKUP(B424,'FERDİ BRANŞLAR'!B$2:M187,12,0))</f>
        <v>0</v>
      </c>
    </row>
    <row r="425" spans="2:13" ht="12" x14ac:dyDescent="0.2">
      <c r="B425" s="188">
        <v>212</v>
      </c>
      <c r="C425" s="284">
        <f>IFERROR(IFERROR(IFERROR(IFERROR(IFERROR(IFERROR(IFERROR(VLOOKUP(B425,FUTSAL!C$69:N11582,2,0),VLOOKUP(B425,VOLEYBOL!C$54:N1978,2,0)),VLOOKUP(B425,FUTBOL!C$31:N2066,2,0)),VLOOKUP(B425,BASKETBOL!C$42:N2080,2,0)),VLOOKUP(B425,HENTBOL!C$32:N2081,2,0)),VLOOKUP(B425,HOKEY!C$35:N1425,2,0)),VLOOKUP(B425,KRİKET!C$30:N1855,2,0)),VLOOKUP(B425,'FERDİ BRANŞLAR'!B$2:M201,2,0))</f>
        <v>46108</v>
      </c>
      <c r="D425" s="285">
        <f>IFERROR(IFERROR(IFERROR(IFERROR(IFERROR(IFERROR(IFERROR(VLOOKUP(B425,FUTSAL!C$69:N11582,3,0),VLOOKUP(B425,VOLEYBOL!C$54:N1978,3,0)),VLOOKUP(B425,FUTBOL!C$31:N2066,3,0)),VLOOKUP(B425,BASKETBOL!C$42:N2080,3,0)),VLOOKUP(B425,HENTBOL!C$32:N2081,3,0)),VLOOKUP(B425,HOKEY!C$35:N1425,3,0)),VLOOKUP(B425,KRİKET!C$30:N1855,3,0)),VLOOKUP(B425,'FERDİ BRANŞLAR'!B$2:M201,3,0))</f>
        <v>0.41666666666666669</v>
      </c>
      <c r="E425" s="284" t="str">
        <f>IFERROR(IFERROR(IFERROR(IFERROR(IFERROR(IFERROR(IFERROR(VLOOKUP(B425,FUTSAL!C$69:N11582,4,0),VLOOKUP(B425,VOLEYBOL!C$54:N1978,4,0)),VLOOKUP(B425,FUTBOL!C$31:N2066,4,0)),VLOOKUP(B425,BASKETBOL!C$42:N2080,4,0)),VLOOKUP(B425,HENTBOL!C$32:N2081,4,0)),VLOOKUP(B425,HOKEY!C$35:N1425,4,0)),VLOOKUP(B425,KRİKET!C$30:N1855,4,0)),VLOOKUP(B425,'FERDİ BRANŞLAR'!B$2:M201,4,0))</f>
        <v>MERZİFON</v>
      </c>
      <c r="F425" s="284" t="str">
        <f>IFERROR(IFERROR(IFERROR(IFERROR(IFERROR(IFERROR(IFERROR(VLOOKUP(B425,FUTSAL!C$69:N11582,5,0),VLOOKUP(B425,VOLEYBOL!C$54:N1978,5,0)),VLOOKUP(B425,FUTBOL!C$31:N2066,5,0)),VLOOKUP(B425,BASKETBOL!C$42:N2080,5,0)),VLOOKUP(B425,HENTBOL!C$32:N2081,5,0)),VLOOKUP(B425,HOKEY!C$35:N1425,5,0)),VLOOKUP(B425,KRİKET!C$30:N1855,5,0)),VLOOKUP(B425,'FERDİ BRANŞLAR'!B$2:M201,5,0))</f>
        <v>FUTSAL</v>
      </c>
      <c r="G425" s="284" t="str">
        <f>IFERROR(IFERROR(IFERROR(IFERROR(IFERROR(IFERROR(IFERROR(VLOOKUP(B425,FUTSAL!C$69:N12027,6,0),VLOOKUP(B425,VOLEYBOL!C$54:N2423,6,0)),VLOOKUP(B425,FUTBOL!C$31:N2511,6,0)),VLOOKUP(B425,BASKETBOL!C$42:N2525,6,0)),VLOOKUP(B425,HENTBOL!C$32:N2526,6,0)),VLOOKUP(B425,HOKEY!C$35:N1870,6,0)),VLOOKUP(B425,KRİKET!C$30:N2300,6,0)),VLOOKUP(B425,'FERDİ BRANŞLAR'!B$2:M201,6,0))</f>
        <v>A GRB</v>
      </c>
      <c r="H425" s="284" t="str">
        <f>IFERROR(IFERROR(IFERROR(IFERROR(IFERROR(IFERROR(IFERROR(VLOOKUP(B425,FUTSAL!C$69:N12027,7,0),VLOOKUP(B425,VOLEYBOL!C$54:N2423,7,0)),VLOOKUP(B425,FUTBOL!C$31:N2511,7,0)),VLOOKUP(B425,BASKETBOL!C$42:N2525,7,0)),VLOOKUP(B425,HENTBOL!C$32:N2526,7,0)),VLOOKUP(B425,HOKEY!C$35:N1870,7,0)),VLOOKUP(B425,KRİKET!C$30:N2300,7,0)),VLOOKUP(B425,'FERDİ BRANŞLAR'!B$2:M201,7,0))</f>
        <v>GNÇ B KIZ</v>
      </c>
      <c r="I425" s="286" t="str">
        <f>IFERROR(IFERROR(IFERROR(IFERROR(IFERROR(IFERROR(IFERROR(VLOOKUP(B425,FUTSAL!C$69:N12027,8,0),VLOOKUP(B425,VOLEYBOL!C$54:N2423,8,0)),VLOOKUP(B425,FUTBOL!C$31:N2511,8,0)),VLOOKUP(B425,BASKETBOL!C$42:N2525,8,0)),VLOOKUP(B425,HENTBOL!C$32:N2526,8,0)),VLOOKUP(B425,HOKEY!C$35:N1870,8,0)),VLOOKUP(B425,KRİKET!C$30:N2300,8,0)),VLOOKUP(B425,'FERDİ BRANŞLAR'!B$2:M201,8,0))</f>
        <v>SULUOVA LOKMAN HEKİM MTAL</v>
      </c>
      <c r="J425" s="287">
        <f>IFERROR(IFERROR(IFERROR(IFERROR(IFERROR(IFERROR(IFERROR(VLOOKUP(B425,FUTSAL!C$69:N12027,9,0),VLOOKUP(B425,VOLEYBOL!C$54:N2423,9,0)),VLOOKUP(B425,FUTBOL!C$31:N2511,9,0)),VLOOKUP(B425,BASKETBOL!C$42:N2525,9,0)),VLOOKUP(B425,HENTBOL!C$32:N2526,9,0)),VLOOKUP(B425,HOKEY!C$35:N1870,9,0)),VLOOKUP(B425,KRİKET!C$30:N2300,9,0)),VLOOKUP(B425,'FERDİ BRANŞLAR'!B$2:M201,9,0))</f>
        <v>0</v>
      </c>
      <c r="K425" s="287">
        <f>IFERROR(IFERROR(IFERROR(IFERROR(IFERROR(IFERROR(IFERROR(VLOOKUP(B425,FUTSAL!C$69:N12027,10,0),VLOOKUP(B425,VOLEYBOL!C$54:N2423,10,0)),VLOOKUP(B425,FUTBOL!C$31:N2511,10,0)),VLOOKUP(B425,BASKETBOL!C$42:N2525,10,0)),VLOOKUP(B425,HENTBOL!C$32:N2526,10,0)),VLOOKUP(B425,HOKEY!C$35:N1870,10,0)),VLOOKUP(B425,KRİKET!C$30:N2300,10,0)),VLOOKUP(B425,'FERDİ BRANŞLAR'!B$2:M201,10,0))</f>
        <v>0</v>
      </c>
      <c r="L425" s="278" t="str">
        <f>IFERROR(IFERROR(IFERROR(IFERROR(IFERROR(IFERROR(IFERROR(VLOOKUP(B425,FUTSAL!C$69:N12027,11,0),VLOOKUP(B425,VOLEYBOL!C$54:N2423,11,0)),VLOOKUP(B425,FUTBOL!C$31:N2511,11,0)),VLOOKUP(B425,BASKETBOL!C$42:N2525,11,0)),VLOOKUP(B425,HENTBOL!C$32:N2526,11,0)),VLOOKUP(B425,HOKEY!C$35:N1870,11,0)),VLOOKUP(B425,KRİKET!C$30:N2300,11,0)),VLOOKUP(B425,'FERDİ BRANŞLAR'!B$2:M201,11,0))</f>
        <v>MERZİFON ANADOLU LİSESİ (ÇEKİLDİ)</v>
      </c>
      <c r="M425" s="288" t="str">
        <f>IFERROR(IFERROR(IFERROR(IFERROR(IFERROR(IFERROR(IFERROR(VLOOKUP(B425,FUTSAL!C$69:N12027,12,0),VLOOKUP(B425,VOLEYBOL!C$54:N2423,12,0)),VLOOKUP(B425,FUTBOL!C$31:N2511,12,0)),VLOOKUP(B425,BASKETBOL!C$42:N2525,12,0)),VLOOKUP(B425,HENTBOL!C$32:N2526,12,0)),VLOOKUP(B425,HOKEY!C$35:N1870,11,0)),VLOOKUP(B425,KRİKET!C$30:N2300,12,0)),VLOOKUP(B425,'FERDİ BRANŞLAR'!B$2:M201,12,0))</f>
        <v>MERZİON AND.LİSESİ ÇEKİLDİ</v>
      </c>
    </row>
    <row r="426" spans="2:13" ht="12" x14ac:dyDescent="0.2">
      <c r="B426" s="104" t="s">
        <v>193</v>
      </c>
      <c r="C426" s="185">
        <f>IFERROR(IFERROR(IFERROR(IFERROR(IFERROR(IFERROR(IFERROR(VLOOKUP(B426,FUTSAL!C$69:N12033,2,0),VLOOKUP(B426,VOLEYBOL!C$54:N2429,2,0)),VLOOKUP(B426,FUTBOL!C$31:N2517,2,0)),VLOOKUP(B426,BASKETBOL!C$42:N2531,2,0)),VLOOKUP(B426,HENTBOL!C$32:N2532,2,0)),VLOOKUP(B426,HOKEY!C$35:N1876,2,0)),VLOOKUP(B426,KRİKET!C$30:N2306,2,0)),VLOOKUP(B426,'FERDİ BRANŞLAR'!B$2:M652,2,0))</f>
        <v>46108</v>
      </c>
      <c r="D426" s="186">
        <f>IFERROR(IFERROR(IFERROR(IFERROR(IFERROR(IFERROR(IFERROR(VLOOKUP(B426,FUTSAL!C$69:N12033,3,0),VLOOKUP(B426,VOLEYBOL!C$54:N2429,3,0)),VLOOKUP(B426,FUTBOL!C$31:N2517,3,0)),VLOOKUP(B426,BASKETBOL!C$42:N2531,3,0)),VLOOKUP(B426,HENTBOL!C$32:N2532,3,0)),VLOOKUP(B426,HOKEY!C$35:N1876,3,0)),VLOOKUP(B426,KRİKET!C$30:N2306,3,0)),VLOOKUP(B426,'FERDİ BRANŞLAR'!B$2:M652,3,0))</f>
        <v>0.41666666666666669</v>
      </c>
      <c r="E426" s="185" t="str">
        <f>IFERROR(IFERROR(IFERROR(IFERROR(IFERROR(IFERROR(IFERROR(VLOOKUP(B426,FUTSAL!C$69:N12033,4,0),VLOOKUP(B426,VOLEYBOL!C$54:N2429,4,0)),VLOOKUP(B426,FUTBOL!C$31:N2517,4,0)),VLOOKUP(B426,BASKETBOL!C$42:N2531,4,0)),VLOOKUP(B426,HENTBOL!C$32:N2532,4,0)),VLOOKUP(B426,HOKEY!C$35:N1876,4,0)),VLOOKUP(B426,KRİKET!C$30:N2306,4,0)),VLOOKUP(B426,'FERDİ BRANŞLAR'!B$2:M652,4,0))</f>
        <v>AMASYA BLD  SENTETİK SAHA</v>
      </c>
      <c r="F426" s="185" t="str">
        <f>IFERROR(IFERROR(IFERROR(IFERROR(IFERROR(IFERROR(IFERROR(VLOOKUP(B426,FUTSAL!C$69:N12033,5,0),VLOOKUP(B426,VOLEYBOL!C$54:N2429,5,0)),VLOOKUP(B426,FUTBOL!C$31:N2517,5,0)),VLOOKUP(B426,BASKETBOL!C$42:N2531,5,0)),VLOOKUP(B426,HENTBOL!C$32:N2532,5,0)),VLOOKUP(B426,HOKEY!C$35:N1876,5,0)),VLOOKUP(B426,KRİKET!C$30:N2306,5,0)),VLOOKUP(B426,'FERDİ BRANŞLAR'!B$2:M652,5,0))</f>
        <v xml:space="preserve">OKÇULUK </v>
      </c>
      <c r="G426" s="185" t="str">
        <f>IFERROR(IFERROR(IFERROR(IFERROR(IFERROR(IFERROR(IFERROR(VLOOKUP(B426,FUTSAL!C$69:N12478,6,0),VLOOKUP(B426,VOLEYBOL!C$54:N2874,6,0)),VLOOKUP(B426,FUTBOL!C$31:N2962,6,0)),VLOOKUP(B426,BASKETBOL!C$42:N2976,6,0)),VLOOKUP(B426,HENTBOL!C$32:N2977,6,0)),VLOOKUP(B426,HOKEY!C$35:N2321,6,0)),VLOOKUP(B426,KRİKET!C$30:N2751,6,0)),VLOOKUP(B426,'FERDİ BRANŞLAR'!B$2:M652,6,0))</f>
        <v>…</v>
      </c>
      <c r="H426" s="185" t="str">
        <f>IFERROR(IFERROR(IFERROR(IFERROR(IFERROR(IFERROR(IFERROR(VLOOKUP(B426,FUTSAL!C$69:N12478,7,0),VLOOKUP(B426,VOLEYBOL!C$54:N2874,7,0)),VLOOKUP(B426,FUTBOL!C$31:N2962,7,0)),VLOOKUP(B426,BASKETBOL!C$42:N2976,7,0)),VLOOKUP(B426,HENTBOL!C$32:N2977,7,0)),VLOOKUP(B426,HOKEY!C$35:N2321,7,0)),VLOOKUP(B426,KRİKET!C$30:N2751,7,0)),VLOOKUP(B426,'FERDİ BRANŞLAR'!B$2:M652,7,0))</f>
        <v>YILDIZ-GENÇ</v>
      </c>
      <c r="I426" s="187" t="str">
        <f>IFERROR(IFERROR(IFERROR(IFERROR(IFERROR(IFERROR(IFERROR(VLOOKUP(B426,FUTSAL!C$69:N12478,8,0),VLOOKUP(B426,VOLEYBOL!C$54:N2874,8,0)),VLOOKUP(B426,FUTBOL!C$31:N2962,8,0)),VLOOKUP(B426,BASKETBOL!C$42:N2976,8,0)),VLOOKUP(B426,HENTBOL!C$32:N2977,8,0)),VLOOKUP(B426,HOKEY!C$35:N2321,8,0)),VLOOKUP(B426,KRİKET!C$30:N2751,8,0)),VLOOKUP(B426,'FERDİ BRANŞLAR'!B$2:M652,8,0))</f>
        <v>……….</v>
      </c>
      <c r="J426" s="183" t="str">
        <f>IFERROR(IFERROR(IFERROR(IFERROR(IFERROR(IFERROR(IFERROR(VLOOKUP(B426,FUTSAL!C$69:N12478,9,0),VLOOKUP(B426,VOLEYBOL!C$54:N2874,9,0)),VLOOKUP(B426,FUTBOL!C$31:N2962,9,0)),VLOOKUP(B426,BASKETBOL!C$42:N2976,9,0)),VLOOKUP(B426,HENTBOL!C$32:N2977,9,0)),VLOOKUP(B426,HOKEY!C$35:N2321,9,0)),VLOOKUP(B426,KRİKET!C$30:N2751,9,0)),VLOOKUP(B426,'FERDİ BRANŞLAR'!B$2:M652,9,0))</f>
        <v>…</v>
      </c>
      <c r="K426" s="183" t="str">
        <f>IFERROR(IFERROR(IFERROR(IFERROR(IFERROR(IFERROR(IFERROR(VLOOKUP(B426,FUTSAL!C$69:N12478,10,0),VLOOKUP(B426,VOLEYBOL!C$54:N2874,10,0)),VLOOKUP(B426,FUTBOL!C$31:N2962,10,0)),VLOOKUP(B426,BASKETBOL!C$42:N2976,10,0)),VLOOKUP(B426,HENTBOL!C$32:N2977,10,0)),VLOOKUP(B426,HOKEY!C$35:N2321,10,0)),VLOOKUP(B426,KRİKET!C$30:N2751,10,0)),VLOOKUP(B426,'FERDİ BRANŞLAR'!B$2:M652,10,0))</f>
        <v>…</v>
      </c>
      <c r="L426" s="363" t="str">
        <f>IFERROR(IFERROR(IFERROR(IFERROR(IFERROR(IFERROR(IFERROR(VLOOKUP(B426,FUTSAL!C$69:N12478,11,0),VLOOKUP(B426,VOLEYBOL!C$54:N2874,11,0)),VLOOKUP(B426,FUTBOL!C$31:N2962,11,0)),VLOOKUP(B426,BASKETBOL!C$42:N2976,11,0)),VLOOKUP(B426,HENTBOL!C$32:N2977,11,0)),VLOOKUP(B426,HOKEY!C$35:N2321,11,0)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2976,12,0)),VLOOKUP(B426,HENTBOL!C$32:N2977,12,0)),VLOOKUP(B426,HOKEY!C$35:N2321,11,0)),VLOOKUP(B426,KRİKET!C$30:N2751,12,0)),VLOOKUP(B426,'FERDİ BRANŞLAR'!B$2:M652,12,0))</f>
        <v xml:space="preserve">KUPA TÖRENİ </v>
      </c>
    </row>
    <row r="427" spans="2:13" ht="12" x14ac:dyDescent="0.2">
      <c r="B427" s="104" t="s">
        <v>159</v>
      </c>
      <c r="C427" s="185">
        <f>IFERROR(IFERROR(IFERROR(IFERROR(IFERROR(IFERROR(IFERROR(VLOOKUP(B427,FUTSAL!C$69:N11999,2,0),VLOOKUP(B427,VOLEYBOL!C$54:N2395,2,0)),VLOOKUP(B427,FUTBOL!C$31:N2483,2,0)),VLOOKUP(B427,BASKETBOL!C$42:N2497,2,0)),VLOOKUP(B427,HENTBOL!C$32:N2498,2,0)),VLOOKUP(B427,HOKEY!C$35:N1842,2,0)),VLOOKUP(B427,KRİKET!C$30:N2272,2,0)),VLOOKUP(B427,'FERDİ BRANŞLAR'!B$2:M618,2,0))</f>
        <v>46108</v>
      </c>
      <c r="D427" s="186">
        <f>IFERROR(IFERROR(IFERROR(IFERROR(IFERROR(IFERROR(IFERROR(VLOOKUP(B427,FUTSAL!C$69:N11999,3,0),VLOOKUP(B427,VOLEYBOL!C$54:N2395,3,0)),VLOOKUP(B427,FUTBOL!C$31:N2483,3,0)),VLOOKUP(B427,BASKETBOL!C$42:N2497,3,0)),VLOOKUP(B427,HENTBOL!C$32:N2498,3,0)),VLOOKUP(B427,HOKEY!C$35:N1842,3,0)),VLOOKUP(B427,KRİKET!C$30:N2272,3,0)),VLOOKUP(B427,'FERDİ BRANŞLAR'!B$2:M618,3,0))</f>
        <v>0.41666666666666702</v>
      </c>
      <c r="E427" s="185" t="str">
        <f>IFERROR(IFERROR(IFERROR(IFERROR(IFERROR(IFERROR(IFERROR(VLOOKUP(B427,FUTSAL!C$69:N11999,4,0),VLOOKUP(B427,VOLEYBOL!C$54:N2395,4,0)),VLOOKUP(B427,FUTBOL!C$31:N2483,4,0)),VLOOKUP(B427,BASKETBOL!C$42:N2497,4,0)),VLOOKUP(B427,HENTBOL!C$32:N2498,4,0)),VLOOKUP(B427,HOKEY!C$35:N1842,4,0)),VLOOKUP(B427,KRİKET!C$30:N2272,4,0)),VLOOKUP(B427,'FERDİ BRANŞLAR'!B$2:M618,4,0))</f>
        <v>YÜZME HAVUZU BOCCE SAHASI</v>
      </c>
      <c r="F427" s="185" t="str">
        <f>IFERROR(IFERROR(IFERROR(IFERROR(IFERROR(IFERROR(IFERROR(VLOOKUP(B427,FUTSAL!C$69:N11999,5,0),VLOOKUP(B427,VOLEYBOL!C$54:N2395,5,0)),VLOOKUP(B427,FUTBOL!C$31:N2483,5,0)),VLOOKUP(B427,BASKETBOL!C$42:N2497,5,0)),VLOOKUP(B427,HENTBOL!C$32:N2498,5,0)),VLOOKUP(B427,HOKEY!C$35:N1842,5,0)),VLOOKUP(B427,KRİKET!C$30:N2272,5,0)),VLOOKUP(B427,'FERDİ BRANŞLAR'!B$2:M618,5,0))</f>
        <v>BOCCE</v>
      </c>
      <c r="G427" s="185" t="str">
        <f>IFERROR(IFERROR(IFERROR(IFERROR(IFERROR(IFERROR(IFERROR(VLOOKUP(B427,FUTSAL!C$69:N12444,6,0),VLOOKUP(B427,VOLEYBOL!C$54:N2840,6,0)),VLOOKUP(B427,FUTBOL!C$31:N2928,6,0)),VLOOKUP(B427,BASKETBOL!C$42:N2942,6,0)),VLOOKUP(B427,HENTBOL!C$32:N2943,6,0)),VLOOKUP(B427,HOKEY!C$35:N2287,6,0)),VLOOKUP(B427,KRİKET!C$30:N2717,6,0)),VLOOKUP(B427,'FERDİ BRANŞLAR'!B$2:M618,6,0))</f>
        <v>…</v>
      </c>
      <c r="H427" s="185" t="str">
        <f>IFERROR(IFERROR(IFERROR(IFERROR(IFERROR(IFERROR(IFERROR(VLOOKUP(B427,FUTSAL!C$69:N12444,7,0),VLOOKUP(B427,VOLEYBOL!C$54:N2840,7,0)),VLOOKUP(B427,FUTBOL!C$31:N2928,7,0)),VLOOKUP(B427,BASKETBOL!C$42:N2942,7,0)),VLOOKUP(B427,HENTBOL!C$32:N2943,7,0)),VLOOKUP(B427,HOKEY!C$35:N2287,7,0)),VLOOKUP(B427,KRİKET!C$30:N2717,7,0)),VLOOKUP(B427,'FERDİ BRANŞLAR'!B$2:M618,7,0))</f>
        <v>KÜÇÜKLER</v>
      </c>
      <c r="I427" s="187" t="str">
        <f>IFERROR(IFERROR(IFERROR(IFERROR(IFERROR(IFERROR(IFERROR(VLOOKUP(B427,FUTSAL!C$69:N12444,8,0),VLOOKUP(B427,VOLEYBOL!C$54:N2840,8,0)),VLOOKUP(B427,FUTBOL!C$31:N2928,8,0)),VLOOKUP(B427,BASKETBOL!C$42:N2942,8,0)),VLOOKUP(B427,HENTBOL!C$32:N2943,8,0)),VLOOKUP(B427,HOKEY!C$35:N2287,8,0)),VLOOKUP(B427,KRİKET!C$30:N2717,8,0)),VLOOKUP(B427,'FERDİ BRANŞLAR'!B$2:M618,8,0))</f>
        <v>……….</v>
      </c>
      <c r="J427" s="183" t="str">
        <f>IFERROR(IFERROR(IFERROR(IFERROR(IFERROR(IFERROR(IFERROR(VLOOKUP(B427,FUTSAL!C$69:N12444,9,0),VLOOKUP(B427,VOLEYBOL!C$54:N2840,9,0)),VLOOKUP(B427,FUTBOL!C$31:N2928,9,0)),VLOOKUP(B427,BASKETBOL!C$42:N2942,9,0)),VLOOKUP(B427,HENTBOL!C$32:N2943,9,0)),VLOOKUP(B427,HOKEY!C$35:N2287,9,0)),VLOOKUP(B427,KRİKET!C$30:N2717,9,0)),VLOOKUP(B427,'FERDİ BRANŞLAR'!B$2:M618,9,0))</f>
        <v>…</v>
      </c>
      <c r="K427" s="183" t="str">
        <f>IFERROR(IFERROR(IFERROR(IFERROR(IFERROR(IFERROR(IFERROR(VLOOKUP(B427,FUTSAL!C$69:N12444,10,0),VLOOKUP(B427,VOLEYBOL!C$54:N2840,10,0)),VLOOKUP(B427,FUTBOL!C$31:N2928,10,0)),VLOOKUP(B427,BASKETBOL!C$42:N2942,10,0)),VLOOKUP(B427,HENTBOL!C$32:N2943,10,0)),VLOOKUP(B427,HOKEY!C$35:N2287,10,0)),VLOOKUP(B427,KRİKET!C$30:N2717,10,0)),VLOOKUP(B427,'FERDİ BRANŞLAR'!B$2:M618,10,0))</f>
        <v>…</v>
      </c>
      <c r="L427" s="356" t="str">
        <f>IFERROR(IFERROR(IFERROR(IFERROR(IFERROR(IFERROR(IFERROR(VLOOKUP(B427,FUTSAL!C$69:N12444,11,0),VLOOKUP(B427,VOLEYBOL!C$54:N2840,11,0)),VLOOKUP(B427,FUTBOL!C$31:N2928,11,0)),VLOOKUP(B427,BASKETBOL!C$42:N2942,11,0)),VLOOKUP(B427,HENTBOL!C$32:N2943,11,0)),VLOOKUP(B427,HOKEY!C$35:N2287,11,0)),VLOOKUP(B427,KRİKET!C$30:N2717,11,0)),VLOOKUP(B427,'FERDİ BRANŞLAR'!B$2:M618,11,0))</f>
        <v>……….</v>
      </c>
      <c r="M427" s="79" t="str">
        <f>IFERROR(IFERROR(IFERROR(IFERROR(IFERROR(IFERROR(IFERROR(VLOOKUP(B427,FUTSAL!C$69:N12444,12,0),VLOOKUP(B427,VOLEYBOL!C$54:N2840,12,0)),VLOOKUP(B427,FUTBOL!C$31:N2928,12,0)),VLOOKUP(B427,BASKETBOL!C$42:N2942,12,0)),VLOOKUP(B427,HENTBOL!C$32:N2943,12,0)),VLOOKUP(B427,HOKEY!C$35:N2287,11,0)),VLOOKUP(B427,KRİKET!C$30:N2717,12,0)),VLOOKUP(B427,'FERDİ BRANŞLAR'!B$2:M618,12,0))</f>
        <v xml:space="preserve">KUPA TÖRENİ </v>
      </c>
    </row>
    <row r="428" spans="2:13" ht="12" x14ac:dyDescent="0.2">
      <c r="B428" s="104" t="s">
        <v>161</v>
      </c>
      <c r="C428" s="185">
        <f>IFERROR(IFERROR(IFERROR(IFERROR(IFERROR(IFERROR(IFERROR(VLOOKUP(B428,FUTSAL!C$69:N12001,2,0),VLOOKUP(B428,VOLEYBOL!C$54:N2397,2,0)),VLOOKUP(B428,FUTBOL!C$31:N2485,2,0)),VLOOKUP(B428,BASKETBOL!C$42:N2499,2,0)),VLOOKUP(B428,HENTBOL!C$32:N2500,2,0)),VLOOKUP(B428,HOKEY!C$35:N1844,2,0)),VLOOKUP(B428,KRİKET!C$30:N2274,2,0)),VLOOKUP(B428,'FERDİ BRANŞLAR'!B$2:M620,2,0))</f>
        <v>46108</v>
      </c>
      <c r="D428" s="186">
        <f>IFERROR(IFERROR(IFERROR(IFERROR(IFERROR(IFERROR(IFERROR(VLOOKUP(B428,FUTSAL!C$69:N12001,3,0),VLOOKUP(B428,VOLEYBOL!C$54:N2397,3,0)),VLOOKUP(B428,FUTBOL!C$31:N2485,3,0)),VLOOKUP(B428,BASKETBOL!C$42:N2499,3,0)),VLOOKUP(B428,HENTBOL!C$32:N2500,3,0)),VLOOKUP(B428,HOKEY!C$35:N1844,3,0)),VLOOKUP(B428,KRİKET!C$30:N2274,3,0)),VLOOKUP(B428,'FERDİ BRANŞLAR'!B$2:M620,3,0))</f>
        <v>0.41666666666666702</v>
      </c>
      <c r="E428" s="185" t="str">
        <f>IFERROR(IFERROR(IFERROR(IFERROR(IFERROR(IFERROR(IFERROR(VLOOKUP(B428,FUTSAL!C$69:N12001,4,0),VLOOKUP(B428,VOLEYBOL!C$54:N2397,4,0)),VLOOKUP(B428,FUTBOL!C$31:N2485,4,0)),VLOOKUP(B428,BASKETBOL!C$42:N2499,4,0)),VLOOKUP(B428,HENTBOL!C$32:N2500,4,0)),VLOOKUP(B428,HOKEY!C$35:N1844,4,0)),VLOOKUP(B428,KRİKET!C$30:N2274,4,0)),VLOOKUP(B428,'FERDİ BRANŞLAR'!B$2:M620,4,0))</f>
        <v>SULUOVA</v>
      </c>
      <c r="F428" s="185" t="str">
        <f>IFERROR(IFERROR(IFERROR(IFERROR(IFERROR(IFERROR(IFERROR(VLOOKUP(B428,FUTSAL!C$69:N12001,5,0),VLOOKUP(B428,VOLEYBOL!C$54:N2397,5,0)),VLOOKUP(B428,FUTBOL!C$31:N2485,5,0)),VLOOKUP(B428,BASKETBOL!C$42:N2499,5,0)),VLOOKUP(B428,HENTBOL!C$32:N2500,5,0)),VLOOKUP(B428,HOKEY!C$35:N1844,5,0)),VLOOKUP(B428,KRİKET!C$30:N2274,5,0)),VLOOKUP(B428,'FERDİ BRANŞLAR'!B$2:M620,5,0))</f>
        <v>BOKS</v>
      </c>
      <c r="G428" s="185" t="str">
        <f>IFERROR(IFERROR(IFERROR(IFERROR(IFERROR(IFERROR(IFERROR(VLOOKUP(B428,FUTSAL!C$69:N12446,6,0),VLOOKUP(B428,VOLEYBOL!C$54:N2842,6,0)),VLOOKUP(B428,FUTBOL!C$31:N2930,6,0)),VLOOKUP(B428,BASKETBOL!C$42:N2944,6,0)),VLOOKUP(B428,HENTBOL!C$32:N2945,6,0)),VLOOKUP(B428,HOKEY!C$35:N2289,6,0)),VLOOKUP(B428,KRİKET!C$30:N2719,6,0)),VLOOKUP(B428,'FERDİ BRANŞLAR'!B$2:M620,6,0))</f>
        <v>…</v>
      </c>
      <c r="H428" s="185" t="str">
        <f>IFERROR(IFERROR(IFERROR(IFERROR(IFERROR(IFERROR(IFERROR(VLOOKUP(B428,FUTSAL!C$69:N12446,7,0),VLOOKUP(B428,VOLEYBOL!C$54:N2842,7,0)),VLOOKUP(B428,FUTBOL!C$31:N2930,7,0)),VLOOKUP(B428,BASKETBOL!C$42:N2944,7,0)),VLOOKUP(B428,HENTBOL!C$32:N2945,7,0)),VLOOKUP(B428,HOKEY!C$35:N2289,7,0)),VLOOKUP(B428,KRİKET!C$30:N2719,7,0)),VLOOKUP(B428,'FERDİ BRANŞLAR'!B$2:M620,7,0))</f>
        <v>GENÇLER B</v>
      </c>
      <c r="I428" s="187" t="str">
        <f>IFERROR(IFERROR(IFERROR(IFERROR(IFERROR(IFERROR(IFERROR(VLOOKUP(B428,FUTSAL!C$69:N12446,8,0),VLOOKUP(B428,VOLEYBOL!C$54:N2842,8,0)),VLOOKUP(B428,FUTBOL!C$31:N2930,8,0)),VLOOKUP(B428,BASKETBOL!C$42:N2944,8,0)),VLOOKUP(B428,HENTBOL!C$32:N2945,8,0)),VLOOKUP(B428,HOKEY!C$35:N2289,8,0)),VLOOKUP(B428,KRİKET!C$30:N2719,8,0)),VLOOKUP(B428,'FERDİ BRANŞLAR'!B$2:M620,8,0))</f>
        <v>……….</v>
      </c>
      <c r="J428" s="183" t="str">
        <f>IFERROR(IFERROR(IFERROR(IFERROR(IFERROR(IFERROR(IFERROR(VLOOKUP(B428,FUTSAL!C$69:N12446,9,0),VLOOKUP(B428,VOLEYBOL!C$54:N2842,9,0)),VLOOKUP(B428,FUTBOL!C$31:N2930,9,0)),VLOOKUP(B428,BASKETBOL!C$42:N2944,9,0)),VLOOKUP(B428,HENTBOL!C$32:N2945,9,0)),VLOOKUP(B428,HOKEY!C$35:N2289,9,0)),VLOOKUP(B428,KRİKET!C$30:N2719,9,0)),VLOOKUP(B428,'FERDİ BRANŞLAR'!B$2:M620,9,0))</f>
        <v>…</v>
      </c>
      <c r="K428" s="183" t="str">
        <f>IFERROR(IFERROR(IFERROR(IFERROR(IFERROR(IFERROR(IFERROR(VLOOKUP(B428,FUTSAL!C$69:N12446,10,0),VLOOKUP(B428,VOLEYBOL!C$54:N2842,10,0)),VLOOKUP(B428,FUTBOL!C$31:N2930,10,0)),VLOOKUP(B428,BASKETBOL!C$42:N2944,10,0)),VLOOKUP(B428,HENTBOL!C$32:N2945,10,0)),VLOOKUP(B428,HOKEY!C$35:N2289,10,0)),VLOOKUP(B428,KRİKET!C$30:N2719,10,0)),VLOOKUP(B428,'FERDİ BRANŞLAR'!B$2:M620,10,0))</f>
        <v>…</v>
      </c>
      <c r="L428" s="346" t="str">
        <f>IFERROR(IFERROR(IFERROR(IFERROR(IFERROR(IFERROR(IFERROR(VLOOKUP(B428,FUTSAL!C$69:N12446,11,0),VLOOKUP(B428,VOLEYBOL!C$54:N2842,11,0)),VLOOKUP(B428,FUTBOL!C$31:N2930,11,0)),VLOOKUP(B428,BASKETBOL!C$42:N2944,11,0)),VLOOKUP(B428,HENTBOL!C$32:N2945,11,0)),VLOOKUP(B428,HOKEY!C$35:N2289,11,0)),VLOOKUP(B428,KRİKET!C$30:N2719,11,0)),VLOOKUP(B428,'FERDİ BRANŞLAR'!B$2:M620,11,0))</f>
        <v>……….</v>
      </c>
      <c r="M428" s="79" t="str">
        <f>IFERROR(IFERROR(IFERROR(IFERROR(IFERROR(IFERROR(IFERROR(VLOOKUP(B428,FUTSAL!C$69:N12446,12,0),VLOOKUP(B428,VOLEYBOL!C$54:N2842,12,0)),VLOOKUP(B428,FUTBOL!C$31:N2930,12,0)),VLOOKUP(B428,BASKETBOL!C$42:N2944,12,0)),VLOOKUP(B428,HENTBOL!C$32:N2945,12,0)),VLOOKUP(B428,HOKEY!C$35:N2289,11,0)),VLOOKUP(B428,KRİKET!C$30:N2719,12,0)),VLOOKUP(B428,'FERDİ BRANŞLAR'!B$2:M620,12,0))</f>
        <v xml:space="preserve">KUPA TÖRENİ </v>
      </c>
    </row>
    <row r="429" spans="2:13" ht="12" x14ac:dyDescent="0.2">
      <c r="B429" s="188">
        <v>179</v>
      </c>
      <c r="C429" s="185">
        <f>IFERROR(IFERROR(IFERROR(IFERROR(IFERROR(IFERROR(IFERROR(VLOOKUP(B429,FUTSAL!C$69:N11654,2,0),VLOOKUP(B429,VOLEYBOL!C$54:N2050,2,0)),VLOOKUP(B429,FUTBOL!C$31:N2138,2,0)),VLOOKUP(B429,BASKETBOL!C$42:N2152,2,0)),VLOOKUP(B429,HENTBOL!C$32:N2153,2,0)),VLOOKUP(B429,HOKEY!C$35:N1497,2,0)),VLOOKUP(B429,KRİKET!C$30:N1927,2,0)),VLOOKUP(B429,'FERDİ BRANŞLAR'!B$2:M273,2,0))</f>
        <v>46111</v>
      </c>
      <c r="D429" s="186">
        <f>IFERROR(IFERROR(IFERROR(IFERROR(IFERROR(IFERROR(IFERROR(VLOOKUP(B429,FUTSAL!C$69:N11654,3,0),VLOOKUP(B429,VOLEYBOL!C$54:N2050,3,0)),VLOOKUP(B429,FUTBOL!C$31:N2138,3,0)),VLOOKUP(B429,BASKETBOL!C$42:N2152,3,0)),VLOOKUP(B429,HENTBOL!C$32:N2153,3,0)),VLOOKUP(B429,HOKEY!C$35:N1497,3,0)),VLOOKUP(B429,KRİKET!C$30:N1927,3,0)),VLOOKUP(B429,'FERDİ BRANŞLAR'!B$2:M273,3,0))</f>
        <v>0.375</v>
      </c>
      <c r="E429" s="185" t="str">
        <f>IFERROR(IFERROR(IFERROR(IFERROR(IFERROR(IFERROR(IFERROR(VLOOKUP(B429,FUTSAL!C$69:N11654,4,0),VLOOKUP(B429,VOLEYBOL!C$54:N2050,4,0)),VLOOKUP(B429,FUTBOL!C$31:N2138,4,0)),VLOOKUP(B429,BASKETBOL!C$42:N2152,4,0)),VLOOKUP(B429,HENTBOL!C$32:N2153,4,0)),VLOOKUP(B429,HOKEY!C$35:N1497,4,0)),VLOOKUP(B429,KRİKET!C$30:N1927,4,0)),VLOOKUP(B429,'FERDİ BRANŞLAR'!B$2:M273,4,0))</f>
        <v>A.S.S</v>
      </c>
      <c r="F429" s="185" t="str">
        <f>IFERROR(IFERROR(IFERROR(IFERROR(IFERROR(IFERROR(IFERROR(VLOOKUP(B429,FUTSAL!C$69:N11654,5,0),VLOOKUP(B429,VOLEYBOL!C$54:N2050,5,0)),VLOOKUP(B429,FUTBOL!C$31:N2138,5,0)),VLOOKUP(B429,BASKETBOL!C$42:N2152,5,0)),VLOOKUP(B429,HENTBOL!C$32:N2153,5,0)),VLOOKUP(B429,HOKEY!C$35:N1497,5,0)),VLOOKUP(B429,KRİKET!C$30:N1927,5,0)),VLOOKUP(B429,'FERDİ BRANŞLAR'!B$2:M273,5,0))</f>
        <v>FUTSAL</v>
      </c>
      <c r="G429" s="185" t="str">
        <f>IFERROR(IFERROR(IFERROR(IFERROR(IFERROR(IFERROR(IFERROR(VLOOKUP(B429,FUTSAL!C$69:N12099,6,0),VLOOKUP(B429,VOLEYBOL!C$54:N2495,6,0)),VLOOKUP(B429,FUTBOL!C$31:N2583,6,0)),VLOOKUP(B429,BASKETBOL!C$42:N2597,6,0)),VLOOKUP(B429,HENTBOL!C$32:N2598,6,0)),VLOOKUP(B429,HOKEY!C$35:N1942,6,0)),VLOOKUP(B429,KRİKET!C$30:N2372,6,0)),VLOOKUP(B429,'FERDİ BRANŞLAR'!B$2:M273,6,0))</f>
        <v>A GRB</v>
      </c>
      <c r="H429" s="185" t="str">
        <f>IFERROR(IFERROR(IFERROR(IFERROR(IFERROR(IFERROR(IFERROR(VLOOKUP(B429,FUTSAL!C$69:N12099,7,0),VLOOKUP(B429,VOLEYBOL!C$54:N2495,7,0)),VLOOKUP(B429,FUTBOL!C$31:N2583,7,0)),VLOOKUP(B429,BASKETBOL!C$42:N2597,7,0)),VLOOKUP(B429,HENTBOL!C$32:N2598,7,0)),VLOOKUP(B429,HOKEY!C$35:N1942,7,0)),VLOOKUP(B429,KRİKET!C$30:N2372,7,0)),VLOOKUP(B429,'FERDİ BRANŞLAR'!B$2:M273,7,0))</f>
        <v>GNÇ B ERK</v>
      </c>
      <c r="I429" s="187" t="str">
        <f>IFERROR(IFERROR(IFERROR(IFERROR(IFERROR(IFERROR(IFERROR(VLOOKUP(B429,FUTSAL!C$69:N12099,8,0),VLOOKUP(B429,VOLEYBOL!C$54:N2495,8,0)),VLOOKUP(B429,FUTBOL!C$31:N2583,8,0)),VLOOKUP(B429,BASKETBOL!C$42:N2597,8,0)),VLOOKUP(B429,HENTBOL!C$32:N2598,8,0)),VLOOKUP(B429,HOKEY!C$35:N1942,8,0)),VLOOKUP(B429,KRİKET!C$30:N2372,8,0)),VLOOKUP(B429,'FERDİ BRANŞLAR'!B$2:M273,8,0))</f>
        <v>AMASYA MACİT ZEREN FEN LİSESİ</v>
      </c>
      <c r="J429" s="253">
        <f>IFERROR(IFERROR(IFERROR(IFERROR(IFERROR(IFERROR(IFERROR(VLOOKUP(B429,FUTSAL!C$69:N12099,9,0),VLOOKUP(B429,VOLEYBOL!C$54:N2495,9,0)),VLOOKUP(B429,FUTBOL!C$31:N2583,9,0)),VLOOKUP(B429,BASKETBOL!C$42:N2597,9,0)),VLOOKUP(B429,HENTBOL!C$32:N2598,9,0)),VLOOKUP(B429,HOKEY!C$35:N1942,9,0)),VLOOKUP(B429,KRİKET!C$30:N2372,9,0)),VLOOKUP(B429,'FERDİ BRANŞLAR'!B$2:M273,9,0))</f>
        <v>0</v>
      </c>
      <c r="K429" s="253">
        <f>IFERROR(IFERROR(IFERROR(IFERROR(IFERROR(IFERROR(IFERROR(VLOOKUP(B429,FUTSAL!C$69:N12099,10,0),VLOOKUP(B429,VOLEYBOL!C$54:N2495,10,0)),VLOOKUP(B429,FUTBOL!C$31:N2583,10,0)),VLOOKUP(B429,BASKETBOL!C$42:N2597,10,0)),VLOOKUP(B429,HENTBOL!C$32:N2598,10,0)),VLOOKUP(B429,HOKEY!C$35:N1942,10,0)),VLOOKUP(B429,KRİKET!C$30:N2372,10,0)),VLOOKUP(B429,'FERDİ BRANŞLAR'!B$2:M273,10,0))</f>
        <v>0</v>
      </c>
      <c r="L429" s="379" t="str">
        <f>IFERROR(IFERROR(IFERROR(IFERROR(IFERROR(IFERROR(IFERROR(VLOOKUP(B429,FUTSAL!C$69:N12099,11,0),VLOOKUP(B429,VOLEYBOL!C$54:N2495,11,0)),VLOOKUP(B429,FUTBOL!C$31:N2583,11,0)),VLOOKUP(B429,BASKETBOL!C$42:N2597,11,0)),VLOOKUP(B429,HENTBOL!C$32:N2598,11,0)),VLOOKUP(B429,HOKEY!C$35:N1942,11,0)),VLOOKUP(B429,KRİKET!C$30:N2372,11,0)),VLOOKUP(B429,'FERDİ BRANŞLAR'!B$2:M273,11,0))</f>
        <v>AMASYA SOSYAL BİLİMLER LİSESİ</v>
      </c>
      <c r="M429" s="79">
        <f>IFERROR(IFERROR(IFERROR(IFERROR(IFERROR(IFERROR(IFERROR(VLOOKUP(B429,FUTSAL!C$69:N12099,12,0),VLOOKUP(B429,VOLEYBOL!C$54:N2495,12,0)),VLOOKUP(B429,FUTBOL!C$31:N2583,12,0)),VLOOKUP(B429,BASKETBOL!C$42:N2597,12,0)),VLOOKUP(B429,HENTBOL!C$32:N2598,12,0)),VLOOKUP(B429,HOKEY!C$35:N1942,11,0)),VLOOKUP(B429,KRİKET!C$30:N2372,12,0)),VLOOKUP(B429,'FERDİ BRANŞLAR'!B$2:M273,12,0))</f>
        <v>0</v>
      </c>
    </row>
    <row r="430" spans="2:13" ht="12" x14ac:dyDescent="0.2">
      <c r="B430" s="188">
        <v>191</v>
      </c>
      <c r="C430" s="185">
        <f>IFERROR(IFERROR(IFERROR(IFERROR(IFERROR(IFERROR(IFERROR(VLOOKUP(B430,FUTSAL!C$69:N11670,2,0),VLOOKUP(B430,VOLEYBOL!C$54:N2066,2,0)),VLOOKUP(B430,FUTBOL!C$31:N2154,2,0)),VLOOKUP(B430,BASKETBOL!C$42:N2168,2,0)),VLOOKUP(B430,HENTBOL!C$32:N2169,2,0)),VLOOKUP(B430,HOKEY!C$35:N1513,2,0)),VLOOKUP(B430,KRİKET!C$30:N1943,2,0)),VLOOKUP(B430,'FERDİ BRANŞLAR'!B$2:M289,2,0))</f>
        <v>46111</v>
      </c>
      <c r="D430" s="186">
        <f>IFERROR(IFERROR(IFERROR(IFERROR(IFERROR(IFERROR(IFERROR(VLOOKUP(B430,FUTSAL!C$69:N11670,3,0),VLOOKUP(B430,VOLEYBOL!C$54:N2066,3,0)),VLOOKUP(B430,FUTBOL!C$31:N2154,3,0)),VLOOKUP(B430,BASKETBOL!C$42:N2168,3,0)),VLOOKUP(B430,HENTBOL!C$32:N2169,3,0)),VLOOKUP(B430,HOKEY!C$35:N1513,3,0)),VLOOKUP(B430,KRİKET!C$30:N1943,3,0)),VLOOKUP(B430,'FERDİ BRANŞLAR'!B$2:M289,3,0))</f>
        <v>0.375</v>
      </c>
      <c r="E430" s="185" t="str">
        <f>IFERROR(IFERROR(IFERROR(IFERROR(IFERROR(IFERROR(IFERROR(VLOOKUP(B430,FUTSAL!C$69:N11670,4,0),VLOOKUP(B430,VOLEYBOL!C$54:N2066,4,0)),VLOOKUP(B430,FUTBOL!C$31:N2154,4,0)),VLOOKUP(B430,BASKETBOL!C$42:N2168,4,0)),VLOOKUP(B430,HENTBOL!C$32:N2169,4,0)),VLOOKUP(B430,HOKEY!C$35:N1513,4,0)),VLOOKUP(B430,KRİKET!C$30:N1943,4,0)),VLOOKUP(B430,'FERDİ BRANŞLAR'!B$2:M289,4,0))</f>
        <v>MERZİFON</v>
      </c>
      <c r="F430" s="185" t="str">
        <f>IFERROR(IFERROR(IFERROR(IFERROR(IFERROR(IFERROR(IFERROR(VLOOKUP(B430,FUTSAL!C$69:N11670,5,0),VLOOKUP(B430,VOLEYBOL!C$54:N2066,5,0)),VLOOKUP(B430,FUTBOL!C$31:N2154,5,0)),VLOOKUP(B430,BASKETBOL!C$42:N2168,5,0)),VLOOKUP(B430,HENTBOL!C$32:N2169,5,0)),VLOOKUP(B430,HOKEY!C$35:N1513,5,0)),VLOOKUP(B430,KRİKET!C$30:N1943,5,0)),VLOOKUP(B430,'FERDİ BRANŞLAR'!B$2:M289,5,0))</f>
        <v>FUTSAL</v>
      </c>
      <c r="G430" s="185" t="str">
        <f>IFERROR(IFERROR(IFERROR(IFERROR(IFERROR(IFERROR(IFERROR(VLOOKUP(B430,FUTSAL!C$69:N12115,6,0),VLOOKUP(B430,VOLEYBOL!C$54:N2511,6,0)),VLOOKUP(B430,FUTBOL!C$31:N2599,6,0)),VLOOKUP(B430,BASKETBOL!C$42:N2613,6,0)),VLOOKUP(B430,HENTBOL!C$32:N2614,6,0)),VLOOKUP(B430,HOKEY!C$35:N1958,6,0)),VLOOKUP(B430,KRİKET!C$30:N2388,6,0)),VLOOKUP(B430,'FERDİ BRANŞLAR'!B$2:M289,6,0))</f>
        <v>C GRB</v>
      </c>
      <c r="H430" s="185" t="str">
        <f>IFERROR(IFERROR(IFERROR(IFERROR(IFERROR(IFERROR(IFERROR(VLOOKUP(B430,FUTSAL!C$69:N12115,7,0),VLOOKUP(B430,VOLEYBOL!C$54:N2511,7,0)),VLOOKUP(B430,FUTBOL!C$31:N2599,7,0)),VLOOKUP(B430,BASKETBOL!C$42:N2613,7,0)),VLOOKUP(B430,HENTBOL!C$32:N2614,7,0)),VLOOKUP(B430,HOKEY!C$35:N1958,7,0)),VLOOKUP(B430,KRİKET!C$30:N2388,7,0)),VLOOKUP(B430,'FERDİ BRANŞLAR'!B$2:M289,7,0))</f>
        <v>GNÇ B ERK</v>
      </c>
      <c r="I430" s="187" t="str">
        <f>IFERROR(IFERROR(IFERROR(IFERROR(IFERROR(IFERROR(IFERROR(VLOOKUP(B430,FUTSAL!C$69:N12115,8,0),VLOOKUP(B430,VOLEYBOL!C$54:N2511,8,0)),VLOOKUP(B430,FUTBOL!C$31:N2599,8,0)),VLOOKUP(B430,BASKETBOL!C$42:N2613,8,0)),VLOOKUP(B430,HENTBOL!C$32:N2614,8,0)),VLOOKUP(B430,HOKEY!C$35:N1958,8,0)),VLOOKUP(B430,KRİKET!C$30:N2388,8,0)),VLOOKUP(B430,'FERDİ BRANŞLAR'!B$2:M289,8,0))</f>
        <v>MERZİFON FEN LİSESİ</v>
      </c>
      <c r="J430" s="253">
        <f>IFERROR(IFERROR(IFERROR(IFERROR(IFERROR(IFERROR(IFERROR(VLOOKUP(B430,FUTSAL!C$69:N12115,9,0),VLOOKUP(B430,VOLEYBOL!C$54:N2511,9,0)),VLOOKUP(B430,FUTBOL!C$31:N2599,9,0)),VLOOKUP(B430,BASKETBOL!C$42:N2613,9,0)),VLOOKUP(B430,HENTBOL!C$32:N2614,9,0)),VLOOKUP(B430,HOKEY!C$35:N1958,9,0)),VLOOKUP(B430,KRİKET!C$30:N2388,9,0)),VLOOKUP(B430,'FERDİ BRANŞLAR'!B$2:M289,9,0))</f>
        <v>0</v>
      </c>
      <c r="K430" s="253">
        <f>IFERROR(IFERROR(IFERROR(IFERROR(IFERROR(IFERROR(IFERROR(VLOOKUP(B430,FUTSAL!C$69:N12115,10,0),VLOOKUP(B430,VOLEYBOL!C$54:N2511,10,0)),VLOOKUP(B430,FUTBOL!C$31:N2599,10,0)),VLOOKUP(B430,BASKETBOL!C$42:N2613,10,0)),VLOOKUP(B430,HENTBOL!C$32:N2614,10,0)),VLOOKUP(B430,HOKEY!C$35:N1958,10,0)),VLOOKUP(B430,KRİKET!C$30:N2388,10,0)),VLOOKUP(B430,'FERDİ BRANŞLAR'!B$2:M289,10,0))</f>
        <v>0</v>
      </c>
      <c r="L430" s="326" t="str">
        <f>IFERROR(IFERROR(IFERROR(IFERROR(IFERROR(IFERROR(IFERROR(VLOOKUP(B430,FUTSAL!C$69:N12115,11,0),VLOOKUP(B430,VOLEYBOL!C$54:N2511,11,0)),VLOOKUP(B430,FUTBOL!C$31:N2599,11,0)),VLOOKUP(B430,BASKETBOL!C$42:N2613,11,0)),VLOOKUP(B430,HENTBOL!C$32:N2614,11,0)),VLOOKUP(B430,HOKEY!C$35:N1958,11,0)),VLOOKUP(B430,KRİKET!C$30:N2388,11,0)),VLOOKUP(B430,'FERDİ BRANŞLAR'!B$2:M289,11,0))</f>
        <v>SULUOVA ADANAN MENDERES MTAL</v>
      </c>
      <c r="M430" s="79" t="str">
        <f>IFERROR(IFERROR(IFERROR(IFERROR(IFERROR(IFERROR(IFERROR(VLOOKUP(B430,FUTSAL!C$69:N12115,12,0),VLOOKUP(B430,VOLEYBOL!C$54:N2511,12,0)),VLOOKUP(B430,FUTBOL!C$31:N2599,12,0)),VLOOKUP(B430,BASKETBOL!C$42:N2613,12,0)),VLOOKUP(B430,HENTBOL!C$32:N2614,12,0)),VLOOKUP(B430,HOKEY!C$35:N1958,11,0)),VLOOKUP(B430,KRİKET!C$30:N2388,12,0)),VLOOKUP(B430,'FERDİ BRANŞLAR'!B$2:M289,12,0))</f>
        <v>……….</v>
      </c>
    </row>
    <row r="431" spans="2:13" ht="12" x14ac:dyDescent="0.2">
      <c r="B431" s="188">
        <v>180</v>
      </c>
      <c r="C431" s="185">
        <f>IFERROR(IFERROR(IFERROR(IFERROR(IFERROR(IFERROR(IFERROR(VLOOKUP(B431,FUTSAL!C$69:N11655,2,0),VLOOKUP(B431,VOLEYBOL!C$54:N2051,2,0)),VLOOKUP(B431,FUTBOL!C$31:N2139,2,0)),VLOOKUP(B431,BASKETBOL!C$42:N2153,2,0)),VLOOKUP(B431,HENTBOL!C$32:N2154,2,0)),VLOOKUP(B431,HOKEY!C$35:N1498,2,0)),VLOOKUP(B431,KRİKET!C$30:N1928,2,0)),VLOOKUP(B431,'FERDİ BRANŞLAR'!B$2:M274,2,0))</f>
        <v>46111</v>
      </c>
      <c r="D431" s="186">
        <f>IFERROR(IFERROR(IFERROR(IFERROR(IFERROR(IFERROR(IFERROR(VLOOKUP(B431,FUTSAL!C$69:N11655,3,0),VLOOKUP(B431,VOLEYBOL!C$54:N2051,3,0)),VLOOKUP(B431,FUTBOL!C$31:N2139,3,0)),VLOOKUP(B431,BASKETBOL!C$42:N2153,3,0)),VLOOKUP(B431,HENTBOL!C$32:N2154,3,0)),VLOOKUP(B431,HOKEY!C$35:N1498,3,0)),VLOOKUP(B431,KRİKET!C$30:N1928,3,0)),VLOOKUP(B431,'FERDİ BRANŞLAR'!B$2:M274,3,0))</f>
        <v>0.41666666666666669</v>
      </c>
      <c r="E431" s="185" t="str">
        <f>IFERROR(IFERROR(IFERROR(IFERROR(IFERROR(IFERROR(IFERROR(VLOOKUP(B431,FUTSAL!C$69:N11655,4,0),VLOOKUP(B431,VOLEYBOL!C$54:N2051,4,0)),VLOOKUP(B431,FUTBOL!C$31:N2139,4,0)),VLOOKUP(B431,BASKETBOL!C$42:N2153,4,0)),VLOOKUP(B431,HENTBOL!C$32:N2154,4,0)),VLOOKUP(B431,HOKEY!C$35:N1498,4,0)),VLOOKUP(B431,KRİKET!C$30:N1928,4,0)),VLOOKUP(B431,'FERDİ BRANŞLAR'!B$2:M274,4,0))</f>
        <v>A.S.S</v>
      </c>
      <c r="F431" s="185" t="str">
        <f>IFERROR(IFERROR(IFERROR(IFERROR(IFERROR(IFERROR(IFERROR(VLOOKUP(B431,FUTSAL!C$69:N11655,5,0),VLOOKUP(B431,VOLEYBOL!C$54:N2051,5,0)),VLOOKUP(B431,FUTBOL!C$31:N2139,5,0)),VLOOKUP(B431,BASKETBOL!C$42:N2153,5,0)),VLOOKUP(B431,HENTBOL!C$32:N2154,5,0)),VLOOKUP(B431,HOKEY!C$35:N1498,5,0)),VLOOKUP(B431,KRİKET!C$30:N1928,5,0)),VLOOKUP(B431,'FERDİ BRANŞLAR'!B$2:M274,5,0))</f>
        <v>FUTSAL</v>
      </c>
      <c r="G431" s="185" t="str">
        <f>IFERROR(IFERROR(IFERROR(IFERROR(IFERROR(IFERROR(IFERROR(VLOOKUP(B431,FUTSAL!C$69:N12100,6,0),VLOOKUP(B431,VOLEYBOL!C$54:N2496,6,0)),VLOOKUP(B431,FUTBOL!C$31:N2584,6,0)),VLOOKUP(B431,BASKETBOL!C$42:N2598,6,0)),VLOOKUP(B431,HENTBOL!C$32:N2599,6,0)),VLOOKUP(B431,HOKEY!C$35:N1943,6,0)),VLOOKUP(B431,KRİKET!C$30:N2373,6,0)),VLOOKUP(B431,'FERDİ BRANŞLAR'!B$2:M274,6,0))</f>
        <v>A GRB</v>
      </c>
      <c r="H431" s="185" t="str">
        <f>IFERROR(IFERROR(IFERROR(IFERROR(IFERROR(IFERROR(IFERROR(VLOOKUP(B431,FUTSAL!C$69:N12100,7,0),VLOOKUP(B431,VOLEYBOL!C$54:N2496,7,0)),VLOOKUP(B431,FUTBOL!C$31:N2584,7,0)),VLOOKUP(B431,BASKETBOL!C$42:N2598,7,0)),VLOOKUP(B431,HENTBOL!C$32:N2599,7,0)),VLOOKUP(B431,HOKEY!C$35:N1943,7,0)),VLOOKUP(B431,KRİKET!C$30:N2373,7,0)),VLOOKUP(B431,'FERDİ BRANŞLAR'!B$2:M274,7,0))</f>
        <v>GNÇ B ERK</v>
      </c>
      <c r="I431" s="187" t="str">
        <f>IFERROR(IFERROR(IFERROR(IFERROR(IFERROR(IFERROR(IFERROR(VLOOKUP(B431,FUTSAL!C$69:N12100,8,0),VLOOKUP(B431,VOLEYBOL!C$54:N2496,8,0)),VLOOKUP(B431,FUTBOL!C$31:N2584,8,0)),VLOOKUP(B431,BASKETBOL!C$42:N2598,8,0)),VLOOKUP(B431,HENTBOL!C$32:N2599,8,0)),VLOOKUP(B431,HOKEY!C$35:N1943,8,0)),VLOOKUP(B431,KRİKET!C$30:N2373,8,0)),VLOOKUP(B431,'FERDİ BRANŞLAR'!B$2:M274,8,0))</f>
        <v>ÖZEL AMASYA SINAV ANADOLU LİSESİ</v>
      </c>
      <c r="J431" s="253">
        <f>IFERROR(IFERROR(IFERROR(IFERROR(IFERROR(IFERROR(IFERROR(VLOOKUP(B431,FUTSAL!C$69:N12100,9,0),VLOOKUP(B431,VOLEYBOL!C$54:N2496,9,0)),VLOOKUP(B431,FUTBOL!C$31:N2584,9,0)),VLOOKUP(B431,BASKETBOL!C$42:N2598,9,0)),VLOOKUP(B431,HENTBOL!C$32:N2599,9,0)),VLOOKUP(B431,HOKEY!C$35:N1943,9,0)),VLOOKUP(B431,KRİKET!C$30:N2373,9,0)),VLOOKUP(B431,'FERDİ BRANŞLAR'!B$2:M274,9,0))</f>
        <v>0</v>
      </c>
      <c r="K431" s="253">
        <f>IFERROR(IFERROR(IFERROR(IFERROR(IFERROR(IFERROR(IFERROR(VLOOKUP(B431,FUTSAL!C$69:N12100,10,0),VLOOKUP(B431,VOLEYBOL!C$54:N2496,10,0)),VLOOKUP(B431,FUTBOL!C$31:N2584,10,0)),VLOOKUP(B431,BASKETBOL!C$42:N2598,10,0)),VLOOKUP(B431,HENTBOL!C$32:N2599,10,0)),VLOOKUP(B431,HOKEY!C$35:N1943,10,0)),VLOOKUP(B431,KRİKET!C$30:N2373,10,0)),VLOOKUP(B431,'FERDİ BRANŞLAR'!B$2:M274,10,0))</f>
        <v>0</v>
      </c>
      <c r="L431" s="326" t="str">
        <f>IFERROR(IFERROR(IFERROR(IFERROR(IFERROR(IFERROR(IFERROR(VLOOKUP(B431,FUTSAL!C$69:N12100,11,0),VLOOKUP(B431,VOLEYBOL!C$54:N2496,11,0)),VLOOKUP(B431,FUTBOL!C$31:N2584,11,0)),VLOOKUP(B431,BASKETBOL!C$42:N2598,11,0)),VLOOKUP(B431,HENTBOL!C$32:N2599,11,0)),VLOOKUP(B431,HOKEY!C$35:N1943,11,0)),VLOOKUP(B431,KRİKET!C$30:N2373,11,0)),VLOOKUP(B431,'FERDİ BRANŞLAR'!B$2:M274,11,0))</f>
        <v>AMASYA SABUNCUOĞLU ŞEREFEDDİN MTAL</v>
      </c>
      <c r="M431" s="79">
        <f>IFERROR(IFERROR(IFERROR(IFERROR(IFERROR(IFERROR(IFERROR(VLOOKUP(B431,FUTSAL!C$69:N12100,12,0),VLOOKUP(B431,VOLEYBOL!C$54:N2496,12,0)),VLOOKUP(B431,FUTBOL!C$31:N2584,12,0)),VLOOKUP(B431,BASKETBOL!C$42:N2598,12,0)),VLOOKUP(B431,HENTBOL!C$32:N2599,12,0)),VLOOKUP(B431,HOKEY!C$35:N1943,11,0)),VLOOKUP(B431,KRİKET!C$30:N2373,12,0)),VLOOKUP(B431,'FERDİ BRANŞLAR'!B$2:M274,12,0))</f>
        <v>0</v>
      </c>
    </row>
    <row r="432" spans="2:13" ht="12" x14ac:dyDescent="0.2">
      <c r="B432" s="188">
        <v>192</v>
      </c>
      <c r="C432" s="185">
        <f>IFERROR(IFERROR(IFERROR(IFERROR(IFERROR(IFERROR(IFERROR(VLOOKUP(B432,FUTSAL!C$69:N11690,2,0),VLOOKUP(B432,VOLEYBOL!C$54:N2086,2,0)),VLOOKUP(B432,FUTBOL!C$31:N2174,2,0)),VLOOKUP(B432,BASKETBOL!C$42:N2188,2,0)),VLOOKUP(B432,HENTBOL!C$32:N2189,2,0)),VLOOKUP(B432,HOKEY!C$35:N1533,2,0)),VLOOKUP(B432,KRİKET!C$30:N1963,2,0)),VLOOKUP(B432,'FERDİ BRANŞLAR'!B$2:M309,2,0))</f>
        <v>46111</v>
      </c>
      <c r="D432" s="186">
        <f>IFERROR(IFERROR(IFERROR(IFERROR(IFERROR(IFERROR(IFERROR(VLOOKUP(B432,FUTSAL!C$69:N11690,3,0),VLOOKUP(B432,VOLEYBOL!C$54:N2086,3,0)),VLOOKUP(B432,FUTBOL!C$31:N2174,3,0)),VLOOKUP(B432,BASKETBOL!C$42:N2188,3,0)),VLOOKUP(B432,HENTBOL!C$32:N2189,3,0)),VLOOKUP(B432,HOKEY!C$35:N1533,3,0)),VLOOKUP(B432,KRİKET!C$30:N1963,3,0)),VLOOKUP(B432,'FERDİ BRANŞLAR'!B$2:M309,3,0))</f>
        <v>0.41666666666666669</v>
      </c>
      <c r="E432" s="185" t="str">
        <f>IFERROR(IFERROR(IFERROR(IFERROR(IFERROR(IFERROR(IFERROR(VLOOKUP(B432,FUTSAL!C$69:N11690,4,0),VLOOKUP(B432,VOLEYBOL!C$54:N2086,4,0)),VLOOKUP(B432,FUTBOL!C$31:N2174,4,0)),VLOOKUP(B432,BASKETBOL!C$42:N2188,4,0)),VLOOKUP(B432,HENTBOL!C$32:N2189,4,0)),VLOOKUP(B432,HOKEY!C$35:N1533,4,0)),VLOOKUP(B432,KRİKET!C$30:N1963,4,0)),VLOOKUP(B432,'FERDİ BRANŞLAR'!B$2:M309,4,0))</f>
        <v>MERZİFON</v>
      </c>
      <c r="F432" s="185" t="str">
        <f>IFERROR(IFERROR(IFERROR(IFERROR(IFERROR(IFERROR(IFERROR(VLOOKUP(B432,FUTSAL!C$69:N11690,5,0),VLOOKUP(B432,VOLEYBOL!C$54:N2086,5,0)),VLOOKUP(B432,FUTBOL!C$31:N2174,5,0)),VLOOKUP(B432,BASKETBOL!C$42:N2188,5,0)),VLOOKUP(B432,HENTBOL!C$32:N2189,5,0)),VLOOKUP(B432,HOKEY!C$35:N1533,5,0)),VLOOKUP(B432,KRİKET!C$30:N1963,5,0)),VLOOKUP(B432,'FERDİ BRANŞLAR'!B$2:M309,5,0))</f>
        <v>FUTSAL</v>
      </c>
      <c r="G432" s="185" t="str">
        <f>IFERROR(IFERROR(IFERROR(IFERROR(IFERROR(IFERROR(IFERROR(VLOOKUP(B432,FUTSAL!C$69:N12135,6,0),VLOOKUP(B432,VOLEYBOL!C$54:N2531,6,0)),VLOOKUP(B432,FUTBOL!C$31:N2619,6,0)),VLOOKUP(B432,BASKETBOL!C$42:N2633,6,0)),VLOOKUP(B432,HENTBOL!C$32:N2634,6,0)),VLOOKUP(B432,HOKEY!C$35:N1978,6,0)),VLOOKUP(B432,KRİKET!C$30:N2408,6,0)),VLOOKUP(B432,'FERDİ BRANŞLAR'!B$2:M309,6,0))</f>
        <v>C GRB</v>
      </c>
      <c r="H432" s="185" t="str">
        <f>IFERROR(IFERROR(IFERROR(IFERROR(IFERROR(IFERROR(IFERROR(VLOOKUP(B432,FUTSAL!C$69:N12135,7,0),VLOOKUP(B432,VOLEYBOL!C$54:N2531,7,0)),VLOOKUP(B432,FUTBOL!C$31:N2619,7,0)),VLOOKUP(B432,BASKETBOL!C$42:N2633,7,0)),VLOOKUP(B432,HENTBOL!C$32:N2634,7,0)),VLOOKUP(B432,HOKEY!C$35:N1978,7,0)),VLOOKUP(B432,KRİKET!C$30:N2408,7,0)),VLOOKUP(B432,'FERDİ BRANŞLAR'!B$2:M309,7,0))</f>
        <v>GNÇ B ERK</v>
      </c>
      <c r="I432" s="187" t="str">
        <f>IFERROR(IFERROR(IFERROR(IFERROR(IFERROR(IFERROR(IFERROR(VLOOKUP(B432,FUTSAL!C$69:N12135,8,0),VLOOKUP(B432,VOLEYBOL!C$54:N2531,8,0)),VLOOKUP(B432,FUTBOL!C$31:N2619,8,0)),VLOOKUP(B432,BASKETBOL!C$42:N2633,8,0)),VLOOKUP(B432,HENTBOL!C$32:N2634,8,0)),VLOOKUP(B432,HOKEY!C$35:N1978,8,0)),VLOOKUP(B432,KRİKET!C$30:N2408,8,0)),VLOOKUP(B432,'FERDİ BRANŞLAR'!B$2:M309,8,0))</f>
        <v>ÖZEL MERZİFON SINAV KOLEJİ FEN LİSESİ</v>
      </c>
      <c r="J432" s="253">
        <f>IFERROR(IFERROR(IFERROR(IFERROR(IFERROR(IFERROR(IFERROR(VLOOKUP(B432,FUTSAL!C$69:N12135,9,0),VLOOKUP(B432,VOLEYBOL!C$54:N2531,9,0)),VLOOKUP(B432,FUTBOL!C$31:N2619,9,0)),VLOOKUP(B432,BASKETBOL!C$42:N2633,9,0)),VLOOKUP(B432,HENTBOL!C$32:N2634,9,0)),VLOOKUP(B432,HOKEY!C$35:N1978,9,0)),VLOOKUP(B432,KRİKET!C$30:N2408,9,0)),VLOOKUP(B432,'FERDİ BRANŞLAR'!B$2:M309,9,0))</f>
        <v>0</v>
      </c>
      <c r="K432" s="253">
        <f>IFERROR(IFERROR(IFERROR(IFERROR(IFERROR(IFERROR(IFERROR(VLOOKUP(B432,FUTSAL!C$69:N12135,10,0),VLOOKUP(B432,VOLEYBOL!C$54:N2531,10,0)),VLOOKUP(B432,FUTBOL!C$31:N2619,10,0)),VLOOKUP(B432,BASKETBOL!C$42:N2633,10,0)),VLOOKUP(B432,HENTBOL!C$32:N2634,10,0)),VLOOKUP(B432,HOKEY!C$35:N1978,10,0)),VLOOKUP(B432,KRİKET!C$30:N2408,10,0)),VLOOKUP(B432,'FERDİ BRANŞLAR'!B$2:M309,10,0))</f>
        <v>0</v>
      </c>
      <c r="L432" s="330" t="str">
        <f>IFERROR(IFERROR(IFERROR(IFERROR(IFERROR(IFERROR(IFERROR(VLOOKUP(B432,FUTSAL!C$69:N12135,11,0),VLOOKUP(B432,VOLEYBOL!C$54:N2531,11,0)),VLOOKUP(B432,FUTBOL!C$31:N2619,11,0)),VLOOKUP(B432,BASKETBOL!C$42:N2633,11,0)),VLOOKUP(B432,HENTBOL!C$32:N2634,11,0)),VLOOKUP(B432,HOKEY!C$35:N1978,11,0)),VLOOKUP(B432,KRİKET!C$30:N2408,11,0)),VLOOKUP(B432,'FERDİ BRANŞLAR'!B$2:M309,11,0))</f>
        <v>SULUOVA LOKMAN HEKİM MTAL</v>
      </c>
      <c r="M432" s="79">
        <f>IFERROR(IFERROR(IFERROR(IFERROR(IFERROR(IFERROR(IFERROR(VLOOKUP(B432,FUTSAL!C$69:N12135,12,0),VLOOKUP(B432,VOLEYBOL!C$54:N2531,12,0)),VLOOKUP(B432,FUTBOL!C$31:N2619,12,0)),VLOOKUP(B432,BASKETBOL!C$42:N2633,12,0)),VLOOKUP(B432,HENTBOL!C$32:N2634,12,0)),VLOOKUP(B432,HOKEY!C$35:N1978,11,0)),VLOOKUP(B432,KRİKET!C$30:N2408,12,0)),VLOOKUP(B432,'FERDİ BRANŞLAR'!B$2:M309,12,0))</f>
        <v>0</v>
      </c>
    </row>
    <row r="433" spans="2:13" ht="12" x14ac:dyDescent="0.2">
      <c r="B433" s="188">
        <v>185</v>
      </c>
      <c r="C433" s="185">
        <f>IFERROR(IFERROR(IFERROR(IFERROR(IFERROR(IFERROR(IFERROR(VLOOKUP(B433,FUTSAL!C$69:N11696,2,0),VLOOKUP(B433,VOLEYBOL!C$54:N2092,2,0)),VLOOKUP(B433,FUTBOL!C$31:N2180,2,0)),VLOOKUP(B433,BASKETBOL!C$42:N2194,2,0)),VLOOKUP(B433,HENTBOL!C$32:N2195,2,0)),VLOOKUP(B433,HOKEY!C$35:N1539,2,0)),VLOOKUP(B433,KRİKET!C$30:N1969,2,0)),VLOOKUP(B433,'FERDİ BRANŞLAR'!B$2:M315,2,0))</f>
        <v>46111</v>
      </c>
      <c r="D433" s="186">
        <f>IFERROR(IFERROR(IFERROR(IFERROR(IFERROR(IFERROR(IFERROR(VLOOKUP(B433,FUTSAL!C$69:N11696,3,0),VLOOKUP(B433,VOLEYBOL!C$54:N2092,3,0)),VLOOKUP(B433,FUTBOL!C$31:N2180,3,0)),VLOOKUP(B433,BASKETBOL!C$42:N2194,3,0)),VLOOKUP(B433,HENTBOL!C$32:N2195,3,0)),VLOOKUP(B433,HOKEY!C$35:N1539,3,0)),VLOOKUP(B433,KRİKET!C$30:N1969,3,0)),VLOOKUP(B433,'FERDİ BRANŞLAR'!B$2:M315,3,0))</f>
        <v>0.45833333333333331</v>
      </c>
      <c r="E433" s="185" t="str">
        <f>IFERROR(IFERROR(IFERROR(IFERROR(IFERROR(IFERROR(IFERROR(VLOOKUP(B433,FUTSAL!C$69:N11696,4,0),VLOOKUP(B433,VOLEYBOL!C$54:N2092,4,0)),VLOOKUP(B433,FUTBOL!C$31:N2180,4,0)),VLOOKUP(B433,BASKETBOL!C$42:N2194,4,0)),VLOOKUP(B433,HENTBOL!C$32:N2195,4,0)),VLOOKUP(B433,HOKEY!C$35:N1539,4,0)),VLOOKUP(B433,KRİKET!C$30:N1969,4,0)),VLOOKUP(B433,'FERDİ BRANŞLAR'!B$2:M315,4,0))</f>
        <v>A.S.S</v>
      </c>
      <c r="F433" s="185" t="str">
        <f>IFERROR(IFERROR(IFERROR(IFERROR(IFERROR(IFERROR(IFERROR(VLOOKUP(B433,FUTSAL!C$69:N11696,5,0),VLOOKUP(B433,VOLEYBOL!C$54:N2092,5,0)),VLOOKUP(B433,FUTBOL!C$31:N2180,5,0)),VLOOKUP(B433,BASKETBOL!C$42:N2194,5,0)),VLOOKUP(B433,HENTBOL!C$32:N2195,5,0)),VLOOKUP(B433,HOKEY!C$35:N1539,5,0)),VLOOKUP(B433,KRİKET!C$30:N1969,5,0)),VLOOKUP(B433,'FERDİ BRANŞLAR'!B$2:M315,5,0))</f>
        <v>FUTSAL</v>
      </c>
      <c r="G433" s="185" t="str">
        <f>IFERROR(IFERROR(IFERROR(IFERROR(IFERROR(IFERROR(IFERROR(VLOOKUP(B433,FUTSAL!C$69:N12141,6,0),VLOOKUP(B433,VOLEYBOL!C$54:N2537,6,0)),VLOOKUP(B433,FUTBOL!C$31:N2625,6,0)),VLOOKUP(B433,BASKETBOL!C$42:N2639,6,0)),VLOOKUP(B433,HENTBOL!C$32:N2640,6,0)),VLOOKUP(B433,HOKEY!C$35:N1984,6,0)),VLOOKUP(B433,KRİKET!C$30:N2414,6,0)),VLOOKUP(B433,'FERDİ BRANŞLAR'!B$2:M315,6,0))</f>
        <v>B GRB</v>
      </c>
      <c r="H433" s="185" t="str">
        <f>IFERROR(IFERROR(IFERROR(IFERROR(IFERROR(IFERROR(IFERROR(VLOOKUP(B433,FUTSAL!C$69:N12141,7,0),VLOOKUP(B433,VOLEYBOL!C$54:N2537,7,0)),VLOOKUP(B433,FUTBOL!C$31:N2625,7,0)),VLOOKUP(B433,BASKETBOL!C$42:N2639,7,0)),VLOOKUP(B433,HENTBOL!C$32:N2640,7,0)),VLOOKUP(B433,HOKEY!C$35:N1984,7,0)),VLOOKUP(B433,KRİKET!C$30:N2414,7,0)),VLOOKUP(B433,'FERDİ BRANŞLAR'!B$2:M315,7,0))</f>
        <v>GNÇ B ERK</v>
      </c>
      <c r="I433" s="187" t="str">
        <f>IFERROR(IFERROR(IFERROR(IFERROR(IFERROR(IFERROR(IFERROR(VLOOKUP(B433,FUTSAL!C$69:N12141,8,0),VLOOKUP(B433,VOLEYBOL!C$54:N2537,8,0)),VLOOKUP(B433,FUTBOL!C$31:N2625,8,0)),VLOOKUP(B433,BASKETBOL!C$42:N2639,8,0)),VLOOKUP(B433,HENTBOL!C$32:N2640,8,0)),VLOOKUP(B433,HOKEY!C$35:N1984,8,0)),VLOOKUP(B433,KRİKET!C$30:N2414,8,0)),VLOOKUP(B433,'FERDİ BRANŞLAR'!B$2:M315,8,0))</f>
        <v>ÖZEL AMASYA AÇI ANADOLU LİSESİ</v>
      </c>
      <c r="J433" s="253">
        <f>IFERROR(IFERROR(IFERROR(IFERROR(IFERROR(IFERROR(IFERROR(VLOOKUP(B433,FUTSAL!C$69:N12141,9,0),VLOOKUP(B433,VOLEYBOL!C$54:N2537,9,0)),VLOOKUP(B433,FUTBOL!C$31:N2625,9,0)),VLOOKUP(B433,BASKETBOL!C$42:N2639,9,0)),VLOOKUP(B433,HENTBOL!C$32:N2640,9,0)),VLOOKUP(B433,HOKEY!C$35:N1984,9,0)),VLOOKUP(B433,KRİKET!C$30:N2414,9,0)),VLOOKUP(B433,'FERDİ BRANŞLAR'!B$2:M315,9,0))</f>
        <v>0</v>
      </c>
      <c r="K433" s="253">
        <f>IFERROR(IFERROR(IFERROR(IFERROR(IFERROR(IFERROR(IFERROR(VLOOKUP(B433,FUTSAL!C$69:N12141,10,0),VLOOKUP(B433,VOLEYBOL!C$54:N2537,10,0)),VLOOKUP(B433,FUTBOL!C$31:N2625,10,0)),VLOOKUP(B433,BASKETBOL!C$42:N2639,10,0)),VLOOKUP(B433,HENTBOL!C$32:N2640,10,0)),VLOOKUP(B433,HOKEY!C$35:N1984,10,0)),VLOOKUP(B433,KRİKET!C$30:N2414,10,0)),VLOOKUP(B433,'FERDİ BRANŞLAR'!B$2:M315,10,0))</f>
        <v>0</v>
      </c>
      <c r="L433" s="334" t="str">
        <f>IFERROR(IFERROR(IFERROR(IFERROR(IFERROR(IFERROR(IFERROR(VLOOKUP(B433,FUTSAL!C$69:N12141,11,0),VLOOKUP(B433,VOLEYBOL!C$54:N2537,11,0)),VLOOKUP(B433,FUTBOL!C$31:N2625,11,0)),VLOOKUP(B433,BASKETBOL!C$42:N2639,11,0)),VLOOKUP(B433,HENTBOL!C$32:N2640,11,0)),VLOOKUP(B433,HOKEY!C$35:N1984,11,0)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2639,12,0)),VLOOKUP(B433,HENTBOL!C$32:N2640,12,0)),VLOOKUP(B433,HOKEY!C$35:N1984,11,0)),VLOOKUP(B433,KRİKET!C$30:N2414,12,0)),VLOOKUP(B433,'FERDİ BRANŞLAR'!B$2:M315,12,0))</f>
        <v>0</v>
      </c>
    </row>
    <row r="434" spans="2:13" ht="12" x14ac:dyDescent="0.2">
      <c r="B434" s="188">
        <v>197</v>
      </c>
      <c r="C434" s="185">
        <f>IFERROR(IFERROR(IFERROR(IFERROR(IFERROR(IFERROR(IFERROR(VLOOKUP(B434,FUTSAL!C$69:N11697,2,0),VLOOKUP(B434,VOLEYBOL!C$54:N2093,2,0)),VLOOKUP(B434,FUTBOL!C$31:N2181,2,0)),VLOOKUP(B434,BASKETBOL!C$42:N2195,2,0)),VLOOKUP(B434,HENTBOL!C$32:N2196,2,0)),VLOOKUP(B434,HOKEY!C$35:N1540,2,0)),VLOOKUP(B434,KRİKET!C$30:N1970,2,0)),VLOOKUP(B434,'FERDİ BRANŞLAR'!B$2:M316,2,0))</f>
        <v>46111</v>
      </c>
      <c r="D434" s="186">
        <f>IFERROR(IFERROR(IFERROR(IFERROR(IFERROR(IFERROR(IFERROR(VLOOKUP(B434,FUTSAL!C$69:N11697,3,0),VLOOKUP(B434,VOLEYBOL!C$54:N2093,3,0)),VLOOKUP(B434,FUTBOL!C$31:N2181,3,0)),VLOOKUP(B434,BASKETBOL!C$42:N2195,3,0)),VLOOKUP(B434,HENTBOL!C$32:N2196,3,0)),VLOOKUP(B434,HOKEY!C$35:N1540,3,0)),VLOOKUP(B434,KRİKET!C$30:N1970,3,0)),VLOOKUP(B434,'FERDİ BRANŞLAR'!B$2:M316,3,0))</f>
        <v>0.45833333333333331</v>
      </c>
      <c r="E434" s="185" t="str">
        <f>IFERROR(IFERROR(IFERROR(IFERROR(IFERROR(IFERROR(IFERROR(VLOOKUP(B434,FUTSAL!C$69:N11697,4,0),VLOOKUP(B434,VOLEYBOL!C$54:N2093,4,0)),VLOOKUP(B434,FUTBOL!C$31:N2181,4,0)),VLOOKUP(B434,BASKETBOL!C$42:N2195,4,0)),VLOOKUP(B434,HENTBOL!C$32:N2196,4,0)),VLOOKUP(B434,HOKEY!C$35:N1540,4,0)),VLOOKUP(B434,KRİKET!C$30:N1970,4,0)),VLOOKUP(B434,'FERDİ BRANŞLAR'!B$2:M316,4,0))</f>
        <v>MERZİFON</v>
      </c>
      <c r="F434" s="185" t="str">
        <f>IFERROR(IFERROR(IFERROR(IFERROR(IFERROR(IFERROR(IFERROR(VLOOKUP(B434,FUTSAL!C$69:N11697,5,0),VLOOKUP(B434,VOLEYBOL!C$54:N2093,5,0)),VLOOKUP(B434,FUTBOL!C$31:N2181,5,0)),VLOOKUP(B434,BASKETBOL!C$42:N2195,5,0)),VLOOKUP(B434,HENTBOL!C$32:N2196,5,0)),VLOOKUP(B434,HOKEY!C$35:N1540,5,0)),VLOOKUP(B434,KRİKET!C$30:N1970,5,0)),VLOOKUP(B434,'FERDİ BRANŞLAR'!B$2:M316,5,0))</f>
        <v>FUTSAL</v>
      </c>
      <c r="G434" s="185" t="str">
        <f>IFERROR(IFERROR(IFERROR(IFERROR(IFERROR(IFERROR(IFERROR(VLOOKUP(B434,FUTSAL!C$69:N12142,6,0),VLOOKUP(B434,VOLEYBOL!C$54:N2538,6,0)),VLOOKUP(B434,FUTBOL!C$31:N2626,6,0)),VLOOKUP(B434,BASKETBOL!C$42:N2640,6,0)),VLOOKUP(B434,HENTBOL!C$32:N2641,6,0)),VLOOKUP(B434,HOKEY!C$35:N1985,6,0)),VLOOKUP(B434,KRİKET!C$30:N2415,6,0)),VLOOKUP(B434,'FERDİ BRANŞLAR'!B$2:M316,6,0))</f>
        <v>D GRB</v>
      </c>
      <c r="H434" s="185" t="str">
        <f>IFERROR(IFERROR(IFERROR(IFERROR(IFERROR(IFERROR(IFERROR(VLOOKUP(B434,FUTSAL!C$69:N12142,7,0),VLOOKUP(B434,VOLEYBOL!C$54:N2538,7,0)),VLOOKUP(B434,FUTBOL!C$31:N2626,7,0)),VLOOKUP(B434,BASKETBOL!C$42:N2640,7,0)),VLOOKUP(B434,HENTBOL!C$32:N2641,7,0)),VLOOKUP(B434,HOKEY!C$35:N1985,7,0)),VLOOKUP(B434,KRİKET!C$30:N2415,7,0)),VLOOKUP(B434,'FERDİ BRANŞLAR'!B$2:M316,7,0))</f>
        <v>GNÇ B ERK</v>
      </c>
      <c r="I434" s="187" t="str">
        <f>IFERROR(IFERROR(IFERROR(IFERROR(IFERROR(IFERROR(IFERROR(VLOOKUP(B434,FUTSAL!C$69:N12142,8,0),VLOOKUP(B434,VOLEYBOL!C$54:N2538,8,0)),VLOOKUP(B434,FUTBOL!C$31:N2626,8,0)),VLOOKUP(B434,BASKETBOL!C$42:N2640,8,0)),VLOOKUP(B434,HENTBOL!C$32:N2641,8,0)),VLOOKUP(B434,HOKEY!C$35:N1985,8,0)),VLOOKUP(B434,KRİKET!C$30:N2415,8,0)),VLOOKUP(B434,'FERDİ BRANŞLAR'!B$2:M316,8,0))</f>
        <v>MERZİFON MTAL</v>
      </c>
      <c r="J434" s="253">
        <f>IFERROR(IFERROR(IFERROR(IFERROR(IFERROR(IFERROR(IFERROR(VLOOKUP(B434,FUTSAL!C$69:N12142,9,0),VLOOKUP(B434,VOLEYBOL!C$54:N2538,9,0)),VLOOKUP(B434,FUTBOL!C$31:N2626,9,0)),VLOOKUP(B434,BASKETBOL!C$42:N2640,9,0)),VLOOKUP(B434,HENTBOL!C$32:N2641,9,0)),VLOOKUP(B434,HOKEY!C$35:N1985,9,0)),VLOOKUP(B434,KRİKET!C$30:N2415,9,0)),VLOOKUP(B434,'FERDİ BRANŞLAR'!B$2:M316,9,0))</f>
        <v>0</v>
      </c>
      <c r="K434" s="253">
        <f>IFERROR(IFERROR(IFERROR(IFERROR(IFERROR(IFERROR(IFERROR(VLOOKUP(B434,FUTSAL!C$69:N12142,10,0),VLOOKUP(B434,VOLEYBOL!C$54:N2538,10,0)),VLOOKUP(B434,FUTBOL!C$31:N2626,10,0)),VLOOKUP(B434,BASKETBOL!C$42:N2640,10,0)),VLOOKUP(B434,HENTBOL!C$32:N2641,10,0)),VLOOKUP(B434,HOKEY!C$35:N1985,10,0)),VLOOKUP(B434,KRİKET!C$30:N2415,10,0)),VLOOKUP(B434,'FERDİ BRANŞLAR'!B$2:M316,10,0))</f>
        <v>0</v>
      </c>
      <c r="L434" s="59" t="str">
        <f>IFERROR(IFERROR(IFERROR(IFERROR(IFERROR(IFERROR(IFERROR(VLOOKUP(B434,FUTSAL!C$69:N12142,11,0),VLOOKUP(B434,VOLEYBOL!C$54:N2538,11,0)),VLOOKUP(B434,FUTBOL!C$31:N2626,11,0)),VLOOKUP(B434,BASKETBOL!C$42:N2640,11,0)),VLOOKUP(B434,HENTBOL!C$32:N2641,11,0)),VLOOKUP(B434,HOKEY!C$35:N1985,11,0)),VLOOKUP(B434,KRİKET!C$30:N2415,11,0)),VLOOKUP(B434,'FERDİ BRANŞLAR'!B$2:M316,11,0))</f>
        <v>MERZİFON ANADOLU LİSESİ</v>
      </c>
      <c r="M434" s="79">
        <f>IFERROR(IFERROR(IFERROR(IFERROR(IFERROR(IFERROR(IFERROR(VLOOKUP(B434,FUTSAL!C$69:N12142,12,0),VLOOKUP(B434,VOLEYBOL!C$54:N2538,12,0)),VLOOKUP(B434,FUTBOL!C$31:N2626,12,0)),VLOOKUP(B434,BASKETBOL!C$42:N2640,12,0)),VLOOKUP(B434,HENTBOL!C$32:N2641,12,0)),VLOOKUP(B434,HOKEY!C$35:N1985,11,0)),VLOOKUP(B434,KRİKET!C$30:N2415,12,0)),VLOOKUP(B434,'FERDİ BRANŞLAR'!B$2:M316,12,0))</f>
        <v>0</v>
      </c>
    </row>
    <row r="435" spans="2:13" ht="12" x14ac:dyDescent="0.2">
      <c r="B435" s="188">
        <v>186</v>
      </c>
      <c r="C435" s="284">
        <f>IFERROR(IFERROR(IFERROR(IFERROR(IFERROR(IFERROR(IFERROR(VLOOKUP(B435,FUTSAL!C$69:N11604,2,0),VLOOKUP(B435,VOLEYBOL!C$54:N2000,2,0)),VLOOKUP(B435,FUTBOL!C$31:N2088,2,0)),VLOOKUP(B435,BASKETBOL!C$42:N2102,2,0)),VLOOKUP(B435,HENTBOL!C$32:N2103,2,0)),VLOOKUP(B435,HOKEY!C$35:N1447,2,0)),VLOOKUP(B435,KRİKET!C$30:N1877,2,0)),VLOOKUP(B435,'FERDİ BRANŞLAR'!B$2:M223,2,0))</f>
        <v>46111</v>
      </c>
      <c r="D435" s="285">
        <f>IFERROR(IFERROR(IFERROR(IFERROR(IFERROR(IFERROR(IFERROR(VLOOKUP(B435,FUTSAL!C$69:N11604,3,0),VLOOKUP(B435,VOLEYBOL!C$54:N2000,3,0)),VLOOKUP(B435,FUTBOL!C$31:N2088,3,0)),VLOOKUP(B435,BASKETBOL!C$42:N2102,3,0)),VLOOKUP(B435,HENTBOL!C$32:N2103,3,0)),VLOOKUP(B435,HOKEY!C$35:N1447,3,0)),VLOOKUP(B435,KRİKET!C$30:N1877,3,0)),VLOOKUP(B435,'FERDİ BRANŞLAR'!B$2:M223,3,0))</f>
        <v>0.5</v>
      </c>
      <c r="E435" s="284" t="str">
        <f>IFERROR(IFERROR(IFERROR(IFERROR(IFERROR(IFERROR(IFERROR(VLOOKUP(B435,FUTSAL!C$69:N11604,4,0),VLOOKUP(B435,VOLEYBOL!C$54:N2000,4,0)),VLOOKUP(B435,FUTBOL!C$31:N2088,4,0)),VLOOKUP(B435,BASKETBOL!C$42:N2102,4,0)),VLOOKUP(B435,HENTBOL!C$32:N2103,4,0)),VLOOKUP(B435,HOKEY!C$35:N1447,4,0)),VLOOKUP(B435,KRİKET!C$30:N1877,4,0)),VLOOKUP(B435,'FERDİ BRANŞLAR'!B$2:M223,4,0))</f>
        <v>A.S.S</v>
      </c>
      <c r="F435" s="284" t="str">
        <f>IFERROR(IFERROR(IFERROR(IFERROR(IFERROR(IFERROR(IFERROR(VLOOKUP(B435,FUTSAL!C$69:N11604,5,0),VLOOKUP(B435,VOLEYBOL!C$54:N2000,5,0)),VLOOKUP(B435,FUTBOL!C$31:N2088,5,0)),VLOOKUP(B435,BASKETBOL!C$42:N2102,5,0)),VLOOKUP(B435,HENTBOL!C$32:N2103,5,0)),VLOOKUP(B435,HOKEY!C$35:N1447,5,0)),VLOOKUP(B435,KRİKET!C$30:N1877,5,0)),VLOOKUP(B435,'FERDİ BRANŞLAR'!B$2:M223,5,0))</f>
        <v>FUTSAL</v>
      </c>
      <c r="G435" s="284" t="str">
        <f>IFERROR(IFERROR(IFERROR(IFERROR(IFERROR(IFERROR(IFERROR(VLOOKUP(B435,FUTSAL!C$69:N12049,6,0),VLOOKUP(B435,VOLEYBOL!C$54:N2445,6,0)),VLOOKUP(B435,FUTBOL!C$31:N2533,6,0)),VLOOKUP(B435,BASKETBOL!C$42:N2547,6,0)),VLOOKUP(B435,HENTBOL!C$32:N2548,6,0)),VLOOKUP(B435,HOKEY!C$35:N1892,6,0)),VLOOKUP(B435,KRİKET!C$30:N2322,6,0)),VLOOKUP(B435,'FERDİ BRANŞLAR'!B$2:M223,6,0))</f>
        <v>B GRB</v>
      </c>
      <c r="H435" s="284" t="str">
        <f>IFERROR(IFERROR(IFERROR(IFERROR(IFERROR(IFERROR(IFERROR(VLOOKUP(B435,FUTSAL!C$69:N12049,7,0),VLOOKUP(B435,VOLEYBOL!C$54:N2445,7,0)),VLOOKUP(B435,FUTBOL!C$31:N2533,7,0)),VLOOKUP(B435,BASKETBOL!C$42:N2547,7,0)),VLOOKUP(B435,HENTBOL!C$32:N2548,7,0)),VLOOKUP(B435,HOKEY!C$35:N1892,7,0)),VLOOKUP(B435,KRİKET!C$30:N2322,7,0)),VLOOKUP(B435,'FERDİ BRANŞLAR'!B$2:M223,7,0))</f>
        <v>GNÇ B ERK</v>
      </c>
      <c r="I435" s="286" t="str">
        <f>IFERROR(IFERROR(IFERROR(IFERROR(IFERROR(IFERROR(IFERROR(VLOOKUP(B435,FUTSAL!C$69:N12049,8,0),VLOOKUP(B435,VOLEYBOL!C$54:N2445,8,0)),VLOOKUP(B435,FUTBOL!C$31:N2533,8,0)),VLOOKUP(B435,BASKETBOL!C$42:N2547,8,0)),VLOOKUP(B435,HENTBOL!C$32:N2548,8,0)),VLOOKUP(B435,HOKEY!C$35:N1892,8,0)),VLOOKUP(B435,KRİKET!C$30:N2322,8,0)),VLOOKUP(B435,'FERDİ BRANŞLAR'!B$2:M223,8,0))</f>
        <v>AMASYA ŞEHİT FERHAT ERDİN SPOR LİSESİ</v>
      </c>
      <c r="J435" s="287">
        <f>IFERROR(IFERROR(IFERROR(IFERROR(IFERROR(IFERROR(IFERROR(VLOOKUP(B435,FUTSAL!C$69:N12049,9,0),VLOOKUP(B435,VOLEYBOL!C$54:N2445,9,0)),VLOOKUP(B435,FUTBOL!C$31:N2533,9,0)),VLOOKUP(B435,BASKETBOL!C$42:N2547,9,0)),VLOOKUP(B435,HENTBOL!C$32:N2548,9,0)),VLOOKUP(B435,HOKEY!C$35:N1892,9,0)),VLOOKUP(B435,KRİKET!C$30:N2322,9,0)),VLOOKUP(B435,'FERDİ BRANŞLAR'!B$2:M223,9,0))</f>
        <v>0</v>
      </c>
      <c r="K435" s="287">
        <f>IFERROR(IFERROR(IFERROR(IFERROR(IFERROR(IFERROR(IFERROR(VLOOKUP(B435,FUTSAL!C$69:N12049,10,0),VLOOKUP(B435,VOLEYBOL!C$54:N2445,10,0)),VLOOKUP(B435,FUTBOL!C$31:N2533,10,0)),VLOOKUP(B435,BASKETBOL!C$42:N2547,10,0)),VLOOKUP(B435,HENTBOL!C$32:N2548,10,0)),VLOOKUP(B435,HOKEY!C$35:N1892,10,0)),VLOOKUP(B435,KRİKET!C$30:N2322,10,0)),VLOOKUP(B435,'FERDİ BRANŞLAR'!B$2:M223,10,0))</f>
        <v>0</v>
      </c>
      <c r="L435" s="278" t="str">
        <f>IFERROR(IFERROR(IFERROR(IFERROR(IFERROR(IFERROR(IFERROR(VLOOKUP(B435,FUTSAL!C$69:N12049,11,0),VLOOKUP(B435,VOLEYBOL!C$54:N2445,11,0)),VLOOKUP(B435,FUTBOL!C$31:N2533,11,0)),VLOOKUP(B435,BASKETBOL!C$42:N2547,11,0)),VLOOKUP(B435,HENTBOL!C$32:N2548,11,0)),VLOOKUP(B435,HOKEY!C$35:N1892,11,0)),VLOOKUP(B435,KRİKET!C$30:N2322,11,0)),VLOOKUP(B435,'FERDİ BRANŞLAR'!B$2:M223,11,0))</f>
        <v>AMASYA ŞEHİT AHMET ÖZSOY AİHL ÇEKİLDİ 10.12.2025</v>
      </c>
      <c r="M435" s="288" t="str">
        <f>IFERROR(IFERROR(IFERROR(IFERROR(IFERROR(IFERROR(IFERROR(VLOOKUP(B435,FUTSAL!C$69:N12049,12,0),VLOOKUP(B435,VOLEYBOL!C$54:N2445,12,0)),VLOOKUP(B435,FUTBOL!C$31:N2533,12,0)),VLOOKUP(B435,BASKETBOL!C$42:N2547,12,0)),VLOOKUP(B435,HENTBOL!C$32:N2548,12,0)),VLOOKUP(B435,HOKEY!C$35:N1892,11,0)),VLOOKUP(B435,KRİKET!C$30:N2322,12,0)),VLOOKUP(B435,'FERDİ BRANŞLAR'!B$2:M223,12,0))</f>
        <v>AMASYA ŞEHİT AHMET ÖZSOY AİHL ÇEKİLDİ 10.12.2025</v>
      </c>
    </row>
    <row r="436" spans="2:13" ht="12" x14ac:dyDescent="0.2">
      <c r="B436" s="188">
        <v>198</v>
      </c>
      <c r="C436" s="185">
        <f>IFERROR(IFERROR(IFERROR(IFERROR(IFERROR(IFERROR(IFERROR(VLOOKUP(B436,FUTSAL!C$69:N11698,2,0),VLOOKUP(B436,VOLEYBOL!C$54:N2094,2,0)),VLOOKUP(B436,FUTBOL!C$31:N2182,2,0)),VLOOKUP(B436,BASKETBOL!C$42:N2196,2,0)),VLOOKUP(B436,HENTBOL!C$32:N2197,2,0)),VLOOKUP(B436,HOKEY!C$35:N1541,2,0)),VLOOKUP(B436,KRİKET!C$30:N1971,2,0)),VLOOKUP(B436,'FERDİ BRANŞLAR'!B$2:M317,2,0))</f>
        <v>46111</v>
      </c>
      <c r="D436" s="186">
        <f>IFERROR(IFERROR(IFERROR(IFERROR(IFERROR(IFERROR(IFERROR(VLOOKUP(B436,FUTSAL!C$69:N11698,3,0),VLOOKUP(B436,VOLEYBOL!C$54:N2094,3,0)),VLOOKUP(B436,FUTBOL!C$31:N2182,3,0)),VLOOKUP(B436,BASKETBOL!C$42:N2196,3,0)),VLOOKUP(B436,HENTBOL!C$32:N2197,3,0)),VLOOKUP(B436,HOKEY!C$35:N1541,3,0)),VLOOKUP(B436,KRİKET!C$30:N1971,3,0)),VLOOKUP(B436,'FERDİ BRANŞLAR'!B$2:M317,3,0))</f>
        <v>0.5</v>
      </c>
      <c r="E436" s="185" t="str">
        <f>IFERROR(IFERROR(IFERROR(IFERROR(IFERROR(IFERROR(IFERROR(VLOOKUP(B436,FUTSAL!C$69:N11698,4,0),VLOOKUP(B436,VOLEYBOL!C$54:N2094,4,0)),VLOOKUP(B436,FUTBOL!C$31:N2182,4,0)),VLOOKUP(B436,BASKETBOL!C$42:N2196,4,0)),VLOOKUP(B436,HENTBOL!C$32:N2197,4,0)),VLOOKUP(B436,HOKEY!C$35:N1541,4,0)),VLOOKUP(B436,KRİKET!C$30:N1971,4,0)),VLOOKUP(B436,'FERDİ BRANŞLAR'!B$2:M317,4,0))</f>
        <v>MERZİFON</v>
      </c>
      <c r="F436" s="185" t="str">
        <f>IFERROR(IFERROR(IFERROR(IFERROR(IFERROR(IFERROR(IFERROR(VLOOKUP(B436,FUTSAL!C$69:N11698,5,0),VLOOKUP(B436,VOLEYBOL!C$54:N2094,5,0)),VLOOKUP(B436,FUTBOL!C$31:N2182,5,0)),VLOOKUP(B436,BASKETBOL!C$42:N2196,5,0)),VLOOKUP(B436,HENTBOL!C$32:N2197,5,0)),VLOOKUP(B436,HOKEY!C$35:N1541,5,0)),VLOOKUP(B436,KRİKET!C$30:N1971,5,0)),VLOOKUP(B436,'FERDİ BRANŞLAR'!B$2:M317,5,0))</f>
        <v>FUTSAL</v>
      </c>
      <c r="G436" s="185" t="str">
        <f>IFERROR(IFERROR(IFERROR(IFERROR(IFERROR(IFERROR(IFERROR(VLOOKUP(B436,FUTSAL!C$69:N12143,6,0),VLOOKUP(B436,VOLEYBOL!C$54:N2539,6,0)),VLOOKUP(B436,FUTBOL!C$31:N2627,6,0)),VLOOKUP(B436,BASKETBOL!C$42:N2641,6,0)),VLOOKUP(B436,HENTBOL!C$32:N2642,6,0)),VLOOKUP(B436,HOKEY!C$35:N1986,6,0)),VLOOKUP(B436,KRİKET!C$30:N2416,6,0)),VLOOKUP(B436,'FERDİ BRANŞLAR'!B$2:M317,6,0))</f>
        <v>D GRB</v>
      </c>
      <c r="H436" s="185" t="str">
        <f>IFERROR(IFERROR(IFERROR(IFERROR(IFERROR(IFERROR(IFERROR(VLOOKUP(B436,FUTSAL!C$69:N12143,7,0),VLOOKUP(B436,VOLEYBOL!C$54:N2539,7,0)),VLOOKUP(B436,FUTBOL!C$31:N2627,7,0)),VLOOKUP(B436,BASKETBOL!C$42:N2641,7,0)),VLOOKUP(B436,HENTBOL!C$32:N2642,7,0)),VLOOKUP(B436,HOKEY!C$35:N1986,7,0)),VLOOKUP(B436,KRİKET!C$30:N2416,7,0)),VLOOKUP(B436,'FERDİ BRANŞLAR'!B$2:M317,7,0))</f>
        <v>GNÇ B ERK</v>
      </c>
      <c r="I436" s="187" t="str">
        <f>IFERROR(IFERROR(IFERROR(IFERROR(IFERROR(IFERROR(IFERROR(VLOOKUP(B436,FUTSAL!C$69:N12143,8,0),VLOOKUP(B436,VOLEYBOL!C$54:N2539,8,0)),VLOOKUP(B436,FUTBOL!C$31:N2627,8,0)),VLOOKUP(B436,BASKETBOL!C$42:N2641,8,0)),VLOOKUP(B436,HENTBOL!C$32:N2642,8,0)),VLOOKUP(B436,HOKEY!C$35:N1986,8,0)),VLOOKUP(B436,KRİKET!C$30:N2416,8,0)),VLOOKUP(B436,'FERDİ BRANŞLAR'!B$2:M317,8,0))</f>
        <v>SULUOVA ŞEHİT OSMAN KARAKUŞ İHL</v>
      </c>
      <c r="J436" s="253">
        <f>IFERROR(IFERROR(IFERROR(IFERROR(IFERROR(IFERROR(IFERROR(VLOOKUP(B436,FUTSAL!C$69:N12143,9,0),VLOOKUP(B436,VOLEYBOL!C$54:N2539,9,0)),VLOOKUP(B436,FUTBOL!C$31:N2627,9,0)),VLOOKUP(B436,BASKETBOL!C$42:N2641,9,0)),VLOOKUP(B436,HENTBOL!C$32:N2642,9,0)),VLOOKUP(B436,HOKEY!C$35:N1986,9,0)),VLOOKUP(B436,KRİKET!C$30:N2416,9,0)),VLOOKUP(B436,'FERDİ BRANŞLAR'!B$2:M317,9,0))</f>
        <v>0</v>
      </c>
      <c r="K436" s="253">
        <f>IFERROR(IFERROR(IFERROR(IFERROR(IFERROR(IFERROR(IFERROR(VLOOKUP(B436,FUTSAL!C$69:N12143,10,0),VLOOKUP(B436,VOLEYBOL!C$54:N2539,10,0)),VLOOKUP(B436,FUTBOL!C$31:N2627,10,0)),VLOOKUP(B436,BASKETBOL!C$42:N2641,10,0)),VLOOKUP(B436,HENTBOL!C$32:N2642,10,0)),VLOOKUP(B436,HOKEY!C$35:N1986,10,0)),VLOOKUP(B436,KRİKET!C$30:N2416,10,0)),VLOOKUP(B436,'FERDİ BRANŞLAR'!B$2:M317,10,0))</f>
        <v>0</v>
      </c>
      <c r="L436" s="363" t="str">
        <f>IFERROR(IFERROR(IFERROR(IFERROR(IFERROR(IFERROR(IFERROR(VLOOKUP(B436,FUTSAL!C$69:N12143,11,0),VLOOKUP(B436,VOLEYBOL!C$54:N2539,11,0)),VLOOKUP(B436,FUTBOL!C$31:N2627,11,0)),VLOOKUP(B436,BASKETBOL!C$42:N2641,11,0)),VLOOKUP(B436,HENTBOL!C$32:N2642,11,0)),VLOOKUP(B436,HOKEY!C$35:N1986,11,0)),VLOOKUP(B436,KRİKET!C$30:N2416,11,0)),VLOOKUP(B436,'FERDİ BRANŞLAR'!B$2:M317,11,0))</f>
        <v>MERZİFON İRFANLI ANADOLU LİSESİ</v>
      </c>
      <c r="M436" s="79">
        <f>IFERROR(IFERROR(IFERROR(IFERROR(IFERROR(IFERROR(IFERROR(VLOOKUP(B436,FUTSAL!C$69:N12143,12,0),VLOOKUP(B436,VOLEYBOL!C$54:N2539,12,0)),VLOOKUP(B436,FUTBOL!C$31:N2627,12,0)),VLOOKUP(B436,BASKETBOL!C$42:N2641,12,0)),VLOOKUP(B436,HENTBOL!C$32:N2642,12,0)),VLOOKUP(B436,HOKEY!C$35:N1986,11,0)),VLOOKUP(B436,KRİKET!C$30:N2416,12,0)),VLOOKUP(B436,'FERDİ BRANŞLAR'!B$2:M317,12,0))</f>
        <v>0</v>
      </c>
    </row>
    <row r="437" spans="2:13" ht="12" x14ac:dyDescent="0.2">
      <c r="B437" s="188">
        <v>214</v>
      </c>
      <c r="C437" s="185">
        <f>IFERROR(IFERROR(IFERROR(IFERROR(IFERROR(IFERROR(IFERROR(VLOOKUP(B437,FUTSAL!C$69:N11599,2,0),VLOOKUP(B437,VOLEYBOL!C$54:N1995,2,0)),VLOOKUP(B437,FUTBOL!C$31:N2083,2,0)),VLOOKUP(B437,BASKETBOL!C$42:N2097,2,0)),VLOOKUP(B437,HENTBOL!C$32:N2098,2,0)),VLOOKUP(B437,HOKEY!C$35:N1442,2,0)),VLOOKUP(B437,KRİKET!C$30:N1872,2,0)),VLOOKUP(B437,'FERDİ BRANŞLAR'!B$2:M218,2,0))</f>
        <v>46112</v>
      </c>
      <c r="D437" s="186">
        <f>IFERROR(IFERROR(IFERROR(IFERROR(IFERROR(IFERROR(IFERROR(VLOOKUP(B437,FUTSAL!C$69:N11599,3,0),VLOOKUP(B437,VOLEYBOL!C$54:N1995,3,0)),VLOOKUP(B437,FUTBOL!C$31:N2083,3,0)),VLOOKUP(B437,BASKETBOL!C$42:N2097,3,0)),VLOOKUP(B437,HENTBOL!C$32:N2098,3,0)),VLOOKUP(B437,HOKEY!C$35:N1442,3,0)),VLOOKUP(B437,KRİKET!C$30:N1872,3,0)),VLOOKUP(B437,'FERDİ BRANŞLAR'!B$2:M218,3,0))</f>
        <v>0.375</v>
      </c>
      <c r="E437" s="185" t="str">
        <f>IFERROR(IFERROR(IFERROR(IFERROR(IFERROR(IFERROR(IFERROR(VLOOKUP(B437,FUTSAL!C$69:N11599,4,0),VLOOKUP(B437,VOLEYBOL!C$54:N1995,4,0)),VLOOKUP(B437,FUTBOL!C$31:N2083,4,0)),VLOOKUP(B437,BASKETBOL!C$42:N2097,4,0)),VLOOKUP(B437,HENTBOL!C$32:N2098,4,0)),VLOOKUP(B437,HOKEY!C$35:N1442,4,0)),VLOOKUP(B437,KRİKET!C$30:N1872,4,0)),VLOOKUP(B437,'FERDİ BRANŞLAR'!B$2:M218,4,0))</f>
        <v>MERZİFON</v>
      </c>
      <c r="F437" s="185" t="str">
        <f>IFERROR(IFERROR(IFERROR(IFERROR(IFERROR(IFERROR(IFERROR(VLOOKUP(B437,FUTSAL!C$69:N11599,5,0),VLOOKUP(B437,VOLEYBOL!C$54:N1995,5,0)),VLOOKUP(B437,FUTBOL!C$31:N2083,5,0)),VLOOKUP(B437,BASKETBOL!C$42:N2097,5,0)),VLOOKUP(B437,HENTBOL!C$32:N2098,5,0)),VLOOKUP(B437,HOKEY!C$35:N1442,5,0)),VLOOKUP(B437,KRİKET!C$30:N1872,5,0)),VLOOKUP(B437,'FERDİ BRANŞLAR'!B$2:M218,5,0))</f>
        <v>FUTSAL</v>
      </c>
      <c r="G437" s="185" t="str">
        <f>IFERROR(IFERROR(IFERROR(IFERROR(IFERROR(IFERROR(IFERROR(VLOOKUP(B437,FUTSAL!C$69:N12044,6,0),VLOOKUP(B437,VOLEYBOL!C$54:N2440,6,0)),VLOOKUP(B437,FUTBOL!C$31:N2528,6,0)),VLOOKUP(B437,BASKETBOL!C$42:N2542,6,0)),VLOOKUP(B437,HENTBOL!C$32:N2543,6,0)),VLOOKUP(B437,HOKEY!C$35:N1887,6,0)),VLOOKUP(B437,KRİKET!C$30:N2317,6,0)),VLOOKUP(B437,'FERDİ BRANŞLAR'!B$2:M218,6,0))</f>
        <v>A GRB</v>
      </c>
      <c r="H437" s="185" t="str">
        <f>IFERROR(IFERROR(IFERROR(IFERROR(IFERROR(IFERROR(IFERROR(VLOOKUP(B437,FUTSAL!C$69:N12044,7,0),VLOOKUP(B437,VOLEYBOL!C$54:N2440,7,0)),VLOOKUP(B437,FUTBOL!C$31:N2528,7,0)),VLOOKUP(B437,BASKETBOL!C$42:N2542,7,0)),VLOOKUP(B437,HENTBOL!C$32:N2543,7,0)),VLOOKUP(B437,HOKEY!C$35:N1887,7,0)),VLOOKUP(B437,KRİKET!C$30:N2317,7,0)),VLOOKUP(B437,'FERDİ BRANŞLAR'!B$2:M218,7,0))</f>
        <v>GNÇ B KIZ</v>
      </c>
      <c r="I437" s="187" t="str">
        <f>IFERROR(IFERROR(IFERROR(IFERROR(IFERROR(IFERROR(IFERROR(VLOOKUP(B437,FUTSAL!C$69:N12044,8,0),VLOOKUP(B437,VOLEYBOL!C$54:N2440,8,0)),VLOOKUP(B437,FUTBOL!C$31:N2528,8,0)),VLOOKUP(B437,BASKETBOL!C$42:N2542,8,0)),VLOOKUP(B437,HENTBOL!C$32:N2543,8,0)),VLOOKUP(B437,HOKEY!C$35:N1887,8,0)),VLOOKUP(B437,KRİKET!C$30:N2317,8,0)),VLOOKUP(B437,'FERDİ BRANŞLAR'!B$2:M218,8,0))</f>
        <v>SULUOVA ŞEHİT HÜSEYİN KAVAKLI FEN LİSESİ</v>
      </c>
      <c r="J437" s="253">
        <f>IFERROR(IFERROR(IFERROR(IFERROR(IFERROR(IFERROR(IFERROR(VLOOKUP(B437,FUTSAL!C$69:N12044,9,0),VLOOKUP(B437,VOLEYBOL!C$54:N2440,9,0)),VLOOKUP(B437,FUTBOL!C$31:N2528,9,0)),VLOOKUP(B437,BASKETBOL!C$42:N2542,9,0)),VLOOKUP(B437,HENTBOL!C$32:N2543,9,0)),VLOOKUP(B437,HOKEY!C$35:N1887,9,0)),VLOOKUP(B437,KRİKET!C$30:N2317,9,0)),VLOOKUP(B437,'FERDİ BRANŞLAR'!B$2:M218,9,0))</f>
        <v>0</v>
      </c>
      <c r="K437" s="253">
        <f>IFERROR(IFERROR(IFERROR(IFERROR(IFERROR(IFERROR(IFERROR(VLOOKUP(B437,FUTSAL!C$69:N12044,10,0),VLOOKUP(B437,VOLEYBOL!C$54:N2440,10,0)),VLOOKUP(B437,FUTBOL!C$31:N2528,10,0)),VLOOKUP(B437,BASKETBOL!C$42:N2542,10,0)),VLOOKUP(B437,HENTBOL!C$32:N2543,10,0)),VLOOKUP(B437,HOKEY!C$35:N1887,10,0)),VLOOKUP(B437,KRİKET!C$30:N2317,10,0)),VLOOKUP(B437,'FERDİ BRANŞLAR'!B$2:M218,10,0))</f>
        <v>0</v>
      </c>
      <c r="L437" s="363" t="str">
        <f>IFERROR(IFERROR(IFERROR(IFERROR(IFERROR(IFERROR(IFERROR(VLOOKUP(B437,FUTSAL!C$69:N12044,11,0),VLOOKUP(B437,VOLEYBOL!C$54:N2440,11,0)),VLOOKUP(B437,FUTBOL!C$31:N2528,11,0)),VLOOKUP(B437,BASKETBOL!C$42:N2542,11,0)),VLOOKUP(B437,HENTBOL!C$32:N2543,11,0)),VLOOKUP(B437,HOKEY!C$35:N1887,11,0)),VLOOKUP(B437,KRİKET!C$30:N2317,11,0)),VLOOKUP(B437,'FERDİ BRANŞLAR'!B$2:M218,11,0))</f>
        <v>SULUOVA LOKMAN HEKİM MTAL</v>
      </c>
      <c r="M437" s="79">
        <f>IFERROR(IFERROR(IFERROR(IFERROR(IFERROR(IFERROR(IFERROR(VLOOKUP(B437,FUTSAL!C$69:N12044,12,0),VLOOKUP(B437,VOLEYBOL!C$54:N2440,12,0)),VLOOKUP(B437,FUTBOL!C$31:N2528,12,0)),VLOOKUP(B437,BASKETBOL!C$42:N2542,12,0)),VLOOKUP(B437,HENTBOL!C$32:N2543,12,0)),VLOOKUP(B437,HOKEY!C$35:N1887,11,0)),VLOOKUP(B437,KRİKET!C$30:N2317,12,0)),VLOOKUP(B437,'FERDİ BRANŞLAR'!B$2:M218,12,0))</f>
        <v>0</v>
      </c>
    </row>
    <row r="438" spans="2:13" ht="12" x14ac:dyDescent="0.2">
      <c r="B438" s="188">
        <v>213</v>
      </c>
      <c r="C438" s="284">
        <f>IFERROR(IFERROR(IFERROR(IFERROR(IFERROR(IFERROR(IFERROR(VLOOKUP(B438,FUTSAL!C$69:N11583,2,0),VLOOKUP(B438,VOLEYBOL!C$54:N1979,2,0)),VLOOKUP(B438,FUTBOL!C$31:N2067,2,0)),VLOOKUP(B438,BASKETBOL!C$42:N2081,2,0)),VLOOKUP(B438,HENTBOL!C$32:N2082,2,0)),VLOOKUP(B438,HOKEY!C$35:N1426,2,0)),VLOOKUP(B438,KRİKET!C$30:N1856,2,0)),VLOOKUP(B438,'FERDİ BRANŞLAR'!B$2:M202,2,0))</f>
        <v>46112</v>
      </c>
      <c r="D438" s="285">
        <f>IFERROR(IFERROR(IFERROR(IFERROR(IFERROR(IFERROR(IFERROR(VLOOKUP(B438,FUTSAL!C$69:N11583,3,0),VLOOKUP(B438,VOLEYBOL!C$54:N1979,3,0)),VLOOKUP(B438,FUTBOL!C$31:N2067,3,0)),VLOOKUP(B438,BASKETBOL!C$42:N2081,3,0)),VLOOKUP(B438,HENTBOL!C$32:N2082,3,0)),VLOOKUP(B438,HOKEY!C$35:N1426,3,0)),VLOOKUP(B438,KRİKET!C$30:N1856,3,0)),VLOOKUP(B438,'FERDİ BRANŞLAR'!B$2:M202,3,0))</f>
        <v>0.41666666666666669</v>
      </c>
      <c r="E438" s="284" t="str">
        <f>IFERROR(IFERROR(IFERROR(IFERROR(IFERROR(IFERROR(IFERROR(VLOOKUP(B438,FUTSAL!C$69:N11583,4,0),VLOOKUP(B438,VOLEYBOL!C$54:N1979,4,0)),VLOOKUP(B438,FUTBOL!C$31:N2067,4,0)),VLOOKUP(B438,BASKETBOL!C$42:N2081,4,0)),VLOOKUP(B438,HENTBOL!C$32:N2082,4,0)),VLOOKUP(B438,HOKEY!C$35:N1426,4,0)),VLOOKUP(B438,KRİKET!C$30:N1856,4,0)),VLOOKUP(B438,'FERDİ BRANŞLAR'!B$2:M202,4,0))</f>
        <v>MERZİFON</v>
      </c>
      <c r="F438" s="284" t="str">
        <f>IFERROR(IFERROR(IFERROR(IFERROR(IFERROR(IFERROR(IFERROR(VLOOKUP(B438,FUTSAL!C$69:N11583,5,0),VLOOKUP(B438,VOLEYBOL!C$54:N1979,5,0)),VLOOKUP(B438,FUTBOL!C$31:N2067,5,0)),VLOOKUP(B438,BASKETBOL!C$42:N2081,5,0)),VLOOKUP(B438,HENTBOL!C$32:N2082,5,0)),VLOOKUP(B438,HOKEY!C$35:N1426,5,0)),VLOOKUP(B438,KRİKET!C$30:N1856,5,0)),VLOOKUP(B438,'FERDİ BRANŞLAR'!B$2:M202,5,0))</f>
        <v>FUTSAL</v>
      </c>
      <c r="G438" s="284" t="str">
        <f>IFERROR(IFERROR(IFERROR(IFERROR(IFERROR(IFERROR(IFERROR(VLOOKUP(B438,FUTSAL!C$69:N12028,6,0),VLOOKUP(B438,VOLEYBOL!C$54:N2424,6,0)),VLOOKUP(B438,FUTBOL!C$31:N2512,6,0)),VLOOKUP(B438,BASKETBOL!C$42:N2526,6,0)),VLOOKUP(B438,HENTBOL!C$32:N2527,6,0)),VLOOKUP(B438,HOKEY!C$35:N1871,6,0)),VLOOKUP(B438,KRİKET!C$30:N2301,6,0)),VLOOKUP(B438,'FERDİ BRANŞLAR'!B$2:M202,6,0))</f>
        <v>A GRB</v>
      </c>
      <c r="H438" s="284" t="str">
        <f>IFERROR(IFERROR(IFERROR(IFERROR(IFERROR(IFERROR(IFERROR(VLOOKUP(B438,FUTSAL!C$69:N12028,7,0),VLOOKUP(B438,VOLEYBOL!C$54:N2424,7,0)),VLOOKUP(B438,FUTBOL!C$31:N2512,7,0)),VLOOKUP(B438,BASKETBOL!C$42:N2526,7,0)),VLOOKUP(B438,HENTBOL!C$32:N2527,7,0)),VLOOKUP(B438,HOKEY!C$35:N1871,7,0)),VLOOKUP(B438,KRİKET!C$30:N2301,7,0)),VLOOKUP(B438,'FERDİ BRANŞLAR'!B$2:M202,7,0))</f>
        <v>GNÇ B KIZ</v>
      </c>
      <c r="I438" s="286" t="str">
        <f>IFERROR(IFERROR(IFERROR(IFERROR(IFERROR(IFERROR(IFERROR(VLOOKUP(B438,FUTSAL!C$69:N12028,8,0),VLOOKUP(B438,VOLEYBOL!C$54:N2424,8,0)),VLOOKUP(B438,FUTBOL!C$31:N2512,8,0)),VLOOKUP(B438,BASKETBOL!C$42:N2526,8,0)),VLOOKUP(B438,HENTBOL!C$32:N2527,8,0)),VLOOKUP(B438,HOKEY!C$35:N1871,8,0)),VLOOKUP(B438,KRİKET!C$30:N2301,8,0)),VLOOKUP(B438,'FERDİ BRANŞLAR'!B$2:M202,8,0))</f>
        <v>MERZİFON ANADOLU LİSESİ (ÇEKİLDİ)</v>
      </c>
      <c r="J438" s="287">
        <f>IFERROR(IFERROR(IFERROR(IFERROR(IFERROR(IFERROR(IFERROR(VLOOKUP(B438,FUTSAL!C$69:N12028,9,0),VLOOKUP(B438,VOLEYBOL!C$54:N2424,9,0)),VLOOKUP(B438,FUTBOL!C$31:N2512,9,0)),VLOOKUP(B438,BASKETBOL!C$42:N2526,9,0)),VLOOKUP(B438,HENTBOL!C$32:N2527,9,0)),VLOOKUP(B438,HOKEY!C$35:N1871,9,0)),VLOOKUP(B438,KRİKET!C$30:N2301,9,0)),VLOOKUP(B438,'FERDİ BRANŞLAR'!B$2:M202,9,0))</f>
        <v>0</v>
      </c>
      <c r="K438" s="287">
        <f>IFERROR(IFERROR(IFERROR(IFERROR(IFERROR(IFERROR(IFERROR(VLOOKUP(B438,FUTSAL!C$69:N12028,10,0),VLOOKUP(B438,VOLEYBOL!C$54:N2424,10,0)),VLOOKUP(B438,FUTBOL!C$31:N2512,10,0)),VLOOKUP(B438,BASKETBOL!C$42:N2526,10,0)),VLOOKUP(B438,HENTBOL!C$32:N2527,10,0)),VLOOKUP(B438,HOKEY!C$35:N1871,10,0)),VLOOKUP(B438,KRİKET!C$30:N2301,10,0)),VLOOKUP(B438,'FERDİ BRANŞLAR'!B$2:M202,10,0))</f>
        <v>0</v>
      </c>
      <c r="L438" s="278" t="str">
        <f>IFERROR(IFERROR(IFERROR(IFERROR(IFERROR(IFERROR(IFERROR(VLOOKUP(B438,FUTSAL!C$69:N12028,11,0),VLOOKUP(B438,VOLEYBOL!C$54:N2424,11,0)),VLOOKUP(B438,FUTBOL!C$31:N2512,11,0)),VLOOKUP(B438,BASKETBOL!C$42:N2526,11,0)),VLOOKUP(B438,HENTBOL!C$32:N2527,11,0)),VLOOKUP(B438,HOKEY!C$35:N1871,11,0)),VLOOKUP(B438,KRİKET!C$30:N2301,11,0)),VLOOKUP(B438,'FERDİ BRANŞLAR'!B$2:M202,11,0))</f>
        <v>SULUOVA ŞEHİT HÜSEYİN KAVAKLI FEN LİSESİ</v>
      </c>
      <c r="M438" s="288" t="str">
        <f>IFERROR(IFERROR(IFERROR(IFERROR(IFERROR(IFERROR(IFERROR(VLOOKUP(B438,FUTSAL!C$69:N12028,12,0),VLOOKUP(B438,VOLEYBOL!C$54:N2424,12,0)),VLOOKUP(B438,FUTBOL!C$31:N2512,12,0)),VLOOKUP(B438,BASKETBOL!C$42:N2526,12,0)),VLOOKUP(B438,HENTBOL!C$32:N2527,12,0)),VLOOKUP(B438,HOKEY!C$35:N1871,11,0)),VLOOKUP(B438,KRİKET!C$30:N2301,12,0)),VLOOKUP(B438,'FERDİ BRANŞLAR'!B$2:M202,12,0))</f>
        <v>MERZİON AND.LİSESİ ÇEKİLDİ</v>
      </c>
    </row>
    <row r="439" spans="2:13" ht="12" x14ac:dyDescent="0.2">
      <c r="B439" s="104" t="s">
        <v>207</v>
      </c>
      <c r="C439" s="185">
        <f>IFERROR(IFERROR(IFERROR(IFERROR(IFERROR(IFERROR(IFERROR(VLOOKUP(B439,FUTSAL!C$69:N12047,2,0),VLOOKUP(B439,VOLEYBOL!C$54:N2443,2,0)),VLOOKUP(B439,FUTBOL!C$31:N2531,2,0)),VLOOKUP(B439,BASKETBOL!C$42:N2545,2,0)),VLOOKUP(B439,HENTBOL!C$32:N2546,2,0)),VLOOKUP(B439,HOKEY!C$35:N1890,2,0)),VLOOKUP(B439,KRİKET!C$30:N2320,2,0)),VLOOKUP(B439,'FERDİ BRANŞLAR'!B$2:M666,2,0))</f>
        <v>46112</v>
      </c>
      <c r="D439" s="186">
        <f>IFERROR(IFERROR(IFERROR(IFERROR(IFERROR(IFERROR(IFERROR(VLOOKUP(B439,FUTSAL!C$69:N12047,3,0),VLOOKUP(B439,VOLEYBOL!C$54:N2443,3,0)),VLOOKUP(B439,FUTBOL!C$31:N2531,3,0)),VLOOKUP(B439,BASKETBOL!C$42:N2545,3,0)),VLOOKUP(B439,HENTBOL!C$32:N2546,3,0)),VLOOKUP(B439,HOKEY!C$35:N1890,3,0)),VLOOKUP(B439,KRİKET!C$30:N2320,3,0)),VLOOKUP(B439,'FERDİ BRANŞLAR'!B$2:M666,3,0))</f>
        <v>0.41666666666666669</v>
      </c>
      <c r="E439" s="185" t="str">
        <f>IFERROR(IFERROR(IFERROR(IFERROR(IFERROR(IFERROR(IFERROR(VLOOKUP(B439,FUTSAL!C$69:N12047,4,0),VLOOKUP(B439,VOLEYBOL!C$54:N2443,4,0)),VLOOKUP(B439,FUTBOL!C$31:N2531,4,0)),VLOOKUP(B439,BASKETBOL!C$42:N2545,4,0)),VLOOKUP(B439,HENTBOL!C$32:N2546,4,0)),VLOOKUP(B439,HOKEY!C$35:N1890,4,0)),VLOOKUP(B439,KRİKET!C$30:N2320,4,0)),VLOOKUP(B439,'FERDİ BRANŞLAR'!B$2:M666,4,0))</f>
        <v>AMASYA S.S</v>
      </c>
      <c r="F439" s="185" t="str">
        <f>IFERROR(IFERROR(IFERROR(IFERROR(IFERROR(IFERROR(IFERROR(VLOOKUP(B439,FUTSAL!C$69:N12047,5,0),VLOOKUP(B439,VOLEYBOL!C$54:N2443,5,0)),VLOOKUP(B439,FUTBOL!C$31:N2531,5,0)),VLOOKUP(B439,BASKETBOL!C$42:N2545,5,0)),VLOOKUP(B439,HENTBOL!C$32:N2546,5,0)),VLOOKUP(B439,HOKEY!C$35:N1890,5,0)),VLOOKUP(B439,KRİKET!C$30:N2320,5,0)),VLOOKUP(B439,'FERDİ BRANŞLAR'!B$2:M666,5,0))</f>
        <v>WUSHU</v>
      </c>
      <c r="G439" s="185" t="str">
        <f>IFERROR(IFERROR(IFERROR(IFERROR(IFERROR(IFERROR(IFERROR(VLOOKUP(B439,FUTSAL!C$69:N12492,6,0),VLOOKUP(B439,VOLEYBOL!C$54:N2888,6,0)),VLOOKUP(B439,FUTBOL!C$31:N2976,6,0)),VLOOKUP(B439,BASKETBOL!C$42:N2990,6,0)),VLOOKUP(B439,HENTBOL!C$32:N2991,6,0)),VLOOKUP(B439,HOKEY!C$35:N2335,6,0)),VLOOKUP(B439,KRİKET!C$30:N2765,6,0)),VLOOKUP(B439,'FERDİ BRANŞLAR'!B$2:M666,6,0))</f>
        <v>…</v>
      </c>
      <c r="H439" s="185" t="str">
        <f>IFERROR(IFERROR(IFERROR(IFERROR(IFERROR(IFERROR(IFERROR(VLOOKUP(B439,FUTSAL!C$69:N12492,7,0),VLOOKUP(B439,VOLEYBOL!C$54:N2888,7,0)),VLOOKUP(B439,FUTBOL!C$31:N2976,7,0)),VLOOKUP(B439,BASKETBOL!C$42:N2990,7,0)),VLOOKUP(B439,HENTBOL!C$32:N2991,7,0)),VLOOKUP(B439,HOKEY!C$35:N2335,7,0)),VLOOKUP(B439,KRİKET!C$30:N2765,7,0)),VLOOKUP(B439,'FERDİ BRANŞLAR'!B$2:M666,7,0))</f>
        <v>KÜÇÜK YILDIZ GENÇ</v>
      </c>
      <c r="I439" s="187" t="str">
        <f>IFERROR(IFERROR(IFERROR(IFERROR(IFERROR(IFERROR(IFERROR(VLOOKUP(B439,FUTSAL!C$69:N12492,8,0),VLOOKUP(B439,VOLEYBOL!C$54:N2888,8,0)),VLOOKUP(B439,FUTBOL!C$31:N2976,8,0)),VLOOKUP(B439,BASKETBOL!C$42:N2990,8,0)),VLOOKUP(B439,HENTBOL!C$32:N2991,8,0)),VLOOKUP(B439,HOKEY!C$35:N2335,8,0)),VLOOKUP(B439,KRİKET!C$30:N2765,8,0)),VLOOKUP(B439,'FERDİ BRANŞLAR'!B$2:M666,8,0))</f>
        <v>……….</v>
      </c>
      <c r="J439" s="183" t="str">
        <f>IFERROR(IFERROR(IFERROR(IFERROR(IFERROR(IFERROR(IFERROR(VLOOKUP(B439,FUTSAL!C$69:N12492,9,0),VLOOKUP(B439,VOLEYBOL!C$54:N2888,9,0)),VLOOKUP(B439,FUTBOL!C$31:N2976,9,0)),VLOOKUP(B439,BASKETBOL!C$42:N2990,9,0)),VLOOKUP(B439,HENTBOL!C$32:N2991,9,0)),VLOOKUP(B439,HOKEY!C$35:N2335,9,0)),VLOOKUP(B439,KRİKET!C$30:N2765,9,0)),VLOOKUP(B439,'FERDİ BRANŞLAR'!B$2:M666,9,0))</f>
        <v>…</v>
      </c>
      <c r="K439" s="183" t="str">
        <f>IFERROR(IFERROR(IFERROR(IFERROR(IFERROR(IFERROR(IFERROR(VLOOKUP(B439,FUTSAL!C$69:N12492,10,0),VLOOKUP(B439,VOLEYBOL!C$54:N2888,10,0)),VLOOKUP(B439,FUTBOL!C$31:N2976,10,0)),VLOOKUP(B439,BASKETBOL!C$42:N2990,10,0)),VLOOKUP(B439,HENTBOL!C$32:N2991,10,0)),VLOOKUP(B439,HOKEY!C$35:N2335,10,0)),VLOOKUP(B439,KRİKET!C$30:N2765,10,0)),VLOOKUP(B439,'FERDİ BRANŞLAR'!B$2:M666,10,0))</f>
        <v>…</v>
      </c>
      <c r="L439" s="379" t="str">
        <f>IFERROR(IFERROR(IFERROR(IFERROR(IFERROR(IFERROR(IFERROR(VLOOKUP(B439,FUTSAL!C$69:N12492,11,0),VLOOKUP(B439,VOLEYBOL!C$54:N2888,11,0)),VLOOKUP(B439,FUTBOL!C$31:N2976,11,0)),VLOOKUP(B439,BASKETBOL!C$42:N2990,11,0)),VLOOKUP(B439,HENTBOL!C$32:N2991,11,0)),VLOOKUP(B439,HOKEY!C$35:N2335,11,0)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2990,12,0)),VLOOKUP(B439,HENTBOL!C$32:N2991,12,0)),VLOOKUP(B439,HOKEY!C$35:N2335,11,0)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173</v>
      </c>
      <c r="C440" s="185">
        <f>IFERROR(IFERROR(IFERROR(IFERROR(IFERROR(IFERROR(IFERROR(VLOOKUP(B440,FUTSAL!C$69:N12013,2,0),VLOOKUP(B440,VOLEYBOL!C$54:N2409,2,0)),VLOOKUP(B440,FUTBOL!C$31:N2497,2,0)),VLOOKUP(B440,BASKETBOL!C$42:N2511,2,0)),VLOOKUP(B440,HENTBOL!C$32:N2512,2,0)),VLOOKUP(B440,HOKEY!C$35:N1856,2,0)),VLOOKUP(B440,KRİKET!C$30:N2286,2,0)),VLOOKUP(B440,'FERDİ BRANŞLAR'!B$2:M632,2,0))</f>
        <v>46112</v>
      </c>
      <c r="D440" s="186">
        <f>IFERROR(IFERROR(IFERROR(IFERROR(IFERROR(IFERROR(IFERROR(VLOOKUP(B440,FUTSAL!C$69:N12013,3,0),VLOOKUP(B440,VOLEYBOL!C$54:N2409,3,0)),VLOOKUP(B440,FUTBOL!C$31:N2497,3,0)),VLOOKUP(B440,BASKETBOL!C$42:N2511,3,0)),VLOOKUP(B440,HENTBOL!C$32:N2512,3,0)),VLOOKUP(B440,HOKEY!C$35:N1856,3,0)),VLOOKUP(B440,KRİKET!C$30:N2286,3,0)),VLOOKUP(B440,'FERDİ BRANŞLAR'!B$2:M632,3,0))</f>
        <v>0.41666666666666702</v>
      </c>
      <c r="E440" s="185" t="str">
        <f>IFERROR(IFERROR(IFERROR(IFERROR(IFERROR(IFERROR(IFERROR(VLOOKUP(B440,FUTSAL!C$69:N12013,4,0),VLOOKUP(B440,VOLEYBOL!C$54:N2409,4,0)),VLOOKUP(B440,FUTBOL!C$31:N2497,4,0)),VLOOKUP(B440,BASKETBOL!C$42:N2511,4,0)),VLOOKUP(B440,HENTBOL!C$32:N2512,4,0)),VLOOKUP(B440,HOKEY!C$35:N1856,4,0)),VLOOKUP(B440,KRİKET!C$30:N2286,4,0)),VLOOKUP(B440,'FERDİ BRANŞLAR'!B$2:M632,4,0))</f>
        <v>AMASYA S.S-OKÇULUK SAONU</v>
      </c>
      <c r="F440" s="185" t="str">
        <f>IFERROR(IFERROR(IFERROR(IFERROR(IFERROR(IFERROR(IFERROR(VLOOKUP(B440,FUTSAL!C$69:N12013,5,0),VLOOKUP(B440,VOLEYBOL!C$54:N2409,5,0)),VLOOKUP(B440,FUTBOL!C$31:N2497,5,0)),VLOOKUP(B440,BASKETBOL!C$42:N2511,5,0)),VLOOKUP(B440,HENTBOL!C$32:N2512,5,0)),VLOOKUP(B440,HOKEY!C$35:N1856,5,0)),VLOOKUP(B440,KRİKET!C$30:N2286,5,0)),VLOOKUP(B440,'FERDİ BRANŞLAR'!B$2:M632,5,0))</f>
        <v>FLOOR CURLİNG</v>
      </c>
      <c r="G440" s="185" t="str">
        <f>IFERROR(IFERROR(IFERROR(IFERROR(IFERROR(IFERROR(IFERROR(VLOOKUP(B440,FUTSAL!C$69:N12458,6,0),VLOOKUP(B440,VOLEYBOL!C$54:N2854,6,0)),VLOOKUP(B440,FUTBOL!C$31:N2942,6,0)),VLOOKUP(B440,BASKETBOL!C$42:N2956,6,0)),VLOOKUP(B440,HENTBOL!C$32:N2957,6,0)),VLOOKUP(B440,HOKEY!C$35:N2301,6,0)),VLOOKUP(B440,KRİKET!C$30:N2731,6,0)),VLOOKUP(B440,'FERDİ BRANŞLAR'!B$2:M632,6,0))</f>
        <v>…</v>
      </c>
      <c r="H440" s="185" t="str">
        <f>IFERROR(IFERROR(IFERROR(IFERROR(IFERROR(IFERROR(IFERROR(VLOOKUP(B440,FUTSAL!C$69:N12458,7,0),VLOOKUP(B440,VOLEYBOL!C$54:N2854,7,0)),VLOOKUP(B440,FUTBOL!C$31:N2942,7,0)),VLOOKUP(B440,BASKETBOL!C$42:N2956,7,0)),VLOOKUP(B440,HENTBOL!C$32:N2957,7,0)),VLOOKUP(B440,HOKEY!C$35:N2301,7,0)),VLOOKUP(B440,KRİKET!C$30:N2731,7,0)),VLOOKUP(B440,'FERDİ BRANŞLAR'!B$2:M632,7,0))</f>
        <v>KÜÇÜKLER</v>
      </c>
      <c r="I440" s="187" t="str">
        <f>IFERROR(IFERROR(IFERROR(IFERROR(IFERROR(IFERROR(IFERROR(VLOOKUP(B440,FUTSAL!C$69:N12458,8,0),VLOOKUP(B440,VOLEYBOL!C$54:N2854,8,0)),VLOOKUP(B440,FUTBOL!C$31:N2942,8,0)),VLOOKUP(B440,BASKETBOL!C$42:N2956,8,0)),VLOOKUP(B440,HENTBOL!C$32:N2957,8,0)),VLOOKUP(B440,HOKEY!C$35:N2301,8,0)),VLOOKUP(B440,KRİKET!C$30:N2731,8,0)),VLOOKUP(B440,'FERDİ BRANŞLAR'!B$2:M632,8,0))</f>
        <v>……….</v>
      </c>
      <c r="J440" s="183" t="str">
        <f>IFERROR(IFERROR(IFERROR(IFERROR(IFERROR(IFERROR(IFERROR(VLOOKUP(B440,FUTSAL!C$69:N12458,9,0),VLOOKUP(B440,VOLEYBOL!C$54:N2854,9,0)),VLOOKUP(B440,FUTBOL!C$31:N2942,9,0)),VLOOKUP(B440,BASKETBOL!C$42:N2956,9,0)),VLOOKUP(B440,HENTBOL!C$32:N2957,9,0)),VLOOKUP(B440,HOKEY!C$35:N2301,9,0)),VLOOKUP(B440,KRİKET!C$30:N2731,9,0)),VLOOKUP(B440,'FERDİ BRANŞLAR'!B$2:M632,9,0))</f>
        <v>…</v>
      </c>
      <c r="K440" s="183" t="str">
        <f>IFERROR(IFERROR(IFERROR(IFERROR(IFERROR(IFERROR(IFERROR(VLOOKUP(B440,FUTSAL!C$69:N12458,10,0),VLOOKUP(B440,VOLEYBOL!C$54:N2854,10,0)),VLOOKUP(B440,FUTBOL!C$31:N2942,10,0)),VLOOKUP(B440,BASKETBOL!C$42:N2956,10,0)),VLOOKUP(B440,HENTBOL!C$32:N2957,10,0)),VLOOKUP(B440,HOKEY!C$35:N2301,10,0)),VLOOKUP(B440,KRİKET!C$30:N2731,10,0)),VLOOKUP(B440,'FERDİ BRANŞLAR'!B$2:M632,10,0))</f>
        <v>…</v>
      </c>
      <c r="L440" s="379" t="str">
        <f>IFERROR(IFERROR(IFERROR(IFERROR(IFERROR(IFERROR(IFERROR(VLOOKUP(B440,FUTSAL!C$69:N12458,11,0),VLOOKUP(B440,VOLEYBOL!C$54:N2854,11,0)),VLOOKUP(B440,FUTBOL!C$31:N2942,11,0)),VLOOKUP(B440,BASKETBOL!C$42:N2956,11,0)),VLOOKUP(B440,HENTBOL!C$32:N2957,11,0)),VLOOKUP(B440,HOKEY!C$35:N2301,11,0)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2956,12,0)),VLOOKUP(B440,HENTBOL!C$32:N2957,12,0)),VLOOKUP(B440,HOKEY!C$35:N2301,11,0)),VLOOKUP(B440,KRİKET!C$30:N2731,12,0)),VLOOKUP(B440,'FERDİ BRANŞLAR'!B$2:M632,12,0))</f>
        <v xml:space="preserve">KUPA TÖRENİ </v>
      </c>
    </row>
    <row r="441" spans="2:13" ht="24" x14ac:dyDescent="0.2">
      <c r="B441" s="188">
        <v>187</v>
      </c>
      <c r="C441" s="284">
        <f>IFERROR(IFERROR(IFERROR(IFERROR(IFERROR(IFERROR(IFERROR(VLOOKUP(B441,FUTSAL!C$69:N11669,2,0),VLOOKUP(B441,VOLEYBOL!C$54:N2065,2,0)),VLOOKUP(B441,FUTBOL!C$31:N2153,2,0)),VLOOKUP(B441,BASKETBOL!C$42:N2167,2,0)),VLOOKUP(B441,HENTBOL!C$32:N2168,2,0)),VLOOKUP(B441,HOKEY!C$35:N1512,2,0)),VLOOKUP(B441,KRİKET!C$30:N1942,2,0)),VLOOKUP(B441,'FERDİ BRANŞLAR'!B$2:M288,2,0))</f>
        <v>46113</v>
      </c>
      <c r="D441" s="285">
        <f>IFERROR(IFERROR(IFERROR(IFERROR(IFERROR(IFERROR(IFERROR(VLOOKUP(B441,FUTSAL!C$69:N11669,3,0),VLOOKUP(B441,VOLEYBOL!C$54:N2065,3,0)),VLOOKUP(B441,FUTBOL!C$31:N2153,3,0)),VLOOKUP(B441,BASKETBOL!C$42:N2167,3,0)),VLOOKUP(B441,HENTBOL!C$32:N2168,3,0)),VLOOKUP(B441,HOKEY!C$35:N1512,3,0)),VLOOKUP(B441,KRİKET!C$30:N1942,3,0)),VLOOKUP(B441,'FERDİ BRANŞLAR'!B$2:M288,3,0))</f>
        <v>0.375</v>
      </c>
      <c r="E441" s="284" t="str">
        <f>IFERROR(IFERROR(IFERROR(IFERROR(IFERROR(IFERROR(IFERROR(VLOOKUP(B441,FUTSAL!C$69:N11669,4,0),VLOOKUP(B441,VOLEYBOL!C$54:N2065,4,0)),VLOOKUP(B441,FUTBOL!C$31:N2153,4,0)),VLOOKUP(B441,BASKETBOL!C$42:N2167,4,0)),VLOOKUP(B441,HENTBOL!C$32:N2168,4,0)),VLOOKUP(B441,HOKEY!C$35:N1512,4,0)),VLOOKUP(B441,KRİKET!C$30:N1942,4,0)),VLOOKUP(B441,'FERDİ BRANŞLAR'!B$2:M288,4,0))</f>
        <v>A.S.S</v>
      </c>
      <c r="F441" s="284" t="str">
        <f>IFERROR(IFERROR(IFERROR(IFERROR(IFERROR(IFERROR(IFERROR(VLOOKUP(B441,FUTSAL!C$69:N11669,5,0),VLOOKUP(B441,VOLEYBOL!C$54:N2065,5,0)),VLOOKUP(B441,FUTBOL!C$31:N2153,5,0)),VLOOKUP(B441,BASKETBOL!C$42:N2167,5,0)),VLOOKUP(B441,HENTBOL!C$32:N2168,5,0)),VLOOKUP(B441,HOKEY!C$35:N1512,5,0)),VLOOKUP(B441,KRİKET!C$30:N1942,5,0)),VLOOKUP(B441,'FERDİ BRANŞLAR'!B$2:M288,5,0))</f>
        <v>FUTSAL</v>
      </c>
      <c r="G441" s="284" t="str">
        <f>IFERROR(IFERROR(IFERROR(IFERROR(IFERROR(IFERROR(IFERROR(VLOOKUP(B441,FUTSAL!C$69:N12114,6,0),VLOOKUP(B441,VOLEYBOL!C$54:N2510,6,0)),VLOOKUP(B441,FUTBOL!C$31:N2598,6,0)),VLOOKUP(B441,BASKETBOL!C$42:N2612,6,0)),VLOOKUP(B441,HENTBOL!C$32:N2613,6,0)),VLOOKUP(B441,HOKEY!C$35:N1957,6,0)),VLOOKUP(B441,KRİKET!C$30:N2387,6,0)),VLOOKUP(B441,'FERDİ BRANŞLAR'!B$2:M288,6,0))</f>
        <v>B GRB</v>
      </c>
      <c r="H441" s="284" t="str">
        <f>IFERROR(IFERROR(IFERROR(IFERROR(IFERROR(IFERROR(IFERROR(VLOOKUP(B441,FUTSAL!C$69:N12114,7,0),VLOOKUP(B441,VOLEYBOL!C$54:N2510,7,0)),VLOOKUP(B441,FUTBOL!C$31:N2598,7,0)),VLOOKUP(B441,BASKETBOL!C$42:N2612,7,0)),VLOOKUP(B441,HENTBOL!C$32:N2613,7,0)),VLOOKUP(B441,HOKEY!C$35:N1957,7,0)),VLOOKUP(B441,KRİKET!C$30:N2387,7,0)),VLOOKUP(B441,'FERDİ BRANŞLAR'!B$2:M288,7,0))</f>
        <v>GNÇ B ERK</v>
      </c>
      <c r="I441" s="286" t="str">
        <f>IFERROR(IFERROR(IFERROR(IFERROR(IFERROR(IFERROR(IFERROR(VLOOKUP(B441,FUTSAL!C$69:N12114,8,0),VLOOKUP(B441,VOLEYBOL!C$54:N2510,8,0)),VLOOKUP(B441,FUTBOL!C$31:N2598,8,0)),VLOOKUP(B441,BASKETBOL!C$42:N2612,8,0)),VLOOKUP(B441,HENTBOL!C$32:N2613,8,0)),VLOOKUP(B441,HOKEY!C$35:N1957,8,0)),VLOOKUP(B441,KRİKET!C$30:N2387,8,0)),VLOOKUP(B441,'FERDİ BRANŞLAR'!B$2:M288,8,0))</f>
        <v>AMASYA ŞEHİT AHMET ÖZSOY AİHL ÇEKİLDİ 10.12.2025</v>
      </c>
      <c r="J441" s="287">
        <f>IFERROR(IFERROR(IFERROR(IFERROR(IFERROR(IFERROR(IFERROR(VLOOKUP(B441,FUTSAL!C$69:N12114,9,0),VLOOKUP(B441,VOLEYBOL!C$54:N2510,9,0)),VLOOKUP(B441,FUTBOL!C$31:N2598,9,0)),VLOOKUP(B441,BASKETBOL!C$42:N2612,9,0)),VLOOKUP(B441,HENTBOL!C$32:N2613,9,0)),VLOOKUP(B441,HOKEY!C$35:N1957,9,0)),VLOOKUP(B441,KRİKET!C$30:N2387,9,0)),VLOOKUP(B441,'FERDİ BRANŞLAR'!B$2:M288,9,0))</f>
        <v>0</v>
      </c>
      <c r="K441" s="287">
        <f>IFERROR(IFERROR(IFERROR(IFERROR(IFERROR(IFERROR(IFERROR(VLOOKUP(B441,FUTSAL!C$69:N12114,10,0),VLOOKUP(B441,VOLEYBOL!C$54:N2510,10,0)),VLOOKUP(B441,FUTBOL!C$31:N2598,10,0)),VLOOKUP(B441,BASKETBOL!C$42:N2612,10,0)),VLOOKUP(B441,HENTBOL!C$32:N2613,10,0)),VLOOKUP(B441,HOKEY!C$35:N1957,10,0)),VLOOKUP(B441,KRİKET!C$30:N2387,10,0)),VLOOKUP(B441,'FERDİ BRANŞLAR'!B$2:M288,10,0))</f>
        <v>0</v>
      </c>
      <c r="L441" s="278" t="str">
        <f>IFERROR(IFERROR(IFERROR(IFERROR(IFERROR(IFERROR(IFERROR(VLOOKUP(B441,FUTSAL!C$69:N12114,11,0),VLOOKUP(B441,VOLEYBOL!C$54:N2510,11,0)),VLOOKUP(B441,FUTBOL!C$31:N2598,11,0)),VLOOKUP(B441,BASKETBOL!C$42:N2612,11,0)),VLOOKUP(B441,HENTBOL!C$32:N2613,11,0)),VLOOKUP(B441,HOKEY!C$35:N1957,11,0)),VLOOKUP(B441,KRİKET!C$30:N2387,11,0)),VLOOKUP(B441,'FERDİ BRANŞLAR'!B$2:M288,11,0))</f>
        <v>ÖZEL AMASYA AÇI ANADOLU LİSESİ</v>
      </c>
      <c r="M441" s="288" t="str">
        <f>IFERROR(IFERROR(IFERROR(IFERROR(IFERROR(IFERROR(IFERROR(VLOOKUP(B441,FUTSAL!C$69:N12114,12,0),VLOOKUP(B441,VOLEYBOL!C$54:N2510,12,0)),VLOOKUP(B441,FUTBOL!C$31:N2598,12,0)),VLOOKUP(B441,BASKETBOL!C$42:N2612,12,0)),VLOOKUP(B441,HENTBOL!C$32:N2613,12,0)),VLOOKUP(B441,HOKEY!C$35:N1957,11,0)),VLOOKUP(B441,KRİKET!C$30:N2387,12,0)),VLOOKUP(B441,'FERDİ BRANŞLAR'!B$2:M288,12,0))</f>
        <v>AMASYA ŞEHİT AHMET ÖZSOY AİHL ÇEKİLDİ 10.12.2025</v>
      </c>
    </row>
    <row r="442" spans="2:13" ht="12" x14ac:dyDescent="0.2">
      <c r="B442" s="188">
        <v>199</v>
      </c>
      <c r="C442" s="185">
        <f>IFERROR(IFERROR(IFERROR(IFERROR(IFERROR(IFERROR(IFERROR(VLOOKUP(B442,FUTSAL!C$69:N11715,2,0),VLOOKUP(B442,VOLEYBOL!C$54:N2111,2,0)),VLOOKUP(B442,FUTBOL!C$31:N2199,2,0)),VLOOKUP(B442,BASKETBOL!C$42:N2213,2,0)),VLOOKUP(B442,HENTBOL!C$32:N2214,2,0)),VLOOKUP(B442,HOKEY!C$35:N1558,2,0)),VLOOKUP(B442,KRİKET!C$30:N1988,2,0)),VLOOKUP(B442,'FERDİ BRANŞLAR'!B$2:M334,2,0))</f>
        <v>46113</v>
      </c>
      <c r="D442" s="186">
        <f>IFERROR(IFERROR(IFERROR(IFERROR(IFERROR(IFERROR(IFERROR(VLOOKUP(B442,FUTSAL!C$69:N11715,3,0),VLOOKUP(B442,VOLEYBOL!C$54:N2111,3,0)),VLOOKUP(B442,FUTBOL!C$31:N2199,3,0)),VLOOKUP(B442,BASKETBOL!C$42:N2213,3,0)),VLOOKUP(B442,HENTBOL!C$32:N2214,3,0)),VLOOKUP(B442,HOKEY!C$35:N1558,3,0)),VLOOKUP(B442,KRİKET!C$30:N1988,3,0)),VLOOKUP(B442,'FERDİ BRANŞLAR'!B$2:M334,3,0))</f>
        <v>0.375</v>
      </c>
      <c r="E442" s="185" t="str">
        <f>IFERROR(IFERROR(IFERROR(IFERROR(IFERROR(IFERROR(IFERROR(VLOOKUP(B442,FUTSAL!C$69:N11715,4,0),VLOOKUP(B442,VOLEYBOL!C$54:N2111,4,0)),VLOOKUP(B442,FUTBOL!C$31:N2199,4,0)),VLOOKUP(B442,BASKETBOL!C$42:N2213,4,0)),VLOOKUP(B442,HENTBOL!C$32:N2214,4,0)),VLOOKUP(B442,HOKEY!C$35:N1558,4,0)),VLOOKUP(B442,KRİKET!C$30:N1988,4,0)),VLOOKUP(B442,'FERDİ BRANŞLAR'!B$2:M334,4,0))</f>
        <v>MERZİFON</v>
      </c>
      <c r="F442" s="185" t="str">
        <f>IFERROR(IFERROR(IFERROR(IFERROR(IFERROR(IFERROR(IFERROR(VLOOKUP(B442,FUTSAL!C$69:N11715,5,0),VLOOKUP(B442,VOLEYBOL!C$54:N2111,5,0)),VLOOKUP(B442,FUTBOL!C$31:N2199,5,0)),VLOOKUP(B442,BASKETBOL!C$42:N2213,5,0)),VLOOKUP(B442,HENTBOL!C$32:N2214,5,0)),VLOOKUP(B442,HOKEY!C$35:N1558,5,0)),VLOOKUP(B442,KRİKET!C$30:N1988,5,0)),VLOOKUP(B442,'FERDİ BRANŞLAR'!B$2:M334,5,0))</f>
        <v>FUTSAL</v>
      </c>
      <c r="G442" s="185" t="str">
        <f>IFERROR(IFERROR(IFERROR(IFERROR(IFERROR(IFERROR(IFERROR(VLOOKUP(B442,FUTSAL!C$69:N12160,6,0),VLOOKUP(B442,VOLEYBOL!C$54:N2556,6,0)),VLOOKUP(B442,FUTBOL!C$31:N2644,6,0)),VLOOKUP(B442,BASKETBOL!C$42:N2658,6,0)),VLOOKUP(B442,HENTBOL!C$32:N2659,6,0)),VLOOKUP(B442,HOKEY!C$35:N2003,6,0)),VLOOKUP(B442,KRİKET!C$30:N2433,6,0)),VLOOKUP(B442,'FERDİ BRANŞLAR'!B$2:M334,6,0))</f>
        <v>D GRB</v>
      </c>
      <c r="H442" s="185" t="str">
        <f>IFERROR(IFERROR(IFERROR(IFERROR(IFERROR(IFERROR(IFERROR(VLOOKUP(B442,FUTSAL!C$69:N12160,7,0),VLOOKUP(B442,VOLEYBOL!C$54:N2556,7,0)),VLOOKUP(B442,FUTBOL!C$31:N2644,7,0)),VLOOKUP(B442,BASKETBOL!C$42:N2658,7,0)),VLOOKUP(B442,HENTBOL!C$32:N2659,7,0)),VLOOKUP(B442,HOKEY!C$35:N2003,7,0)),VLOOKUP(B442,KRİKET!C$30:N2433,7,0)),VLOOKUP(B442,'FERDİ BRANŞLAR'!B$2:M334,7,0))</f>
        <v>GNÇ B ERK</v>
      </c>
      <c r="I442" s="187" t="str">
        <f>IFERROR(IFERROR(IFERROR(IFERROR(IFERROR(IFERROR(IFERROR(VLOOKUP(B442,FUTSAL!C$69:N12160,8,0),VLOOKUP(B442,VOLEYBOL!C$54:N2556,8,0)),VLOOKUP(B442,FUTBOL!C$31:N2644,8,0)),VLOOKUP(B442,BASKETBOL!C$42:N2658,8,0)),VLOOKUP(B442,HENTBOL!C$32:N2659,8,0)),VLOOKUP(B442,HOKEY!C$35:N2003,8,0)),VLOOKUP(B442,KRİKET!C$30:N2433,8,0)),VLOOKUP(B442,'FERDİ BRANŞLAR'!B$2:M334,8,0))</f>
        <v>MERZİFON İRFANLI ANADOLU LİSESİ</v>
      </c>
      <c r="J442" s="253">
        <f>IFERROR(IFERROR(IFERROR(IFERROR(IFERROR(IFERROR(IFERROR(VLOOKUP(B442,FUTSAL!C$69:N12160,9,0),VLOOKUP(B442,VOLEYBOL!C$54:N2556,9,0)),VLOOKUP(B442,FUTBOL!C$31:N2644,9,0)),VLOOKUP(B442,BASKETBOL!C$42:N2658,9,0)),VLOOKUP(B442,HENTBOL!C$32:N2659,9,0)),VLOOKUP(B442,HOKEY!C$35:N2003,9,0)),VLOOKUP(B442,KRİKET!C$30:N2433,9,0)),VLOOKUP(B442,'FERDİ BRANŞLAR'!B$2:M334,9,0))</f>
        <v>0</v>
      </c>
      <c r="K442" s="253">
        <f>IFERROR(IFERROR(IFERROR(IFERROR(IFERROR(IFERROR(IFERROR(VLOOKUP(B442,FUTSAL!C$69:N12160,10,0),VLOOKUP(B442,VOLEYBOL!C$54:N2556,10,0)),VLOOKUP(B442,FUTBOL!C$31:N2644,10,0)),VLOOKUP(B442,BASKETBOL!C$42:N2658,10,0)),VLOOKUP(B442,HENTBOL!C$32:N2659,10,0)),VLOOKUP(B442,HOKEY!C$35:N2003,10,0)),VLOOKUP(B442,KRİKET!C$30:N2433,10,0)),VLOOKUP(B442,'FERDİ BRANŞLAR'!B$2:M334,10,0))</f>
        <v>0</v>
      </c>
      <c r="L442" s="379" t="str">
        <f>IFERROR(IFERROR(IFERROR(IFERROR(IFERROR(IFERROR(IFERROR(VLOOKUP(B442,FUTSAL!C$69:N12160,11,0),VLOOKUP(B442,VOLEYBOL!C$54:N2556,11,0)),VLOOKUP(B442,FUTBOL!C$31:N2644,11,0)),VLOOKUP(B442,BASKETBOL!C$42:N2658,11,0)),VLOOKUP(B442,HENTBOL!C$32:N2659,11,0)),VLOOKUP(B442,HOKEY!C$35:N2003,11,0)),VLOOKUP(B442,KRİKET!C$30:N2433,11,0)),VLOOKUP(B442,'FERDİ BRANŞLAR'!B$2:M334,11,0))</f>
        <v>MERZİFON MTAL</v>
      </c>
      <c r="M442" s="79">
        <f>IFERROR(IFERROR(IFERROR(IFERROR(IFERROR(IFERROR(IFERROR(VLOOKUP(B442,FUTSAL!C$69:N12160,12,0),VLOOKUP(B442,VOLEYBOL!C$54:N2556,12,0)),VLOOKUP(B442,FUTBOL!C$31:N2644,12,0)),VLOOKUP(B442,BASKETBOL!C$42:N2658,12,0)),VLOOKUP(B442,HENTBOL!C$32:N2659,12,0)),VLOOKUP(B442,HOKEY!C$35:N2003,11,0)),VLOOKUP(B442,KRİKET!C$30:N2433,12,0)),VLOOKUP(B442,'FERDİ BRANŞLAR'!B$2:M334,12,0))</f>
        <v>0</v>
      </c>
    </row>
    <row r="443" spans="2:13" ht="12" x14ac:dyDescent="0.2">
      <c r="B443" s="216">
        <v>188</v>
      </c>
      <c r="C443" s="185">
        <f>IFERROR(IFERROR(IFERROR(IFERROR(IFERROR(IFERROR(IFERROR(VLOOKUP(B443,FUTSAL!C$69:N12056,2,0),VLOOKUP(B443,VOLEYBOL!C$54:N2452,2,0)),VLOOKUP(B443,FUTBOL!C$31:N2540,2,0)),VLOOKUP(B443,BASKETBOL!C$42:N2554,2,0)),VLOOKUP(B443,HENTBOL!C$32:N2555,2,0)),VLOOKUP(B443,HOKEY!C$35:N1899,2,0)),VLOOKUP(B443,KRİKET!C$30:N2329,2,0)),VLOOKUP(B443,'FERDİ BRANŞLAR'!B$2:M675,2,0))</f>
        <v>46113</v>
      </c>
      <c r="D443" s="186">
        <f>IFERROR(IFERROR(IFERROR(IFERROR(IFERROR(IFERROR(IFERROR(VLOOKUP(B443,FUTSAL!C$69:N12056,3,0),VLOOKUP(B443,VOLEYBOL!C$54:N2452,3,0)),VLOOKUP(B443,FUTBOL!C$31:N2540,3,0)),VLOOKUP(B443,BASKETBOL!C$42:N2554,3,0)),VLOOKUP(B443,HENTBOL!C$32:N2555,3,0)),VLOOKUP(B443,HOKEY!C$35:N1899,3,0)),VLOOKUP(B443,KRİKET!C$30:N2329,3,0)),VLOOKUP(B443,'FERDİ BRANŞLAR'!B$2:M675,3,0))</f>
        <v>0.41666666666666669</v>
      </c>
      <c r="E443" s="185" t="str">
        <f>IFERROR(IFERROR(IFERROR(IFERROR(IFERROR(IFERROR(IFERROR(VLOOKUP(B443,FUTSAL!C$69:N12056,4,0),VLOOKUP(B443,VOLEYBOL!C$54:N2452,4,0)),VLOOKUP(B443,FUTBOL!C$31:N2540,4,0)),VLOOKUP(B443,BASKETBOL!C$42:N2554,4,0)),VLOOKUP(B443,HENTBOL!C$32:N2555,4,0)),VLOOKUP(B443,HOKEY!C$35:N1899,4,0)),VLOOKUP(B443,KRİKET!C$30:N2329,4,0)),VLOOKUP(B443,'FERDİ BRANŞLAR'!B$2:M675,4,0))</f>
        <v>A.S.S</v>
      </c>
      <c r="F443" s="185" t="str">
        <f>IFERROR(IFERROR(IFERROR(IFERROR(IFERROR(IFERROR(IFERROR(VLOOKUP(B443,FUTSAL!C$69:N12056,5,0),VLOOKUP(B443,VOLEYBOL!C$54:N2452,5,0)),VLOOKUP(B443,FUTBOL!C$31:N2540,5,0)),VLOOKUP(B443,BASKETBOL!C$42:N2554,5,0)),VLOOKUP(B443,HENTBOL!C$32:N2555,5,0)),VLOOKUP(B443,HOKEY!C$35:N1899,5,0)),VLOOKUP(B443,KRİKET!C$30:N2329,5,0)),VLOOKUP(B443,'FERDİ BRANŞLAR'!B$2:M675,5,0))</f>
        <v>FUTSAL</v>
      </c>
      <c r="G443" s="185" t="str">
        <f>IFERROR(IFERROR(IFERROR(IFERROR(IFERROR(IFERROR(IFERROR(VLOOKUP(B443,FUTSAL!C$69:N12501,6,0),VLOOKUP(B443,VOLEYBOL!C$54:N2897,6,0)),VLOOKUP(B443,FUTBOL!C$31:N2985,6,0)),VLOOKUP(B443,BASKETBOL!C$42:N2999,6,0)),VLOOKUP(B443,HENTBOL!C$32:N3000,6,0)),VLOOKUP(B443,HOKEY!C$35:N2344,6,0)),VLOOKUP(B443,KRİKET!C$30:N2774,6,0)),VLOOKUP(B443,'FERDİ BRANŞLAR'!B$2:M675,6,0))</f>
        <v>B GRB</v>
      </c>
      <c r="H443" s="185" t="str">
        <f>IFERROR(IFERROR(IFERROR(IFERROR(IFERROR(IFERROR(IFERROR(VLOOKUP(B443,FUTSAL!C$69:N12501,7,0),VLOOKUP(B443,VOLEYBOL!C$54:N2897,7,0)),VLOOKUP(B443,FUTBOL!C$31:N2985,7,0)),VLOOKUP(B443,BASKETBOL!C$42:N2999,7,0)),VLOOKUP(B443,HENTBOL!C$32:N3000,7,0)),VLOOKUP(B443,HOKEY!C$35:N2344,7,0)),VLOOKUP(B443,KRİKET!C$30:N2774,7,0)),VLOOKUP(B443,'FERDİ BRANŞLAR'!B$2:M675,7,0))</f>
        <v>GNÇ B ERK</v>
      </c>
      <c r="I443" s="187" t="str">
        <f>IFERROR(IFERROR(IFERROR(IFERROR(IFERROR(IFERROR(IFERROR(VLOOKUP(B443,FUTSAL!C$69:N12501,8,0),VLOOKUP(B443,VOLEYBOL!C$54:N2897,8,0)),VLOOKUP(B443,FUTBOL!C$31:N2985,8,0)),VLOOKUP(B443,BASKETBOL!C$42:N2999,8,0)),VLOOKUP(B443,HENTBOL!C$32:N3000,8,0)),VLOOKUP(B443,HOKEY!C$35:N2344,8,0)),VLOOKUP(B443,KRİKET!C$30:N2774,8,0)),VLOOKUP(B443,'FERDİ BRANŞLAR'!B$2:M675,8,0))</f>
        <v>AMASYA ŞEHİT GÜLTEKİN TIRPAN MTAL</v>
      </c>
      <c r="J443" s="253">
        <f>IFERROR(IFERROR(IFERROR(IFERROR(IFERROR(IFERROR(IFERROR(VLOOKUP(B443,FUTSAL!C$69:N12501,9,0),VLOOKUP(B443,VOLEYBOL!C$54:N2897,9,0)),VLOOKUP(B443,FUTBOL!C$31:N2985,9,0)),VLOOKUP(B443,BASKETBOL!C$42:N2999,9,0)),VLOOKUP(B443,HENTBOL!C$32:N3000,9,0)),VLOOKUP(B443,HOKEY!C$35:N2344,9,0)),VLOOKUP(B443,KRİKET!C$30:N2774,9,0)),VLOOKUP(B443,'FERDİ BRANŞLAR'!B$2:M675,9,0))</f>
        <v>0</v>
      </c>
      <c r="K443" s="253">
        <f>IFERROR(IFERROR(IFERROR(IFERROR(IFERROR(IFERROR(IFERROR(VLOOKUP(B443,FUTSAL!C$69:N12501,10,0),VLOOKUP(B443,VOLEYBOL!C$54:N2897,10,0)),VLOOKUP(B443,FUTBOL!C$31:N2985,10,0)),VLOOKUP(B443,BASKETBOL!C$42:N2999,10,0)),VLOOKUP(B443,HENTBOL!C$32:N3000,10,0)),VLOOKUP(B443,HOKEY!C$35:N2344,10,0)),VLOOKUP(B443,KRİKET!C$30:N2774,10,0)),VLOOKUP(B443,'FERDİ BRANŞLAR'!B$2:M675,10,0))</f>
        <v>0</v>
      </c>
      <c r="L443" s="363" t="str">
        <f>IFERROR(IFERROR(IFERROR(IFERROR(IFERROR(IFERROR(IFERROR(VLOOKUP(B443,FUTSAL!C$69:N12501,11,0),VLOOKUP(B443,VOLEYBOL!C$54:N2897,11,0)),VLOOKUP(B443,FUTBOL!C$31:N2985,11,0)),VLOOKUP(B443,BASKETBOL!C$42:N2999,11,0)),VLOOKUP(B443,HENTBOL!C$32:N3000,11,0)),VLOOKUP(B443,HOKEY!C$35:N2344,11,0)),VLOOKUP(B443,KRİKET!C$30:N2774,11,0)),VLOOKUP(B443,'FERDİ BRANŞLAR'!B$2:M675,11,0))</f>
        <v>AMASYA ŞEHİT FERHAT ERDİN SPOR LİSESİ</v>
      </c>
      <c r="M443" s="79">
        <f>IFERROR(IFERROR(IFERROR(IFERROR(IFERROR(IFERROR(IFERROR(VLOOKUP(B443,FUTSAL!C$69:N12501,12,0),VLOOKUP(B443,VOLEYBOL!C$54:N2897,12,0)),VLOOKUP(B443,FUTBOL!C$31:N2985,12,0)),VLOOKUP(B443,BASKETBOL!C$42:N2999,12,0)),VLOOKUP(B443,HENTBOL!C$32:N3000,12,0)),VLOOKUP(B443,HOKEY!C$35:N2344,11,0)),VLOOKUP(B443,KRİKET!C$30:N2774,12,0)),VLOOKUP(B443,'FERDİ BRANŞLAR'!B$2:M675,12,0))</f>
        <v>0</v>
      </c>
    </row>
    <row r="444" spans="2:13" ht="12" x14ac:dyDescent="0.2">
      <c r="B444" s="188">
        <v>200</v>
      </c>
      <c r="C444" s="185">
        <f>IFERROR(IFERROR(IFERROR(IFERROR(IFERROR(IFERROR(IFERROR(VLOOKUP(B444,FUTSAL!C$69:N11716,2,0),VLOOKUP(B444,VOLEYBOL!C$54:N2112,2,0)),VLOOKUP(B444,FUTBOL!C$31:N2200,2,0)),VLOOKUP(B444,BASKETBOL!C$42:N2214,2,0)),VLOOKUP(B444,HENTBOL!C$32:N2215,2,0)),VLOOKUP(B444,HOKEY!C$35:N1559,2,0)),VLOOKUP(B444,KRİKET!C$30:N1989,2,0)),VLOOKUP(B444,'FERDİ BRANŞLAR'!B$2:M335,2,0))</f>
        <v>46113</v>
      </c>
      <c r="D444" s="186">
        <f>IFERROR(IFERROR(IFERROR(IFERROR(IFERROR(IFERROR(IFERROR(VLOOKUP(B444,FUTSAL!C$69:N11716,3,0),VLOOKUP(B444,VOLEYBOL!C$54:N2112,3,0)),VLOOKUP(B444,FUTBOL!C$31:N2200,3,0)),VLOOKUP(B444,BASKETBOL!C$42:N2214,3,0)),VLOOKUP(B444,HENTBOL!C$32:N2215,3,0)),VLOOKUP(B444,HOKEY!C$35:N1559,3,0)),VLOOKUP(B444,KRİKET!C$30:N1989,3,0)),VLOOKUP(B444,'FERDİ BRANŞLAR'!B$2:M335,3,0))</f>
        <v>0.41666666666666669</v>
      </c>
      <c r="E444" s="185" t="str">
        <f>IFERROR(IFERROR(IFERROR(IFERROR(IFERROR(IFERROR(IFERROR(VLOOKUP(B444,FUTSAL!C$69:N11716,4,0),VLOOKUP(B444,VOLEYBOL!C$54:N2112,4,0)),VLOOKUP(B444,FUTBOL!C$31:N2200,4,0)),VLOOKUP(B444,BASKETBOL!C$42:N2214,4,0)),VLOOKUP(B444,HENTBOL!C$32:N2215,4,0)),VLOOKUP(B444,HOKEY!C$35:N1559,4,0)),VLOOKUP(B444,KRİKET!C$30:N1989,4,0)),VLOOKUP(B444,'FERDİ BRANŞLAR'!B$2:M335,4,0))</f>
        <v>MERZİFON</v>
      </c>
      <c r="F444" s="185" t="str">
        <f>IFERROR(IFERROR(IFERROR(IFERROR(IFERROR(IFERROR(IFERROR(VLOOKUP(B444,FUTSAL!C$69:N11716,5,0),VLOOKUP(B444,VOLEYBOL!C$54:N2112,5,0)),VLOOKUP(B444,FUTBOL!C$31:N2200,5,0)),VLOOKUP(B444,BASKETBOL!C$42:N2214,5,0)),VLOOKUP(B444,HENTBOL!C$32:N2215,5,0)),VLOOKUP(B444,HOKEY!C$35:N1559,5,0)),VLOOKUP(B444,KRİKET!C$30:N1989,5,0)),VLOOKUP(B444,'FERDİ BRANŞLAR'!B$2:M335,5,0))</f>
        <v>FUTSAL</v>
      </c>
      <c r="G444" s="185" t="str">
        <f>IFERROR(IFERROR(IFERROR(IFERROR(IFERROR(IFERROR(IFERROR(VLOOKUP(B444,FUTSAL!C$69:N12161,6,0),VLOOKUP(B444,VOLEYBOL!C$54:N2557,6,0)),VLOOKUP(B444,FUTBOL!C$31:N2645,6,0)),VLOOKUP(B444,BASKETBOL!C$42:N2659,6,0)),VLOOKUP(B444,HENTBOL!C$32:N2660,6,0)),VLOOKUP(B444,HOKEY!C$35:N2004,6,0)),VLOOKUP(B444,KRİKET!C$30:N2434,6,0)),VLOOKUP(B444,'FERDİ BRANŞLAR'!B$2:M335,6,0))</f>
        <v>D GRB</v>
      </c>
      <c r="H444" s="185" t="str">
        <f>IFERROR(IFERROR(IFERROR(IFERROR(IFERROR(IFERROR(IFERROR(VLOOKUP(B444,FUTSAL!C$69:N12161,7,0),VLOOKUP(B444,VOLEYBOL!C$54:N2557,7,0)),VLOOKUP(B444,FUTBOL!C$31:N2645,7,0)),VLOOKUP(B444,BASKETBOL!C$42:N2659,7,0)),VLOOKUP(B444,HENTBOL!C$32:N2660,7,0)),VLOOKUP(B444,HOKEY!C$35:N2004,7,0)),VLOOKUP(B444,KRİKET!C$30:N2434,7,0)),VLOOKUP(B444,'FERDİ BRANŞLAR'!B$2:M335,7,0))</f>
        <v>GNÇ B ERK</v>
      </c>
      <c r="I444" s="187" t="str">
        <f>IFERROR(IFERROR(IFERROR(IFERROR(IFERROR(IFERROR(IFERROR(VLOOKUP(B444,FUTSAL!C$69:N12161,8,0),VLOOKUP(B444,VOLEYBOL!C$54:N2557,8,0)),VLOOKUP(B444,FUTBOL!C$31:N2645,8,0)),VLOOKUP(B444,BASKETBOL!C$42:N2659,8,0)),VLOOKUP(B444,HENTBOL!C$32:N2660,8,0)),VLOOKUP(B444,HOKEY!C$35:N2004,8,0)),VLOOKUP(B444,KRİKET!C$30:N2434,8,0)),VLOOKUP(B444,'FERDİ BRANŞLAR'!B$2:M335,8,0))</f>
        <v>MERZİFON ANADOLU LİSESİ</v>
      </c>
      <c r="J444" s="253">
        <f>IFERROR(IFERROR(IFERROR(IFERROR(IFERROR(IFERROR(IFERROR(VLOOKUP(B444,FUTSAL!C$69:N12161,9,0),VLOOKUP(B444,VOLEYBOL!C$54:N2557,9,0)),VLOOKUP(B444,FUTBOL!C$31:N2645,9,0)),VLOOKUP(B444,BASKETBOL!C$42:N2659,9,0)),VLOOKUP(B444,HENTBOL!C$32:N2660,9,0)),VLOOKUP(B444,HOKEY!C$35:N2004,9,0)),VLOOKUP(B444,KRİKET!C$30:N2434,9,0)),VLOOKUP(B444,'FERDİ BRANŞLAR'!B$2:M335,9,0))</f>
        <v>0</v>
      </c>
      <c r="K444" s="253">
        <f>IFERROR(IFERROR(IFERROR(IFERROR(IFERROR(IFERROR(IFERROR(VLOOKUP(B444,FUTSAL!C$69:N12161,10,0),VLOOKUP(B444,VOLEYBOL!C$54:N2557,10,0)),VLOOKUP(B444,FUTBOL!C$31:N2645,10,0)),VLOOKUP(B444,BASKETBOL!C$42:N2659,10,0)),VLOOKUP(B444,HENTBOL!C$32:N2660,10,0)),VLOOKUP(B444,HOKEY!C$35:N2004,10,0)),VLOOKUP(B444,KRİKET!C$30:N2434,10,0)),VLOOKUP(B444,'FERDİ BRANŞLAR'!B$2:M335,10,0))</f>
        <v>0</v>
      </c>
      <c r="L444" s="346" t="str">
        <f>IFERROR(IFERROR(IFERROR(IFERROR(IFERROR(IFERROR(IFERROR(VLOOKUP(B444,FUTSAL!C$69:N12161,11,0),VLOOKUP(B444,VOLEYBOL!C$54:N2557,11,0)),VLOOKUP(B444,FUTBOL!C$31:N2645,11,0)),VLOOKUP(B444,BASKETBOL!C$42:N2659,11,0)),VLOOKUP(B444,HENTBOL!C$32:N2660,11,0)),VLOOKUP(B444,HOKEY!C$35:N2004,11,0)),VLOOKUP(B444,KRİKET!C$30:N2434,11,0)),VLOOKUP(B444,'FERDİ BRANŞLAR'!B$2:M335,11,0))</f>
        <v>SULUOVA ŞEHİT OSMAN KARAKUŞ İHL</v>
      </c>
      <c r="M444" s="79">
        <f>IFERROR(IFERROR(IFERROR(IFERROR(IFERROR(IFERROR(IFERROR(VLOOKUP(B444,FUTSAL!C$69:N12161,12,0),VLOOKUP(B444,VOLEYBOL!C$54:N2557,12,0)),VLOOKUP(B444,FUTBOL!C$31:N2645,12,0)),VLOOKUP(B444,BASKETBOL!C$42:N2659,12,0)),VLOOKUP(B444,HENTBOL!C$32:N2660,12,0)),VLOOKUP(B444,HOKEY!C$35:N2004,11,0)),VLOOKUP(B444,KRİKET!C$30:N2434,12,0)),VLOOKUP(B444,'FERDİ BRANŞLAR'!B$2:M335,12,0))</f>
        <v>0</v>
      </c>
    </row>
    <row r="445" spans="2:13" ht="12" x14ac:dyDescent="0.2">
      <c r="B445" s="104" t="s">
        <v>204</v>
      </c>
      <c r="C445" s="185">
        <f>IFERROR(IFERROR(IFERROR(IFERROR(IFERROR(IFERROR(IFERROR(VLOOKUP(B445,FUTSAL!C$69:N12044,2,0),VLOOKUP(B445,VOLEYBOL!C$54:N2440,2,0)),VLOOKUP(B445,FUTBOL!C$31:N2528,2,0)),VLOOKUP(B445,BASKETBOL!C$42:N2542,2,0)),VLOOKUP(B445,HENTBOL!C$32:N2543,2,0)),VLOOKUP(B445,HOKEY!C$35:N1887,2,0)),VLOOKUP(B445,KRİKET!C$30:N2317,2,0)),VLOOKUP(B445,'FERDİ BRANŞLAR'!B$2:M663,2,0))</f>
        <v>46113</v>
      </c>
      <c r="D445" s="186">
        <f>IFERROR(IFERROR(IFERROR(IFERROR(IFERROR(IFERROR(IFERROR(VLOOKUP(B445,FUTSAL!C$69:N12044,3,0),VLOOKUP(B445,VOLEYBOL!C$54:N2440,3,0)),VLOOKUP(B445,FUTBOL!C$31:N2528,3,0)),VLOOKUP(B445,BASKETBOL!C$42:N2542,3,0)),VLOOKUP(B445,HENTBOL!C$32:N2543,3,0)),VLOOKUP(B445,HOKEY!C$35:N1887,3,0)),VLOOKUP(B445,KRİKET!C$30:N2317,3,0)),VLOOKUP(B445,'FERDİ BRANŞLAR'!B$2:M663,3,0))</f>
        <v>0.41666666666666669</v>
      </c>
      <c r="E445" s="185" t="str">
        <f>IFERROR(IFERROR(IFERROR(IFERROR(IFERROR(IFERROR(IFERROR(VLOOKUP(B445,FUTSAL!C$69:N12044,4,0),VLOOKUP(B445,VOLEYBOL!C$54:N2440,4,0)),VLOOKUP(B445,FUTBOL!C$31:N2528,4,0)),VLOOKUP(B445,BASKETBOL!C$42:N2542,4,0)),VLOOKUP(B445,HENTBOL!C$32:N2543,4,0)),VLOOKUP(B445,HOKEY!C$35:N1887,4,0)),VLOOKUP(B445,KRİKET!C$30:N2317,4,0)),VLOOKUP(B445,'FERDİ BRANŞLAR'!B$2:M663,4,0))</f>
        <v>MERZİFON TENİS SAHASI</v>
      </c>
      <c r="F445" s="185" t="str">
        <f>IFERROR(IFERROR(IFERROR(IFERROR(IFERROR(IFERROR(IFERROR(VLOOKUP(B445,FUTSAL!C$69:N12044,5,0),VLOOKUP(B445,VOLEYBOL!C$54:N2440,5,0)),VLOOKUP(B445,FUTBOL!C$31:N2528,5,0)),VLOOKUP(B445,BASKETBOL!C$42:N2542,5,0)),VLOOKUP(B445,HENTBOL!C$32:N2543,5,0)),VLOOKUP(B445,HOKEY!C$35:N1887,5,0)),VLOOKUP(B445,KRİKET!C$30:N2317,5,0)),VLOOKUP(B445,'FERDİ BRANŞLAR'!B$2:M663,5,0))</f>
        <v>TENİS</v>
      </c>
      <c r="G445" s="185" t="str">
        <f>IFERROR(IFERROR(IFERROR(IFERROR(IFERROR(IFERROR(IFERROR(VLOOKUP(B445,FUTSAL!C$69:N12489,6,0),VLOOKUP(B445,VOLEYBOL!C$54:N2885,6,0)),VLOOKUP(B445,FUTBOL!C$31:N2973,6,0)),VLOOKUP(B445,BASKETBOL!C$42:N2987,6,0)),VLOOKUP(B445,HENTBOL!C$32:N2988,6,0)),VLOOKUP(B445,HOKEY!C$35:N2332,6,0)),VLOOKUP(B445,KRİKET!C$30:N2762,6,0)),VLOOKUP(B445,'FERDİ BRANŞLAR'!B$2:M663,6,0))</f>
        <v>…</v>
      </c>
      <c r="H445" s="185" t="str">
        <f>IFERROR(IFERROR(IFERROR(IFERROR(IFERROR(IFERROR(IFERROR(VLOOKUP(B445,FUTSAL!C$69:N12489,7,0),VLOOKUP(B445,VOLEYBOL!C$54:N2885,7,0)),VLOOKUP(B445,FUTBOL!C$31:N2973,7,0)),VLOOKUP(B445,BASKETBOL!C$42:N2987,7,0)),VLOOKUP(B445,HENTBOL!C$32:N2988,7,0)),VLOOKUP(B445,HOKEY!C$35:N2332,7,0)),VLOOKUP(B445,KRİKET!C$30:N2762,7,0)),VLOOKUP(B445,'FERDİ BRANŞLAR'!B$2:M663,7,0))</f>
        <v>KÜÇÜKLER KIZ</v>
      </c>
      <c r="I445" s="187" t="str">
        <f>IFERROR(IFERROR(IFERROR(IFERROR(IFERROR(IFERROR(IFERROR(VLOOKUP(B445,FUTSAL!C$69:N12489,8,0),VLOOKUP(B445,VOLEYBOL!C$54:N2885,8,0)),VLOOKUP(B445,FUTBOL!C$31:N2973,8,0)),VLOOKUP(B445,BASKETBOL!C$42:N2987,8,0)),VLOOKUP(B445,HENTBOL!C$32:N2988,8,0)),VLOOKUP(B445,HOKEY!C$35:N2332,8,0)),VLOOKUP(B445,KRİKET!C$30:N2762,8,0)),VLOOKUP(B445,'FERDİ BRANŞLAR'!B$2:M663,8,0))</f>
        <v>……….</v>
      </c>
      <c r="J445" s="183" t="str">
        <f>IFERROR(IFERROR(IFERROR(IFERROR(IFERROR(IFERROR(IFERROR(VLOOKUP(B445,FUTSAL!C$69:N12489,9,0),VLOOKUP(B445,VOLEYBOL!C$54:N2885,9,0)),VLOOKUP(B445,FUTBOL!C$31:N2973,9,0)),VLOOKUP(B445,BASKETBOL!C$42:N2987,9,0)),VLOOKUP(B445,HENTBOL!C$32:N2988,9,0)),VLOOKUP(B445,HOKEY!C$35:N2332,9,0)),VLOOKUP(B445,KRİKET!C$30:N2762,9,0)),VLOOKUP(B445,'FERDİ BRANŞLAR'!B$2:M663,9,0))</f>
        <v>…</v>
      </c>
      <c r="K445" s="183" t="str">
        <f>IFERROR(IFERROR(IFERROR(IFERROR(IFERROR(IFERROR(IFERROR(VLOOKUP(B445,FUTSAL!C$69:N12489,10,0),VLOOKUP(B445,VOLEYBOL!C$54:N2885,10,0)),VLOOKUP(B445,FUTBOL!C$31:N2973,10,0)),VLOOKUP(B445,BASKETBOL!C$42:N2987,10,0)),VLOOKUP(B445,HENTBOL!C$32:N2988,10,0)),VLOOKUP(B445,HOKEY!C$35:N2332,10,0)),VLOOKUP(B445,KRİKET!C$30:N2762,10,0)),VLOOKUP(B445,'FERDİ BRANŞLAR'!B$2:M663,10,0))</f>
        <v>…</v>
      </c>
      <c r="L445" s="379" t="str">
        <f>IFERROR(IFERROR(IFERROR(IFERROR(IFERROR(IFERROR(IFERROR(VLOOKUP(B445,FUTSAL!C$69:N12489,11,0),VLOOKUP(B445,VOLEYBOL!C$54:N2885,11,0)),VLOOKUP(B445,FUTBOL!C$31:N2973,11,0)),VLOOKUP(B445,BASKETBOL!C$42:N2987,11,0)),VLOOKUP(B445,HENTBOL!C$32:N2988,11,0)),VLOOKUP(B445,HOKEY!C$35:N2332,11,0)),VLOOKUP(B445,KRİKET!C$30:N2762,11,0)),VLOOKUP(B445,'FERDİ BRANŞLAR'!B$2:M663,11,0))</f>
        <v>……….</v>
      </c>
      <c r="M445" s="79" t="str">
        <f>IFERROR(IFERROR(IFERROR(IFERROR(IFERROR(IFERROR(IFERROR(VLOOKUP(B445,FUTSAL!C$69:N12489,12,0),VLOOKUP(B445,VOLEYBOL!C$54:N2885,12,0)),VLOOKUP(B445,FUTBOL!C$31:N2973,12,0)),VLOOKUP(B445,BASKETBOL!C$42:N2987,12,0)),VLOOKUP(B445,HENTBOL!C$32:N2988,12,0)),VLOOKUP(B445,HOKEY!C$35:N2332,11,0)),VLOOKUP(B445,KRİKET!C$30:N2762,12,0)),VLOOKUP(B445,'FERDİ BRANŞLAR'!B$2:M663,12,0))</f>
        <v xml:space="preserve">KUPA TÖRENİ </v>
      </c>
    </row>
    <row r="446" spans="2:13" ht="12" x14ac:dyDescent="0.2">
      <c r="B446" s="188">
        <v>182</v>
      </c>
      <c r="C446" s="185">
        <f>IFERROR(IFERROR(IFERROR(IFERROR(IFERROR(IFERROR(IFERROR(VLOOKUP(B446,FUTSAL!C$69:N11705,2,0),VLOOKUP(B446,VOLEYBOL!C$54:N2101,2,0)),VLOOKUP(B446,FUTBOL!C$31:N2189,2,0)),VLOOKUP(B446,BASKETBOL!C$42:N2203,2,0)),VLOOKUP(B446,HENTBOL!C$32:N2204,2,0)),VLOOKUP(B446,HOKEY!C$35:N1548,2,0)),VLOOKUP(B446,KRİKET!C$30:N1978,2,0)),VLOOKUP(B446,'FERDİ BRANŞLAR'!B$2:M324,2,0))</f>
        <v>46113</v>
      </c>
      <c r="D446" s="186">
        <f>IFERROR(IFERROR(IFERROR(IFERROR(IFERROR(IFERROR(IFERROR(VLOOKUP(B446,FUTSAL!C$69:N11705,3,0),VLOOKUP(B446,VOLEYBOL!C$54:N2101,3,0)),VLOOKUP(B446,FUTBOL!C$31:N2189,3,0)),VLOOKUP(B446,BASKETBOL!C$42:N2203,3,0)),VLOOKUP(B446,HENTBOL!C$32:N2204,3,0)),VLOOKUP(B446,HOKEY!C$35:N1548,3,0)),VLOOKUP(B446,KRİKET!C$30:N1978,3,0)),VLOOKUP(B446,'FERDİ BRANŞLAR'!B$2:M324,3,0))</f>
        <v>0.45833333333333331</v>
      </c>
      <c r="E446" s="185" t="str">
        <f>IFERROR(IFERROR(IFERROR(IFERROR(IFERROR(IFERROR(IFERROR(VLOOKUP(B446,FUTSAL!C$69:N11705,4,0),VLOOKUP(B446,VOLEYBOL!C$54:N2101,4,0)),VLOOKUP(B446,FUTBOL!C$31:N2189,4,0)),VLOOKUP(B446,BASKETBOL!C$42:N2203,4,0)),VLOOKUP(B446,HENTBOL!C$32:N2204,4,0)),VLOOKUP(B446,HOKEY!C$35:N1548,4,0)),VLOOKUP(B446,KRİKET!C$30:N1978,4,0)),VLOOKUP(B446,'FERDİ BRANŞLAR'!B$2:M324,4,0))</f>
        <v>A.S.S</v>
      </c>
      <c r="F446" s="185" t="str">
        <f>IFERROR(IFERROR(IFERROR(IFERROR(IFERROR(IFERROR(IFERROR(VLOOKUP(B446,FUTSAL!C$69:N11705,5,0),VLOOKUP(B446,VOLEYBOL!C$54:N2101,5,0)),VLOOKUP(B446,FUTBOL!C$31:N2189,5,0)),VLOOKUP(B446,BASKETBOL!C$42:N2203,5,0)),VLOOKUP(B446,HENTBOL!C$32:N2204,5,0)),VLOOKUP(B446,HOKEY!C$35:N1548,5,0)),VLOOKUP(B446,KRİKET!C$30:N1978,5,0)),VLOOKUP(B446,'FERDİ BRANŞLAR'!B$2:M324,5,0))</f>
        <v>FUTSAL</v>
      </c>
      <c r="G446" s="185" t="str">
        <f>IFERROR(IFERROR(IFERROR(IFERROR(IFERROR(IFERROR(IFERROR(VLOOKUP(B446,FUTSAL!C$69:N12150,6,0),VLOOKUP(B446,VOLEYBOL!C$54:N2546,6,0)),VLOOKUP(B446,FUTBOL!C$31:N2634,6,0)),VLOOKUP(B446,BASKETBOL!C$42:N2648,6,0)),VLOOKUP(B446,HENTBOL!C$32:N2649,6,0)),VLOOKUP(B446,HOKEY!C$35:N1993,6,0)),VLOOKUP(B446,KRİKET!C$30:N2423,6,0)),VLOOKUP(B446,'FERDİ BRANŞLAR'!B$2:M324,6,0))</f>
        <v>A GRB</v>
      </c>
      <c r="H446" s="185" t="str">
        <f>IFERROR(IFERROR(IFERROR(IFERROR(IFERROR(IFERROR(IFERROR(VLOOKUP(B446,FUTSAL!C$69:N12150,7,0),VLOOKUP(B446,VOLEYBOL!C$54:N2546,7,0)),VLOOKUP(B446,FUTBOL!C$31:N2634,7,0)),VLOOKUP(B446,BASKETBOL!C$42:N2648,7,0)),VLOOKUP(B446,HENTBOL!C$32:N2649,7,0)),VLOOKUP(B446,HOKEY!C$35:N1993,7,0)),VLOOKUP(B446,KRİKET!C$30:N2423,7,0)),VLOOKUP(B446,'FERDİ BRANŞLAR'!B$2:M324,7,0))</f>
        <v>GNÇ B ERK</v>
      </c>
      <c r="I446" s="187" t="str">
        <f>IFERROR(IFERROR(IFERROR(IFERROR(IFERROR(IFERROR(IFERROR(VLOOKUP(B446,FUTSAL!C$69:N12150,8,0),VLOOKUP(B446,VOLEYBOL!C$54:N2546,8,0)),VLOOKUP(B446,FUTBOL!C$31:N2634,8,0)),VLOOKUP(B446,BASKETBOL!C$42:N2648,8,0)),VLOOKUP(B446,HENTBOL!C$32:N2649,8,0)),VLOOKUP(B446,HOKEY!C$35:N1993,8,0)),VLOOKUP(B446,KRİKET!C$30:N2423,8,0)),VLOOKUP(B446,'FERDİ BRANŞLAR'!B$2:M324,8,0))</f>
        <v>AMASYA SOSYAL BİLİMLER LİSESİ</v>
      </c>
      <c r="J446" s="253">
        <f>IFERROR(IFERROR(IFERROR(IFERROR(IFERROR(IFERROR(IFERROR(VLOOKUP(B446,FUTSAL!C$69:N12150,9,0),VLOOKUP(B446,VOLEYBOL!C$54:N2546,9,0)),VLOOKUP(B446,FUTBOL!C$31:N2634,9,0)),VLOOKUP(B446,BASKETBOL!C$42:N2648,9,0)),VLOOKUP(B446,HENTBOL!C$32:N2649,9,0)),VLOOKUP(B446,HOKEY!C$35:N1993,9,0)),VLOOKUP(B446,KRİKET!C$30:N2423,9,0)),VLOOKUP(B446,'FERDİ BRANŞLAR'!B$2:M324,9,0))</f>
        <v>0</v>
      </c>
      <c r="K446" s="253">
        <f>IFERROR(IFERROR(IFERROR(IFERROR(IFERROR(IFERROR(IFERROR(VLOOKUP(B446,FUTSAL!C$69:N12150,10,0),VLOOKUP(B446,VOLEYBOL!C$54:N2546,10,0)),VLOOKUP(B446,FUTBOL!C$31:N2634,10,0)),VLOOKUP(B446,BASKETBOL!C$42:N2648,10,0)),VLOOKUP(B446,HENTBOL!C$32:N2649,10,0)),VLOOKUP(B446,HOKEY!C$35:N1993,10,0)),VLOOKUP(B446,KRİKET!C$30:N2423,10,0)),VLOOKUP(B446,'FERDİ BRANŞLAR'!B$2:M324,10,0))</f>
        <v>0</v>
      </c>
      <c r="L446" s="379" t="str">
        <f>IFERROR(IFERROR(IFERROR(IFERROR(IFERROR(IFERROR(IFERROR(VLOOKUP(B446,FUTSAL!C$69:N12150,11,0),VLOOKUP(B446,VOLEYBOL!C$54:N2546,11,0)),VLOOKUP(B446,FUTBOL!C$31:N2634,11,0)),VLOOKUP(B446,BASKETBOL!C$42:N2648,11,0)),VLOOKUP(B446,HENTBOL!C$32:N2649,11,0)),VLOOKUP(B446,HOKEY!C$35:N1993,11,0)),VLOOKUP(B446,KRİKET!C$30:N2423,11,0)),VLOOKUP(B446,'FERDİ BRANŞLAR'!B$2:M324,11,0))</f>
        <v>ÖZEL AMASYA SINAV ANADOLU LİSESİ</v>
      </c>
      <c r="M446" s="79">
        <f>IFERROR(IFERROR(IFERROR(IFERROR(IFERROR(IFERROR(IFERROR(VLOOKUP(B446,FUTSAL!C$69:N12150,12,0),VLOOKUP(B446,VOLEYBOL!C$54:N2546,12,0)),VLOOKUP(B446,FUTBOL!C$31:N2634,12,0)),VLOOKUP(B446,BASKETBOL!C$42:N2648,12,0)),VLOOKUP(B446,HENTBOL!C$32:N2649,12,0)),VLOOKUP(B446,HOKEY!C$35:N1993,11,0)),VLOOKUP(B446,KRİKET!C$30:N2423,12,0)),VLOOKUP(B446,'FERDİ BRANŞLAR'!B$2:M324,12,0))</f>
        <v>0</v>
      </c>
    </row>
    <row r="447" spans="2:13" ht="12" x14ac:dyDescent="0.2">
      <c r="B447" s="188">
        <v>194</v>
      </c>
      <c r="C447" s="185">
        <f>IFERROR(IFERROR(IFERROR(IFERROR(IFERROR(IFERROR(IFERROR(VLOOKUP(B447,FUTSAL!C$69:N11565,2,0),VLOOKUP(B447,VOLEYBOL!C$54:N1961,2,0)),VLOOKUP(B447,FUTBOL!C$31:N2049,2,0)),VLOOKUP(B447,BASKETBOL!C$42:N2063,2,0)),VLOOKUP(B447,HENTBOL!C$32:N2064,2,0)),VLOOKUP(B447,HOKEY!C$35:N1408,2,0)),VLOOKUP(B447,KRİKET!C$30:N1838,2,0)),VLOOKUP(B447,'FERDİ BRANŞLAR'!B$2:M184,2,0))</f>
        <v>46113</v>
      </c>
      <c r="D447" s="186">
        <f>IFERROR(IFERROR(IFERROR(IFERROR(IFERROR(IFERROR(IFERROR(VLOOKUP(B447,FUTSAL!C$69:N11565,3,0),VLOOKUP(B447,VOLEYBOL!C$54:N1961,3,0)),VLOOKUP(B447,FUTBOL!C$31:N2049,3,0)),VLOOKUP(B447,BASKETBOL!C$42:N2063,3,0)),VLOOKUP(B447,HENTBOL!C$32:N2064,3,0)),VLOOKUP(B447,HOKEY!C$35:N1408,3,0)),VLOOKUP(B447,KRİKET!C$30:N1838,3,0)),VLOOKUP(B447,'FERDİ BRANŞLAR'!B$2:M184,3,0))</f>
        <v>0.45833333333333331</v>
      </c>
      <c r="E447" s="185" t="str">
        <f>IFERROR(IFERROR(IFERROR(IFERROR(IFERROR(IFERROR(IFERROR(VLOOKUP(B447,FUTSAL!C$69:N11565,4,0),VLOOKUP(B447,VOLEYBOL!C$54:N1961,4,0)),VLOOKUP(B447,FUTBOL!C$31:N2049,4,0)),VLOOKUP(B447,BASKETBOL!C$42:N2063,4,0)),VLOOKUP(B447,HENTBOL!C$32:N2064,4,0)),VLOOKUP(B447,HOKEY!C$35:N1408,4,0)),VLOOKUP(B447,KRİKET!C$30:N1838,4,0)),VLOOKUP(B447,'FERDİ BRANŞLAR'!B$2:M184,4,0))</f>
        <v>MERZİFON</v>
      </c>
      <c r="F447" s="185" t="str">
        <f>IFERROR(IFERROR(IFERROR(IFERROR(IFERROR(IFERROR(IFERROR(VLOOKUP(B447,FUTSAL!C$69:N11565,5,0),VLOOKUP(B447,VOLEYBOL!C$54:N1961,5,0)),VLOOKUP(B447,FUTBOL!C$31:N2049,5,0)),VLOOKUP(B447,BASKETBOL!C$42:N2063,5,0)),VLOOKUP(B447,HENTBOL!C$32:N2064,5,0)),VLOOKUP(B447,HOKEY!C$35:N1408,5,0)),VLOOKUP(B447,KRİKET!C$30:N1838,5,0)),VLOOKUP(B447,'FERDİ BRANŞLAR'!B$2:M184,5,0))</f>
        <v>FUTSAL</v>
      </c>
      <c r="G447" s="185" t="str">
        <f>IFERROR(IFERROR(IFERROR(IFERROR(IFERROR(IFERROR(IFERROR(VLOOKUP(B447,FUTSAL!C$69:N12010,6,0),VLOOKUP(B447,VOLEYBOL!C$54:N2406,6,0)),VLOOKUP(B447,FUTBOL!C$31:N2494,6,0)),VLOOKUP(B447,BASKETBOL!C$42:N2508,6,0)),VLOOKUP(B447,HENTBOL!C$32:N2509,6,0)),VLOOKUP(B447,HOKEY!C$35:N1853,6,0)),VLOOKUP(B447,KRİKET!C$30:N2283,6,0)),VLOOKUP(B447,'FERDİ BRANŞLAR'!B$2:M184,6,0))</f>
        <v>C GRB</v>
      </c>
      <c r="H447" s="185" t="str">
        <f>IFERROR(IFERROR(IFERROR(IFERROR(IFERROR(IFERROR(IFERROR(VLOOKUP(B447,FUTSAL!C$69:N12010,7,0),VLOOKUP(B447,VOLEYBOL!C$54:N2406,7,0)),VLOOKUP(B447,FUTBOL!C$31:N2494,7,0)),VLOOKUP(B447,BASKETBOL!C$42:N2508,7,0)),VLOOKUP(B447,HENTBOL!C$32:N2509,7,0)),VLOOKUP(B447,HOKEY!C$35:N1853,7,0)),VLOOKUP(B447,KRİKET!C$30:N2283,7,0)),VLOOKUP(B447,'FERDİ BRANŞLAR'!B$2:M184,7,0))</f>
        <v>GNÇ B ERK</v>
      </c>
      <c r="I447" s="187" t="str">
        <f>IFERROR(IFERROR(IFERROR(IFERROR(IFERROR(IFERROR(IFERROR(VLOOKUP(B447,FUTSAL!C$69:N12010,8,0),VLOOKUP(B447,VOLEYBOL!C$54:N2406,8,0)),VLOOKUP(B447,FUTBOL!C$31:N2494,8,0)),VLOOKUP(B447,BASKETBOL!C$42:N2508,8,0)),VLOOKUP(B447,HENTBOL!C$32:N2509,8,0)),VLOOKUP(B447,HOKEY!C$35:N1853,8,0)),VLOOKUP(B447,KRİKET!C$30:N2283,8,0)),VLOOKUP(B447,'FERDİ BRANŞLAR'!B$2:M184,8,0))</f>
        <v>SULUOVA ADANAN MENDERES MTAL</v>
      </c>
      <c r="J447" s="253">
        <f>IFERROR(IFERROR(IFERROR(IFERROR(IFERROR(IFERROR(IFERROR(VLOOKUP(B447,FUTSAL!C$69:N12010,9,0),VLOOKUP(B447,VOLEYBOL!C$54:N2406,9,0)),VLOOKUP(B447,FUTBOL!C$31:N2494,9,0)),VLOOKUP(B447,BASKETBOL!C$42:N2508,9,0)),VLOOKUP(B447,HENTBOL!C$32:N2509,9,0)),VLOOKUP(B447,HOKEY!C$35:N1853,9,0)),VLOOKUP(B447,KRİKET!C$30:N2283,9,0)),VLOOKUP(B447,'FERDİ BRANŞLAR'!B$2:M184,9,0))</f>
        <v>0</v>
      </c>
      <c r="K447" s="253">
        <f>IFERROR(IFERROR(IFERROR(IFERROR(IFERROR(IFERROR(IFERROR(VLOOKUP(B447,FUTSAL!C$69:N12010,10,0),VLOOKUP(B447,VOLEYBOL!C$54:N2406,10,0)),VLOOKUP(B447,FUTBOL!C$31:N2494,10,0)),VLOOKUP(B447,BASKETBOL!C$42:N2508,10,0)),VLOOKUP(B447,HENTBOL!C$32:N2509,10,0)),VLOOKUP(B447,HOKEY!C$35:N1853,10,0)),VLOOKUP(B447,KRİKET!C$30:N2283,10,0)),VLOOKUP(B447,'FERDİ BRANŞLAR'!B$2:M184,10,0))</f>
        <v>0</v>
      </c>
      <c r="L447" s="346" t="str">
        <f>IFERROR(IFERROR(IFERROR(IFERROR(IFERROR(IFERROR(IFERROR(VLOOKUP(B447,FUTSAL!C$69:N12010,11,0),VLOOKUP(B447,VOLEYBOL!C$54:N2406,11,0)),VLOOKUP(B447,FUTBOL!C$31:N2494,11,0)),VLOOKUP(B447,BASKETBOL!C$42:N2508,11,0)),VLOOKUP(B447,HENTBOL!C$32:N2509,11,0)),VLOOKUP(B447,HOKEY!C$35:N1853,11,0)),VLOOKUP(B447,KRİKET!C$30:N2283,11,0)),VLOOKUP(B447,'FERDİ BRANŞLAR'!B$2:M184,11,0))</f>
        <v>ÖZEL MERZİFON SINAV KOLEJİ FEN LİSESİ</v>
      </c>
      <c r="M447" s="79">
        <f>IFERROR(IFERROR(IFERROR(IFERROR(IFERROR(IFERROR(IFERROR(VLOOKUP(B447,FUTSAL!C$69:N12010,12,0),VLOOKUP(B447,VOLEYBOL!C$54:N2406,12,0)),VLOOKUP(B447,FUTBOL!C$31:N2494,12,0)),VLOOKUP(B447,BASKETBOL!C$42:N2508,12,0)),VLOOKUP(B447,HENTBOL!C$32:N2509,12,0)),VLOOKUP(B447,HOKEY!C$35:N1853,11,0)),VLOOKUP(B447,KRİKET!C$30:N2283,12,0)),VLOOKUP(B447,'FERDİ BRANŞLAR'!B$2:M184,12,0))</f>
        <v>0</v>
      </c>
    </row>
    <row r="448" spans="2:13" ht="12" x14ac:dyDescent="0.2">
      <c r="B448" s="188">
        <v>181</v>
      </c>
      <c r="C448" s="185">
        <f>IFERROR(IFERROR(IFERROR(IFERROR(IFERROR(IFERROR(IFERROR(VLOOKUP(B448,FUTSAL!C$69:N11704,2,0),VLOOKUP(B448,VOLEYBOL!C$54:N2100,2,0)),VLOOKUP(B448,FUTBOL!C$31:N2188,2,0)),VLOOKUP(B448,BASKETBOL!C$42:N2202,2,0)),VLOOKUP(B448,HENTBOL!C$32:N2203,2,0)),VLOOKUP(B448,HOKEY!C$35:N1547,2,0)),VLOOKUP(B448,KRİKET!C$30:N1977,2,0)),VLOOKUP(B448,'FERDİ BRANŞLAR'!B$2:M323,2,0))</f>
        <v>46113</v>
      </c>
      <c r="D448" s="186">
        <f>IFERROR(IFERROR(IFERROR(IFERROR(IFERROR(IFERROR(IFERROR(VLOOKUP(B448,FUTSAL!C$69:N11704,3,0),VLOOKUP(B448,VOLEYBOL!C$54:N2100,3,0)),VLOOKUP(B448,FUTBOL!C$31:N2188,3,0)),VLOOKUP(B448,BASKETBOL!C$42:N2202,3,0)),VLOOKUP(B448,HENTBOL!C$32:N2203,3,0)),VLOOKUP(B448,HOKEY!C$35:N1547,3,0)),VLOOKUP(B448,KRİKET!C$30:N1977,3,0)),VLOOKUP(B448,'FERDİ BRANŞLAR'!B$2:M323,3,0))</f>
        <v>0.5</v>
      </c>
      <c r="E448" s="185" t="str">
        <f>IFERROR(IFERROR(IFERROR(IFERROR(IFERROR(IFERROR(IFERROR(VLOOKUP(B448,FUTSAL!C$69:N11704,4,0),VLOOKUP(B448,VOLEYBOL!C$54:N2100,4,0)),VLOOKUP(B448,FUTBOL!C$31:N2188,4,0)),VLOOKUP(B448,BASKETBOL!C$42:N2202,4,0)),VLOOKUP(B448,HENTBOL!C$32:N2203,4,0)),VLOOKUP(B448,HOKEY!C$35:N1547,4,0)),VLOOKUP(B448,KRİKET!C$30:N1977,4,0)),VLOOKUP(B448,'FERDİ BRANŞLAR'!B$2:M323,4,0))</f>
        <v>A.S.S</v>
      </c>
      <c r="F448" s="185" t="str">
        <f>IFERROR(IFERROR(IFERROR(IFERROR(IFERROR(IFERROR(IFERROR(VLOOKUP(B448,FUTSAL!C$69:N11704,5,0),VLOOKUP(B448,VOLEYBOL!C$54:N2100,5,0)),VLOOKUP(B448,FUTBOL!C$31:N2188,5,0)),VLOOKUP(B448,BASKETBOL!C$42:N2202,5,0)),VLOOKUP(B448,HENTBOL!C$32:N2203,5,0)),VLOOKUP(B448,HOKEY!C$35:N1547,5,0)),VLOOKUP(B448,KRİKET!C$30:N1977,5,0)),VLOOKUP(B448,'FERDİ BRANŞLAR'!B$2:M323,5,0))</f>
        <v>FUTSAL</v>
      </c>
      <c r="G448" s="185" t="str">
        <f>IFERROR(IFERROR(IFERROR(IFERROR(IFERROR(IFERROR(IFERROR(VLOOKUP(B448,FUTSAL!C$69:N12149,6,0),VLOOKUP(B448,VOLEYBOL!C$54:N2545,6,0)),VLOOKUP(B448,FUTBOL!C$31:N2633,6,0)),VLOOKUP(B448,BASKETBOL!C$42:N2647,6,0)),VLOOKUP(B448,HENTBOL!C$32:N2648,6,0)),VLOOKUP(B448,HOKEY!C$35:N1992,6,0)),VLOOKUP(B448,KRİKET!C$30:N2422,6,0)),VLOOKUP(B448,'FERDİ BRANŞLAR'!B$2:M323,6,0))</f>
        <v>A GRB</v>
      </c>
      <c r="H448" s="185" t="str">
        <f>IFERROR(IFERROR(IFERROR(IFERROR(IFERROR(IFERROR(IFERROR(VLOOKUP(B448,FUTSAL!C$69:N12149,7,0),VLOOKUP(B448,VOLEYBOL!C$54:N2545,7,0)),VLOOKUP(B448,FUTBOL!C$31:N2633,7,0)),VLOOKUP(B448,BASKETBOL!C$42:N2647,7,0)),VLOOKUP(B448,HENTBOL!C$32:N2648,7,0)),VLOOKUP(B448,HOKEY!C$35:N1992,7,0)),VLOOKUP(B448,KRİKET!C$30:N2422,7,0)),VLOOKUP(B448,'FERDİ BRANŞLAR'!B$2:M323,7,0))</f>
        <v>GNÇ B ERK</v>
      </c>
      <c r="I448" s="187" t="str">
        <f>IFERROR(IFERROR(IFERROR(IFERROR(IFERROR(IFERROR(IFERROR(VLOOKUP(B448,FUTSAL!C$69:N12149,8,0),VLOOKUP(B448,VOLEYBOL!C$54:N2545,8,0)),VLOOKUP(B448,FUTBOL!C$31:N2633,8,0)),VLOOKUP(B448,BASKETBOL!C$42:N2647,8,0)),VLOOKUP(B448,HENTBOL!C$32:N2648,8,0)),VLOOKUP(B448,HOKEY!C$35:N1992,8,0)),VLOOKUP(B448,KRİKET!C$30:N2422,8,0)),VLOOKUP(B448,'FERDİ BRANŞLAR'!B$2:M323,8,0))</f>
        <v>AMASYA SABUNCUOĞLU ŞEREFEDDİN MTAL</v>
      </c>
      <c r="J448" s="253">
        <f>IFERROR(IFERROR(IFERROR(IFERROR(IFERROR(IFERROR(IFERROR(VLOOKUP(B448,FUTSAL!C$69:N12149,9,0),VLOOKUP(B448,VOLEYBOL!C$54:N2545,9,0)),VLOOKUP(B448,FUTBOL!C$31:N2633,9,0)),VLOOKUP(B448,BASKETBOL!C$42:N2647,9,0)),VLOOKUP(B448,HENTBOL!C$32:N2648,9,0)),VLOOKUP(B448,HOKEY!C$35:N1992,9,0)),VLOOKUP(B448,KRİKET!C$30:N2422,9,0)),VLOOKUP(B448,'FERDİ BRANŞLAR'!B$2:M323,9,0))</f>
        <v>0</v>
      </c>
      <c r="K448" s="253">
        <f>IFERROR(IFERROR(IFERROR(IFERROR(IFERROR(IFERROR(IFERROR(VLOOKUP(B448,FUTSAL!C$69:N12149,10,0),VLOOKUP(B448,VOLEYBOL!C$54:N2545,10,0)),VLOOKUP(B448,FUTBOL!C$31:N2633,10,0)),VLOOKUP(B448,BASKETBOL!C$42:N2647,10,0)),VLOOKUP(B448,HENTBOL!C$32:N2648,10,0)),VLOOKUP(B448,HOKEY!C$35:N1992,10,0)),VLOOKUP(B448,KRİKET!C$30:N2422,10,0)),VLOOKUP(B448,'FERDİ BRANŞLAR'!B$2:M323,10,0))</f>
        <v>0</v>
      </c>
      <c r="L448" s="379" t="str">
        <f>IFERROR(IFERROR(IFERROR(IFERROR(IFERROR(IFERROR(IFERROR(VLOOKUP(B448,FUTSAL!C$69:N12149,11,0),VLOOKUP(B448,VOLEYBOL!C$54:N2545,11,0)),VLOOKUP(B448,FUTBOL!C$31:N2633,11,0)),VLOOKUP(B448,BASKETBOL!C$42:N2647,11,0)),VLOOKUP(B448,HENTBOL!C$32:N2648,11,0)),VLOOKUP(B448,HOKEY!C$35:N1992,11,0)),VLOOKUP(B448,KRİKET!C$30:N2422,11,0)),VLOOKUP(B448,'FERDİ BRANŞLAR'!B$2:M323,11,0))</f>
        <v>AMASYA MACİT ZEREN FEN LİSESİ</v>
      </c>
      <c r="M448" s="79">
        <f>IFERROR(IFERROR(IFERROR(IFERROR(IFERROR(IFERROR(IFERROR(VLOOKUP(B448,FUTSAL!C$69:N12149,12,0),VLOOKUP(B448,VOLEYBOL!C$54:N2545,12,0)),VLOOKUP(B448,FUTBOL!C$31:N2633,12,0)),VLOOKUP(B448,BASKETBOL!C$42:N2647,12,0)),VLOOKUP(B448,HENTBOL!C$32:N2648,12,0)),VLOOKUP(B448,HOKEY!C$35:N1992,11,0)),VLOOKUP(B448,KRİKET!C$30:N2422,12,0)),VLOOKUP(B448,'FERDİ BRANŞLAR'!B$2:M323,12,0))</f>
        <v>0</v>
      </c>
    </row>
    <row r="449" spans="2:13" ht="12" x14ac:dyDescent="0.2">
      <c r="B449" s="188">
        <v>193</v>
      </c>
      <c r="C449" s="185">
        <f>IFERROR(IFERROR(IFERROR(IFERROR(IFERROR(IFERROR(IFERROR(VLOOKUP(B449,FUTSAL!C$69:N11564,2,0),VLOOKUP(B449,VOLEYBOL!C$54:N1960,2,0)),VLOOKUP(B449,FUTBOL!C$31:N2048,2,0)),VLOOKUP(B449,BASKETBOL!C$42:N2062,2,0)),VLOOKUP(B449,HENTBOL!C$32:N2063,2,0)),VLOOKUP(B449,HOKEY!C$35:N1407,2,0)),VLOOKUP(B449,KRİKET!C$30:N1837,2,0)),VLOOKUP(B449,'FERDİ BRANŞLAR'!B$2:M183,2,0))</f>
        <v>46113</v>
      </c>
      <c r="D449" s="186">
        <f>IFERROR(IFERROR(IFERROR(IFERROR(IFERROR(IFERROR(IFERROR(VLOOKUP(B449,FUTSAL!C$69:N11564,3,0),VLOOKUP(B449,VOLEYBOL!C$54:N1960,3,0)),VLOOKUP(B449,FUTBOL!C$31:N2048,3,0)),VLOOKUP(B449,BASKETBOL!C$42:N2062,3,0)),VLOOKUP(B449,HENTBOL!C$32:N2063,3,0)),VLOOKUP(B449,HOKEY!C$35:N1407,3,0)),VLOOKUP(B449,KRİKET!C$30:N1837,3,0)),VLOOKUP(B449,'FERDİ BRANŞLAR'!B$2:M183,3,0))</f>
        <v>0.5</v>
      </c>
      <c r="E449" s="185" t="str">
        <f>IFERROR(IFERROR(IFERROR(IFERROR(IFERROR(IFERROR(IFERROR(VLOOKUP(B449,FUTSAL!C$69:N11564,4,0),VLOOKUP(B449,VOLEYBOL!C$54:N1960,4,0)),VLOOKUP(B449,FUTBOL!C$31:N2048,4,0)),VLOOKUP(B449,BASKETBOL!C$42:N2062,4,0)),VLOOKUP(B449,HENTBOL!C$32:N2063,4,0)),VLOOKUP(B449,HOKEY!C$35:N1407,4,0)),VLOOKUP(B449,KRİKET!C$30:N1837,4,0)),VLOOKUP(B449,'FERDİ BRANŞLAR'!B$2:M183,4,0))</f>
        <v>MERZİFON</v>
      </c>
      <c r="F449" s="185" t="str">
        <f>IFERROR(IFERROR(IFERROR(IFERROR(IFERROR(IFERROR(IFERROR(VLOOKUP(B449,FUTSAL!C$69:N11564,5,0),VLOOKUP(B449,VOLEYBOL!C$54:N1960,5,0)),VLOOKUP(B449,FUTBOL!C$31:N2048,5,0)),VLOOKUP(B449,BASKETBOL!C$42:N2062,5,0)),VLOOKUP(B449,HENTBOL!C$32:N2063,5,0)),VLOOKUP(B449,HOKEY!C$35:N1407,5,0)),VLOOKUP(B449,KRİKET!C$30:N1837,5,0)),VLOOKUP(B449,'FERDİ BRANŞLAR'!B$2:M183,5,0))</f>
        <v>FUTSAL</v>
      </c>
      <c r="G449" s="185" t="str">
        <f>IFERROR(IFERROR(IFERROR(IFERROR(IFERROR(IFERROR(IFERROR(VLOOKUP(B449,FUTSAL!C$69:N12009,6,0),VLOOKUP(B449,VOLEYBOL!C$54:N2405,6,0)),VLOOKUP(B449,FUTBOL!C$31:N2493,6,0)),VLOOKUP(B449,BASKETBOL!C$42:N2507,6,0)),VLOOKUP(B449,HENTBOL!C$32:N2508,6,0)),VLOOKUP(B449,HOKEY!C$35:N1852,6,0)),VLOOKUP(B449,KRİKET!C$30:N2282,6,0)),VLOOKUP(B449,'FERDİ BRANŞLAR'!B$2:M183,6,0))</f>
        <v>C GRB</v>
      </c>
      <c r="H449" s="185" t="str">
        <f>IFERROR(IFERROR(IFERROR(IFERROR(IFERROR(IFERROR(IFERROR(VLOOKUP(B449,FUTSAL!C$69:N12009,7,0),VLOOKUP(B449,VOLEYBOL!C$54:N2405,7,0)),VLOOKUP(B449,FUTBOL!C$31:N2493,7,0)),VLOOKUP(B449,BASKETBOL!C$42:N2507,7,0)),VLOOKUP(B449,HENTBOL!C$32:N2508,7,0)),VLOOKUP(B449,HOKEY!C$35:N1852,7,0)),VLOOKUP(B449,KRİKET!C$30:N2282,7,0)),VLOOKUP(B449,'FERDİ BRANŞLAR'!B$2:M183,7,0))</f>
        <v>GNÇ B ERK</v>
      </c>
      <c r="I449" s="187" t="str">
        <f>IFERROR(IFERROR(IFERROR(IFERROR(IFERROR(IFERROR(IFERROR(VLOOKUP(B449,FUTSAL!C$69:N12009,8,0),VLOOKUP(B449,VOLEYBOL!C$54:N2405,8,0)),VLOOKUP(B449,FUTBOL!C$31:N2493,8,0)),VLOOKUP(B449,BASKETBOL!C$42:N2507,8,0)),VLOOKUP(B449,HENTBOL!C$32:N2508,8,0)),VLOOKUP(B449,HOKEY!C$35:N1852,8,0)),VLOOKUP(B449,KRİKET!C$30:N2282,8,0)),VLOOKUP(B449,'FERDİ BRANŞLAR'!B$2:M183,8,0))</f>
        <v>SULUOVA LOKMAN HEKİM MTAL</v>
      </c>
      <c r="J449" s="253">
        <f>IFERROR(IFERROR(IFERROR(IFERROR(IFERROR(IFERROR(IFERROR(VLOOKUP(B449,FUTSAL!C$69:N12009,9,0),VLOOKUP(B449,VOLEYBOL!C$54:N2405,9,0)),VLOOKUP(B449,FUTBOL!C$31:N2493,9,0)),VLOOKUP(B449,BASKETBOL!C$42:N2507,9,0)),VLOOKUP(B449,HENTBOL!C$32:N2508,9,0)),VLOOKUP(B449,HOKEY!C$35:N1852,9,0)),VLOOKUP(B449,KRİKET!C$30:N2282,9,0)),VLOOKUP(B449,'FERDİ BRANŞLAR'!B$2:M183,9,0))</f>
        <v>0</v>
      </c>
      <c r="K449" s="253">
        <f>IFERROR(IFERROR(IFERROR(IFERROR(IFERROR(IFERROR(IFERROR(VLOOKUP(B449,FUTSAL!C$69:N12009,10,0),VLOOKUP(B449,VOLEYBOL!C$54:N2405,10,0)),VLOOKUP(B449,FUTBOL!C$31:N2493,10,0)),VLOOKUP(B449,BASKETBOL!C$42:N2507,10,0)),VLOOKUP(B449,HENTBOL!C$32:N2508,10,0)),VLOOKUP(B449,HOKEY!C$35:N1852,10,0)),VLOOKUP(B449,KRİKET!C$30:N2282,10,0)),VLOOKUP(B449,'FERDİ BRANŞLAR'!B$2:M183,10,0))</f>
        <v>0</v>
      </c>
      <c r="L449" s="334" t="str">
        <f>IFERROR(IFERROR(IFERROR(IFERROR(IFERROR(IFERROR(IFERROR(VLOOKUP(B449,FUTSAL!C$69:N12009,11,0),VLOOKUP(B449,VOLEYBOL!C$54:N2405,11,0)),VLOOKUP(B449,FUTBOL!C$31:N2493,11,0)),VLOOKUP(B449,BASKETBOL!C$42:N2507,11,0)),VLOOKUP(B449,HENTBOL!C$32:N2508,11,0)),VLOOKUP(B449,HOKEY!C$35:N1852,11,0)),VLOOKUP(B449,KRİKET!C$30:N2282,11,0)),VLOOKUP(B449,'FERDİ BRANŞLAR'!B$2:M183,11,0))</f>
        <v>MERZİFON FEN LİSESİ</v>
      </c>
      <c r="M449" s="79">
        <f>IFERROR(IFERROR(IFERROR(IFERROR(IFERROR(IFERROR(IFERROR(VLOOKUP(B449,FUTSAL!C$69:N12009,12,0),VLOOKUP(B449,VOLEYBOL!C$54:N2405,12,0)),VLOOKUP(B449,FUTBOL!C$31:N2493,12,0)),VLOOKUP(B449,BASKETBOL!C$42:N2507,12,0)),VLOOKUP(B449,HENTBOL!C$32:N2508,12,0)),VLOOKUP(B449,HOKEY!C$35:N1852,11,0)),VLOOKUP(B449,KRİKET!C$30:N2282,12,0)),VLOOKUP(B449,'FERDİ BRANŞLAR'!B$2:M183,12,0))</f>
        <v>0</v>
      </c>
    </row>
    <row r="450" spans="2:13" ht="12" x14ac:dyDescent="0.2">
      <c r="B450" s="188">
        <v>215</v>
      </c>
      <c r="C450" s="185">
        <f>IFERROR(IFERROR(IFERROR(IFERROR(IFERROR(IFERROR(IFERROR(VLOOKUP(B450,FUTSAL!C$69:N11600,2,0),VLOOKUP(B450,VOLEYBOL!C$54:N1996,2,0)),VLOOKUP(B450,FUTBOL!C$31:N2084,2,0)),VLOOKUP(B450,BASKETBOL!C$42:N2098,2,0)),VLOOKUP(B450,HENTBOL!C$32:N2099,2,0)),VLOOKUP(B450,HOKEY!C$35:N1443,2,0)),VLOOKUP(B450,KRİKET!C$30:N1873,2,0)),VLOOKUP(B450,'FERDİ BRANŞLAR'!B$2:M219,2,0))</f>
        <v>46114</v>
      </c>
      <c r="D450" s="186">
        <f>IFERROR(IFERROR(IFERROR(IFERROR(IFERROR(IFERROR(IFERROR(VLOOKUP(B450,FUTSAL!C$69:N11600,3,0),VLOOKUP(B450,VOLEYBOL!C$54:N1996,3,0)),VLOOKUP(B450,FUTBOL!C$31:N2084,3,0)),VLOOKUP(B450,BASKETBOL!C$42:N2098,3,0)),VLOOKUP(B450,HENTBOL!C$32:N2099,3,0)),VLOOKUP(B450,HOKEY!C$35:N1443,3,0)),VLOOKUP(B450,KRİKET!C$30:N1873,3,0)),VLOOKUP(B450,'FERDİ BRANŞLAR'!B$2:M219,3,0))</f>
        <v>0.375</v>
      </c>
      <c r="E450" s="185" t="str">
        <f>IFERROR(IFERROR(IFERROR(IFERROR(IFERROR(IFERROR(IFERROR(VLOOKUP(B450,FUTSAL!C$69:N11600,4,0),VLOOKUP(B450,VOLEYBOL!C$54:N1996,4,0)),VLOOKUP(B450,FUTBOL!C$31:N2084,4,0)),VLOOKUP(B450,BASKETBOL!C$42:N2098,4,0)),VLOOKUP(B450,HENTBOL!C$32:N2099,4,0)),VLOOKUP(B450,HOKEY!C$35:N1443,4,0)),VLOOKUP(B450,KRİKET!C$30:N1873,4,0)),VLOOKUP(B450,'FERDİ BRANŞLAR'!B$2:M219,4,0))</f>
        <v>MERZİFON</v>
      </c>
      <c r="F450" s="185" t="str">
        <f>IFERROR(IFERROR(IFERROR(IFERROR(IFERROR(IFERROR(IFERROR(VLOOKUP(B450,FUTSAL!C$69:N11600,5,0),VLOOKUP(B450,VOLEYBOL!C$54:N1996,5,0)),VLOOKUP(B450,FUTBOL!C$31:N2084,5,0)),VLOOKUP(B450,BASKETBOL!C$42:N2098,5,0)),VLOOKUP(B450,HENTBOL!C$32:N2099,5,0)),VLOOKUP(B450,HOKEY!C$35:N1443,5,0)),VLOOKUP(B450,KRİKET!C$30:N1873,5,0)),VLOOKUP(B450,'FERDİ BRANŞLAR'!B$2:M219,5,0))</f>
        <v>FUTSAL</v>
      </c>
      <c r="G450" s="185" t="str">
        <f>IFERROR(IFERROR(IFERROR(IFERROR(IFERROR(IFERROR(IFERROR(VLOOKUP(B450,FUTSAL!C$69:N12045,6,0),VLOOKUP(B450,VOLEYBOL!C$54:N2441,6,0)),VLOOKUP(B450,FUTBOL!C$31:N2529,6,0)),VLOOKUP(B450,BASKETBOL!C$42:N2543,6,0)),VLOOKUP(B450,HENTBOL!C$32:N2544,6,0)),VLOOKUP(B450,HOKEY!C$35:N1888,6,0)),VLOOKUP(B450,KRİKET!C$30:N2318,6,0)),VLOOKUP(B450,'FERDİ BRANŞLAR'!B$2:M219,6,0))</f>
        <v>A GRB</v>
      </c>
      <c r="H450" s="185" t="str">
        <f>IFERROR(IFERROR(IFERROR(IFERROR(IFERROR(IFERROR(IFERROR(VLOOKUP(B450,FUTSAL!C$69:N12045,7,0),VLOOKUP(B450,VOLEYBOL!C$54:N2441,7,0)),VLOOKUP(B450,FUTBOL!C$31:N2529,7,0)),VLOOKUP(B450,BASKETBOL!C$42:N2543,7,0)),VLOOKUP(B450,HENTBOL!C$32:N2544,7,0)),VLOOKUP(B450,HOKEY!C$35:N1888,7,0)),VLOOKUP(B450,KRİKET!C$30:N2318,7,0)),VLOOKUP(B450,'FERDİ BRANŞLAR'!B$2:M219,7,0))</f>
        <v>GNÇ B KIZ</v>
      </c>
      <c r="I450" s="187" t="str">
        <f>IFERROR(IFERROR(IFERROR(IFERROR(IFERROR(IFERROR(IFERROR(VLOOKUP(B450,FUTSAL!C$69:N12045,8,0),VLOOKUP(B450,VOLEYBOL!C$54:N2441,8,0)),VLOOKUP(B450,FUTBOL!C$31:N2529,8,0)),VLOOKUP(B450,BASKETBOL!C$42:N2543,8,0)),VLOOKUP(B450,HENTBOL!C$32:N2544,8,0)),VLOOKUP(B450,HOKEY!C$35:N1888,8,0)),VLOOKUP(B450,KRİKET!C$30:N2318,8,0)),VLOOKUP(B450,'FERDİ BRANŞLAR'!B$2:M219,8,0))</f>
        <v>SULUOVA ŞEHİT HÜSEYİN KAVAKLI FEN LİSESİ</v>
      </c>
      <c r="J450" s="253">
        <f>IFERROR(IFERROR(IFERROR(IFERROR(IFERROR(IFERROR(IFERROR(VLOOKUP(B450,FUTSAL!C$69:N12045,9,0),VLOOKUP(B450,VOLEYBOL!C$54:N2441,9,0)),VLOOKUP(B450,FUTBOL!C$31:N2529,9,0)),VLOOKUP(B450,BASKETBOL!C$42:N2543,9,0)),VLOOKUP(B450,HENTBOL!C$32:N2544,9,0)),VLOOKUP(B450,HOKEY!C$35:N1888,9,0)),VLOOKUP(B450,KRİKET!C$30:N2318,9,0)),VLOOKUP(B450,'FERDİ BRANŞLAR'!B$2:M219,9,0))</f>
        <v>0</v>
      </c>
      <c r="K450" s="253">
        <f>IFERROR(IFERROR(IFERROR(IFERROR(IFERROR(IFERROR(IFERROR(VLOOKUP(B450,FUTSAL!C$69:N12045,10,0),VLOOKUP(B450,VOLEYBOL!C$54:N2441,10,0)),VLOOKUP(B450,FUTBOL!C$31:N2529,10,0)),VLOOKUP(B450,BASKETBOL!C$42:N2543,10,0)),VLOOKUP(B450,HENTBOL!C$32:N2544,10,0)),VLOOKUP(B450,HOKEY!C$35:N1888,10,0)),VLOOKUP(B450,KRİKET!C$30:N2318,10,0)),VLOOKUP(B450,'FERDİ BRANŞLAR'!B$2:M219,10,0))</f>
        <v>0</v>
      </c>
      <c r="L450" s="311" t="str">
        <f>IFERROR(IFERROR(IFERROR(IFERROR(IFERROR(IFERROR(IFERROR(VLOOKUP(B450,FUTSAL!C$69:N12045,11,0),VLOOKUP(B450,VOLEYBOL!C$54:N2441,11,0)),VLOOKUP(B450,FUTBOL!C$31:N2529,11,0)),VLOOKUP(B450,BASKETBOL!C$42:N2543,11,0)),VLOOKUP(B450,HENTBOL!C$32:N2544,11,0)),VLOOKUP(B450,HOKEY!C$35:N1888,11,0)),VLOOKUP(B450,KRİKET!C$30:N2318,11,0)),VLOOKUP(B450,'FERDİ BRANŞLAR'!B$2:M219,11,0))</f>
        <v>SULUOVA LOKMAN HEKİM MTAL</v>
      </c>
      <c r="M450" s="79">
        <f>IFERROR(IFERROR(IFERROR(IFERROR(IFERROR(IFERROR(IFERROR(VLOOKUP(B450,FUTSAL!C$69:N12045,12,0),VLOOKUP(B450,VOLEYBOL!C$54:N2441,12,0)),VLOOKUP(B450,FUTBOL!C$31:N2529,12,0)),VLOOKUP(B450,BASKETBOL!C$42:N2543,12,0)),VLOOKUP(B450,HENTBOL!C$32:N2544,12,0)),VLOOKUP(B450,HOKEY!C$35:N1888,11,0)),VLOOKUP(B450,KRİKET!C$30:N2318,12,0)),VLOOKUP(B450,'FERDİ BRANŞLAR'!B$2:M219,12,0))</f>
        <v>0</v>
      </c>
    </row>
    <row r="451" spans="2:13" ht="12" x14ac:dyDescent="0.2">
      <c r="B451" s="188">
        <v>216</v>
      </c>
      <c r="C451" s="284">
        <f>IFERROR(IFERROR(IFERROR(IFERROR(IFERROR(IFERROR(IFERROR(VLOOKUP(B451,FUTSAL!C$69:N11542,2,0),VLOOKUP(B451,VOLEYBOL!C$54:N1938,2,0)),VLOOKUP(B451,FUTBOL!C$31:N2026,2,0)),VLOOKUP(B451,BASKETBOL!C$42:N2040,2,0)),VLOOKUP(B451,HENTBOL!C$32:N2041,2,0)),VLOOKUP(B451,HOKEY!C$35:N1385,2,0)),VLOOKUP(B451,KRİKET!C$30:N1815,2,0)),VLOOKUP(B451,'FERDİ BRANŞLAR'!B$2:M161,2,0))</f>
        <v>46114</v>
      </c>
      <c r="D451" s="285">
        <f>IFERROR(IFERROR(IFERROR(IFERROR(IFERROR(IFERROR(IFERROR(VLOOKUP(B451,FUTSAL!C$69:N11542,3,0),VLOOKUP(B451,VOLEYBOL!C$54:N1938,3,0)),VLOOKUP(B451,FUTBOL!C$31:N2026,3,0)),VLOOKUP(B451,BASKETBOL!C$42:N2040,3,0)),VLOOKUP(B451,HENTBOL!C$32:N2041,3,0)),VLOOKUP(B451,HOKEY!C$35:N1385,3,0)),VLOOKUP(B451,KRİKET!C$30:N1815,3,0)),VLOOKUP(B451,'FERDİ BRANŞLAR'!B$2:M161,3,0))</f>
        <v>0.41666666666666669</v>
      </c>
      <c r="E451" s="284" t="str">
        <f>IFERROR(IFERROR(IFERROR(IFERROR(IFERROR(IFERROR(IFERROR(VLOOKUP(B451,FUTSAL!C$69:N11542,4,0),VLOOKUP(B451,VOLEYBOL!C$54:N1938,4,0)),VLOOKUP(B451,FUTBOL!C$31:N2026,4,0)),VLOOKUP(B451,BASKETBOL!C$42:N2040,4,0)),VLOOKUP(B451,HENTBOL!C$32:N2041,4,0)),VLOOKUP(B451,HOKEY!C$35:N1385,4,0)),VLOOKUP(B451,KRİKET!C$30:N1815,4,0)),VLOOKUP(B451,'FERDİ BRANŞLAR'!B$2:M161,4,0))</f>
        <v>MERZİFON</v>
      </c>
      <c r="F451" s="284" t="str">
        <f>IFERROR(IFERROR(IFERROR(IFERROR(IFERROR(IFERROR(IFERROR(VLOOKUP(B451,FUTSAL!C$69:N11542,5,0),VLOOKUP(B451,VOLEYBOL!C$54:N1938,5,0)),VLOOKUP(B451,FUTBOL!C$31:N2026,5,0)),VLOOKUP(B451,BASKETBOL!C$42:N2040,5,0)),VLOOKUP(B451,HENTBOL!C$32:N2041,5,0)),VLOOKUP(B451,HOKEY!C$35:N1385,5,0)),VLOOKUP(B451,KRİKET!C$30:N1815,5,0)),VLOOKUP(B451,'FERDİ BRANŞLAR'!B$2:M161,5,0))</f>
        <v>FUTSAL</v>
      </c>
      <c r="G451" s="284" t="str">
        <f>IFERROR(IFERROR(IFERROR(IFERROR(IFERROR(IFERROR(IFERROR(VLOOKUP(B451,FUTSAL!C$69:N11987,6,0),VLOOKUP(B451,VOLEYBOL!C$54:N2383,6,0)),VLOOKUP(B451,FUTBOL!C$31:N2471,6,0)),VLOOKUP(B451,BASKETBOL!C$42:N2485,6,0)),VLOOKUP(B451,HENTBOL!C$32:N2486,6,0)),VLOOKUP(B451,HOKEY!C$35:N1830,6,0)),VLOOKUP(B451,KRİKET!C$30:N2260,6,0)),VLOOKUP(B451,'FERDİ BRANŞLAR'!B$2:M161,6,0))</f>
        <v>A GRB</v>
      </c>
      <c r="H451" s="284" t="str">
        <f>IFERROR(IFERROR(IFERROR(IFERROR(IFERROR(IFERROR(IFERROR(VLOOKUP(B451,FUTSAL!C$69:N11987,7,0),VLOOKUP(B451,VOLEYBOL!C$54:N2383,7,0)),VLOOKUP(B451,FUTBOL!C$31:N2471,7,0)),VLOOKUP(B451,BASKETBOL!C$42:N2485,7,0)),VLOOKUP(B451,HENTBOL!C$32:N2486,7,0)),VLOOKUP(B451,HOKEY!C$35:N1830,7,0)),VLOOKUP(B451,KRİKET!C$30:N2260,7,0)),VLOOKUP(B451,'FERDİ BRANŞLAR'!B$2:M161,7,0))</f>
        <v>GNÇ B KIZ</v>
      </c>
      <c r="I451" s="286" t="str">
        <f>IFERROR(IFERROR(IFERROR(IFERROR(IFERROR(IFERROR(IFERROR(VLOOKUP(B451,FUTSAL!C$69:N11987,8,0),VLOOKUP(B451,VOLEYBOL!C$54:N2383,8,0)),VLOOKUP(B451,FUTBOL!C$31:N2471,8,0)),VLOOKUP(B451,BASKETBOL!C$42:N2485,8,0)),VLOOKUP(B451,HENTBOL!C$32:N2486,8,0)),VLOOKUP(B451,HOKEY!C$35:N1830,8,0)),VLOOKUP(B451,KRİKET!C$30:N2260,8,0)),VLOOKUP(B451,'FERDİ BRANŞLAR'!B$2:M161,8,0))</f>
        <v>MERZİFON ANADOLU LİSESİ (ÇEKİLDİ)</v>
      </c>
      <c r="J451" s="287">
        <f>IFERROR(IFERROR(IFERROR(IFERROR(IFERROR(IFERROR(IFERROR(VLOOKUP(B451,FUTSAL!C$69:N11987,9,0),VLOOKUP(B451,VOLEYBOL!C$54:N2383,9,0)),VLOOKUP(B451,FUTBOL!C$31:N2471,9,0)),VLOOKUP(B451,BASKETBOL!C$42:N2485,9,0)),VLOOKUP(B451,HENTBOL!C$32:N2486,9,0)),VLOOKUP(B451,HOKEY!C$35:N1830,9,0)),VLOOKUP(B451,KRİKET!C$30:N2260,9,0)),VLOOKUP(B451,'FERDİ BRANŞLAR'!B$2:M161,9,0))</f>
        <v>0</v>
      </c>
      <c r="K451" s="287">
        <f>IFERROR(IFERROR(IFERROR(IFERROR(IFERROR(IFERROR(IFERROR(VLOOKUP(B451,FUTSAL!C$69:N11987,10,0),VLOOKUP(B451,VOLEYBOL!C$54:N2383,10,0)),VLOOKUP(B451,FUTBOL!C$31:N2471,10,0)),VLOOKUP(B451,BASKETBOL!C$42:N2485,10,0)),VLOOKUP(B451,HENTBOL!C$32:N2486,10,0)),VLOOKUP(B451,HOKEY!C$35:N1830,10,0)),VLOOKUP(B451,KRİKET!C$30:N2260,10,0)),VLOOKUP(B451,'FERDİ BRANŞLAR'!B$2:M161,10,0))</f>
        <v>0</v>
      </c>
      <c r="L451" s="278" t="str">
        <f>IFERROR(IFERROR(IFERROR(IFERROR(IFERROR(IFERROR(IFERROR(VLOOKUP(B451,FUTSAL!C$69:N11987,11,0),VLOOKUP(B451,VOLEYBOL!C$54:N2383,11,0)),VLOOKUP(B451,FUTBOL!C$31:N2471,11,0)),VLOOKUP(B451,BASKETBOL!C$42:N2485,11,0)),VLOOKUP(B451,HENTBOL!C$32:N2486,11,0)),VLOOKUP(B451,HOKEY!C$35:N1830,11,0)),VLOOKUP(B451,KRİKET!C$30:N2260,11,0)),VLOOKUP(B451,'FERDİ BRANŞLAR'!B$2:M161,11,0))</f>
        <v>SULUOVA ŞEHİT HÜSEYİN KAVAKLI FEN LİSESİ</v>
      </c>
      <c r="M451" s="288" t="str">
        <f>IFERROR(IFERROR(IFERROR(IFERROR(IFERROR(IFERROR(IFERROR(VLOOKUP(B451,FUTSAL!C$69:N11987,12,0),VLOOKUP(B451,VOLEYBOL!C$54:N2383,12,0)),VLOOKUP(B451,FUTBOL!C$31:N2471,12,0)),VLOOKUP(B451,BASKETBOL!C$42:N2485,12,0)),VLOOKUP(B451,HENTBOL!C$32:N2486,12,0)),VLOOKUP(B451,HOKEY!C$35:N1830,11,0)),VLOOKUP(B451,KRİKET!C$30:N2260,12,0)),VLOOKUP(B451,'FERDİ BRANŞLAR'!B$2:M161,12,0))</f>
        <v>MERZİON AND.LİSESİ ÇEKİLDİ</v>
      </c>
    </row>
    <row r="452" spans="2:13" ht="12" x14ac:dyDescent="0.2">
      <c r="B452" s="104" t="s">
        <v>187</v>
      </c>
      <c r="C452" s="185">
        <f>IFERROR(IFERROR(IFERROR(IFERROR(IFERROR(IFERROR(IFERROR(VLOOKUP(B452,FUTSAL!C$69:N12027,2,0),VLOOKUP(B452,VOLEYBOL!C$54:N2423,2,0)),VLOOKUP(B452,FUTBOL!C$31:N2511,2,0)),VLOOKUP(B452,BASKETBOL!C$42:N2525,2,0)),VLOOKUP(B452,HENTBOL!C$32:N2526,2,0)),VLOOKUP(B452,HOKEY!C$35:N1870,2,0)),VLOOKUP(B452,KRİKET!C$30:N2300,2,0)),VLOOKUP(B452,'FERDİ BRANŞLAR'!B$2:M646,2,0))</f>
        <v>46114</v>
      </c>
      <c r="D452" s="186">
        <f>IFERROR(IFERROR(IFERROR(IFERROR(IFERROR(IFERROR(IFERROR(VLOOKUP(B452,FUTSAL!C$69:N12027,3,0),VLOOKUP(B452,VOLEYBOL!C$54:N2423,3,0)),VLOOKUP(B452,FUTBOL!C$31:N2511,3,0)),VLOOKUP(B452,BASKETBOL!C$42:N2525,3,0)),VLOOKUP(B452,HENTBOL!C$32:N2526,3,0)),VLOOKUP(B452,HOKEY!C$35:N1870,3,0)),VLOOKUP(B452,KRİKET!C$30:N2300,3,0)),VLOOKUP(B452,'FERDİ BRANŞLAR'!B$2:M646,3,0))</f>
        <v>0.41666666666666669</v>
      </c>
      <c r="E452" s="185" t="str">
        <f>IFERROR(IFERROR(IFERROR(IFERROR(IFERROR(IFERROR(IFERROR(VLOOKUP(B452,FUTSAL!C$69:N12027,4,0),VLOOKUP(B452,VOLEYBOL!C$54:N2423,4,0)),VLOOKUP(B452,FUTBOL!C$31:N2511,4,0)),VLOOKUP(B452,BASKETBOL!C$42:N2525,4,0)),VLOOKUP(B452,HENTBOL!C$32:N2526,4,0)),VLOOKUP(B452,HOKEY!C$35:N1870,4,0)),VLOOKUP(B452,KRİKET!C$30:N2300,4,0)),VLOOKUP(B452,'FERDİ BRANŞLAR'!B$2:M646,4,0))</f>
        <v>AMASYA S.S</v>
      </c>
      <c r="F452" s="185" t="str">
        <f>IFERROR(IFERROR(IFERROR(IFERROR(IFERROR(IFERROR(IFERROR(VLOOKUP(B452,FUTSAL!C$69:N12027,5,0),VLOOKUP(B452,VOLEYBOL!C$54:N2423,5,0)),VLOOKUP(B452,FUTBOL!C$31:N2511,5,0)),VLOOKUP(B452,BASKETBOL!C$42:N2525,5,0)),VLOOKUP(B452,HENTBOL!C$32:N2526,5,0)),VLOOKUP(B452,HOKEY!C$35:N1870,5,0)),VLOOKUP(B452,KRİKET!C$30:N2300,5,0)),VLOOKUP(B452,'FERDİ BRANŞLAR'!B$2:M646,5,0))</f>
        <v>MUAY THAİ</v>
      </c>
      <c r="G452" s="185" t="str">
        <f>IFERROR(IFERROR(IFERROR(IFERROR(IFERROR(IFERROR(IFERROR(VLOOKUP(B452,FUTSAL!C$69:N12472,6,0),VLOOKUP(B452,VOLEYBOL!C$54:N2868,6,0)),VLOOKUP(B452,FUTBOL!C$31:N2956,6,0)),VLOOKUP(B452,BASKETBOL!C$42:N2970,6,0)),VLOOKUP(B452,HENTBOL!C$32:N2971,6,0)),VLOOKUP(B452,HOKEY!C$35:N2315,6,0)),VLOOKUP(B452,KRİKET!C$30:N2745,6,0)),VLOOKUP(B452,'FERDİ BRANŞLAR'!B$2:M646,6,0))</f>
        <v>…</v>
      </c>
      <c r="H452" s="185" t="str">
        <f>IFERROR(IFERROR(IFERROR(IFERROR(IFERROR(IFERROR(IFERROR(VLOOKUP(B452,FUTSAL!C$69:N12472,7,0),VLOOKUP(B452,VOLEYBOL!C$54:N2868,7,0)),VLOOKUP(B452,FUTBOL!C$31:N2956,7,0)),VLOOKUP(B452,BASKETBOL!C$42:N2970,7,0)),VLOOKUP(B452,HENTBOL!C$32:N2971,7,0)),VLOOKUP(B452,HOKEY!C$35:N2315,7,0)),VLOOKUP(B452,KRİKET!C$30:N2745,7,0)),VLOOKUP(B452,'FERDİ BRANŞLAR'!B$2:M646,7,0))</f>
        <v>YILDIZ</v>
      </c>
      <c r="I452" s="187" t="str">
        <f>IFERROR(IFERROR(IFERROR(IFERROR(IFERROR(IFERROR(IFERROR(VLOOKUP(B452,FUTSAL!C$69:N12472,8,0),VLOOKUP(B452,VOLEYBOL!C$54:N2868,8,0)),VLOOKUP(B452,FUTBOL!C$31:N2956,8,0)),VLOOKUP(B452,BASKETBOL!C$42:N2970,8,0)),VLOOKUP(B452,HENTBOL!C$32:N2971,8,0)),VLOOKUP(B452,HOKEY!C$35:N2315,8,0)),VLOOKUP(B452,KRİKET!C$30:N2745,8,0)),VLOOKUP(B452,'FERDİ BRANŞLAR'!B$2:M646,8,0))</f>
        <v>……….</v>
      </c>
      <c r="J452" s="183" t="str">
        <f>IFERROR(IFERROR(IFERROR(IFERROR(IFERROR(IFERROR(IFERROR(VLOOKUP(B452,FUTSAL!C$69:N12472,9,0),VLOOKUP(B452,VOLEYBOL!C$54:N2868,9,0)),VLOOKUP(B452,FUTBOL!C$31:N2956,9,0)),VLOOKUP(B452,BASKETBOL!C$42:N2970,9,0)),VLOOKUP(B452,HENTBOL!C$32:N2971,9,0)),VLOOKUP(B452,HOKEY!C$35:N2315,9,0)),VLOOKUP(B452,KRİKET!C$30:N2745,9,0)),VLOOKUP(B452,'FERDİ BRANŞLAR'!B$2:M646,9,0))</f>
        <v>…</v>
      </c>
      <c r="K452" s="183" t="str">
        <f>IFERROR(IFERROR(IFERROR(IFERROR(IFERROR(IFERROR(IFERROR(VLOOKUP(B452,FUTSAL!C$69:N12472,10,0),VLOOKUP(B452,VOLEYBOL!C$54:N2868,10,0)),VLOOKUP(B452,FUTBOL!C$31:N2956,10,0)),VLOOKUP(B452,BASKETBOL!C$42:N2970,10,0)),VLOOKUP(B452,HENTBOL!C$32:N2971,10,0)),VLOOKUP(B452,HOKEY!C$35:N2315,10,0)),VLOOKUP(B452,KRİKET!C$30:N2745,10,0)),VLOOKUP(B452,'FERDİ BRANŞLAR'!B$2:M646,10,0))</f>
        <v>…</v>
      </c>
      <c r="L452" s="59" t="str">
        <f>IFERROR(IFERROR(IFERROR(IFERROR(IFERROR(IFERROR(IFERROR(VLOOKUP(B452,FUTSAL!C$69:N12472,11,0),VLOOKUP(B452,VOLEYBOL!C$54:N2868,11,0)),VLOOKUP(B452,FUTBOL!C$31:N2956,11,0)),VLOOKUP(B452,BASKETBOL!C$42:N2970,11,0)),VLOOKUP(B452,HENTBOL!C$32:N2971,11,0)),VLOOKUP(B452,HOKEY!C$35:N2315,11,0)),VLOOKUP(B452,KRİKET!C$30:N2745,11,0)),VLOOKUP(B452,'FERDİ BRANŞLAR'!B$2:M646,11,0))</f>
        <v>……….</v>
      </c>
      <c r="M452" s="79" t="str">
        <f>IFERROR(IFERROR(IFERROR(IFERROR(IFERROR(IFERROR(IFERROR(VLOOKUP(B452,FUTSAL!C$69:N12472,12,0),VLOOKUP(B452,VOLEYBOL!C$54:N2868,12,0)),VLOOKUP(B452,FUTBOL!C$31:N2956,12,0)),VLOOKUP(B452,BASKETBOL!C$42:N2970,12,0)),VLOOKUP(B452,HENTBOL!C$32:N2971,12,0)),VLOOKUP(B452,HOKEY!C$35:N2315,11,0)),VLOOKUP(B452,KRİKET!C$30:N2745,12,0)),VLOOKUP(B452,'FERDİ BRANŞLAR'!B$2:M646,12,0))</f>
        <v xml:space="preserve">KUPA TÖRENİ </v>
      </c>
    </row>
    <row r="453" spans="2:13" ht="12" x14ac:dyDescent="0.2">
      <c r="B453" s="104" t="s">
        <v>205</v>
      </c>
      <c r="C453" s="185">
        <f>IFERROR(IFERROR(IFERROR(IFERROR(IFERROR(IFERROR(IFERROR(VLOOKUP(B453,FUTSAL!C$69:N12045,2,0),VLOOKUP(B453,VOLEYBOL!C$54:N2441,2,0)),VLOOKUP(B453,FUTBOL!C$31:N2529,2,0)),VLOOKUP(B453,BASKETBOL!C$42:N2543,2,0)),VLOOKUP(B453,HENTBOL!C$32:N2544,2,0)),VLOOKUP(B453,HOKEY!C$35:N1888,2,0)),VLOOKUP(B453,KRİKET!C$30:N2318,2,0)),VLOOKUP(B453,'FERDİ BRANŞLAR'!B$2:M664,2,0))</f>
        <v>46114</v>
      </c>
      <c r="D453" s="186">
        <f>IFERROR(IFERROR(IFERROR(IFERROR(IFERROR(IFERROR(IFERROR(VLOOKUP(B453,FUTSAL!C$69:N12045,3,0),VLOOKUP(B453,VOLEYBOL!C$54:N2441,3,0)),VLOOKUP(B453,FUTBOL!C$31:N2529,3,0)),VLOOKUP(B453,BASKETBOL!C$42:N2543,3,0)),VLOOKUP(B453,HENTBOL!C$32:N2544,3,0)),VLOOKUP(B453,HOKEY!C$35:N1888,3,0)),VLOOKUP(B453,KRİKET!C$30:N2318,3,0)),VLOOKUP(B453,'FERDİ BRANŞLAR'!B$2:M664,3,0))</f>
        <v>0.41666666666666669</v>
      </c>
      <c r="E453" s="185" t="str">
        <f>IFERROR(IFERROR(IFERROR(IFERROR(IFERROR(IFERROR(IFERROR(VLOOKUP(B453,FUTSAL!C$69:N12045,4,0),VLOOKUP(B453,VOLEYBOL!C$54:N2441,4,0)),VLOOKUP(B453,FUTBOL!C$31:N2529,4,0)),VLOOKUP(B453,BASKETBOL!C$42:N2543,4,0)),VLOOKUP(B453,HENTBOL!C$32:N2544,4,0)),VLOOKUP(B453,HOKEY!C$35:N1888,4,0)),VLOOKUP(B453,KRİKET!C$30:N2318,4,0)),VLOOKUP(B453,'FERDİ BRANŞLAR'!B$2:M664,4,0))</f>
        <v>MERZİFON TENİS SAHASI</v>
      </c>
      <c r="F453" s="185" t="str">
        <f>IFERROR(IFERROR(IFERROR(IFERROR(IFERROR(IFERROR(IFERROR(VLOOKUP(B453,FUTSAL!C$69:N12045,5,0),VLOOKUP(B453,VOLEYBOL!C$54:N2441,5,0)),VLOOKUP(B453,FUTBOL!C$31:N2529,5,0)),VLOOKUP(B453,BASKETBOL!C$42:N2543,5,0)),VLOOKUP(B453,HENTBOL!C$32:N2544,5,0)),VLOOKUP(B453,HOKEY!C$35:N1888,5,0)),VLOOKUP(B453,KRİKET!C$30:N2318,5,0)),VLOOKUP(B453,'FERDİ BRANŞLAR'!B$2:M664,5,0))</f>
        <v>TENİS</v>
      </c>
      <c r="G453" s="185" t="str">
        <f>IFERROR(IFERROR(IFERROR(IFERROR(IFERROR(IFERROR(IFERROR(VLOOKUP(B453,FUTSAL!C$69:N12490,6,0),VLOOKUP(B453,VOLEYBOL!C$54:N2886,6,0)),VLOOKUP(B453,FUTBOL!C$31:N2974,6,0)),VLOOKUP(B453,BASKETBOL!C$42:N2988,6,0)),VLOOKUP(B453,HENTBOL!C$32:N2989,6,0)),VLOOKUP(B453,HOKEY!C$35:N2333,6,0)),VLOOKUP(B453,KRİKET!C$30:N2763,6,0)),VLOOKUP(B453,'FERDİ BRANŞLAR'!B$2:M664,6,0))</f>
        <v>…</v>
      </c>
      <c r="H453" s="185" t="str">
        <f>IFERROR(IFERROR(IFERROR(IFERROR(IFERROR(IFERROR(IFERROR(VLOOKUP(B453,FUTSAL!C$69:N12490,7,0),VLOOKUP(B453,VOLEYBOL!C$54:N2886,7,0)),VLOOKUP(B453,FUTBOL!C$31:N2974,7,0)),VLOOKUP(B453,BASKETBOL!C$42:N2988,7,0)),VLOOKUP(B453,HENTBOL!C$32:N2989,7,0)),VLOOKUP(B453,HOKEY!C$35:N2333,7,0)),VLOOKUP(B453,KRİKET!C$30:N2763,7,0)),VLOOKUP(B453,'FERDİ BRANŞLAR'!B$2:M664,7,0))</f>
        <v>KÜÇÜKLER ERKEK</v>
      </c>
      <c r="I453" s="187" t="str">
        <f>IFERROR(IFERROR(IFERROR(IFERROR(IFERROR(IFERROR(IFERROR(VLOOKUP(B453,FUTSAL!C$69:N12490,8,0),VLOOKUP(B453,VOLEYBOL!C$54:N2886,8,0)),VLOOKUP(B453,FUTBOL!C$31:N2974,8,0)),VLOOKUP(B453,BASKETBOL!C$42:N2988,8,0)),VLOOKUP(B453,HENTBOL!C$32:N2989,8,0)),VLOOKUP(B453,HOKEY!C$35:N2333,8,0)),VLOOKUP(B453,KRİKET!C$30:N2763,8,0)),VLOOKUP(B453,'FERDİ BRANŞLAR'!B$2:M664,8,0))</f>
        <v>……….</v>
      </c>
      <c r="J453" s="183" t="str">
        <f>IFERROR(IFERROR(IFERROR(IFERROR(IFERROR(IFERROR(IFERROR(VLOOKUP(B453,FUTSAL!C$69:N12490,9,0),VLOOKUP(B453,VOLEYBOL!C$54:N2886,9,0)),VLOOKUP(B453,FUTBOL!C$31:N2974,9,0)),VLOOKUP(B453,BASKETBOL!C$42:N2988,9,0)),VLOOKUP(B453,HENTBOL!C$32:N2989,9,0)),VLOOKUP(B453,HOKEY!C$35:N2333,9,0)),VLOOKUP(B453,KRİKET!C$30:N2763,9,0)),VLOOKUP(B453,'FERDİ BRANŞLAR'!B$2:M664,9,0))</f>
        <v>…</v>
      </c>
      <c r="K453" s="183" t="str">
        <f>IFERROR(IFERROR(IFERROR(IFERROR(IFERROR(IFERROR(IFERROR(VLOOKUP(B453,FUTSAL!C$69:N12490,10,0),VLOOKUP(B453,VOLEYBOL!C$54:N2886,10,0)),VLOOKUP(B453,FUTBOL!C$31:N2974,10,0)),VLOOKUP(B453,BASKETBOL!C$42:N2988,10,0)),VLOOKUP(B453,HENTBOL!C$32:N2989,10,0)),VLOOKUP(B453,HOKEY!C$35:N2333,10,0)),VLOOKUP(B453,KRİKET!C$30:N2763,10,0)),VLOOKUP(B453,'FERDİ BRANŞLAR'!B$2:M664,10,0))</f>
        <v>…</v>
      </c>
      <c r="L453" s="335" t="str">
        <f>IFERROR(IFERROR(IFERROR(IFERROR(IFERROR(IFERROR(IFERROR(VLOOKUP(B453,FUTSAL!C$69:N12490,11,0),VLOOKUP(B453,VOLEYBOL!C$54:N2886,11,0)),VLOOKUP(B453,FUTBOL!C$31:N2974,11,0)),VLOOKUP(B453,BASKETBOL!C$42:N2988,11,0)),VLOOKUP(B453,HENTBOL!C$32:N2989,11,0)),VLOOKUP(B453,HOKEY!C$35:N2333,11,0)),VLOOKUP(B453,KRİKET!C$30:N2763,11,0)),VLOOKUP(B453,'FERDİ BRANŞLAR'!B$2:M664,11,0))</f>
        <v>……….</v>
      </c>
      <c r="M453" s="79" t="str">
        <f>IFERROR(IFERROR(IFERROR(IFERROR(IFERROR(IFERROR(IFERROR(VLOOKUP(B453,FUTSAL!C$69:N12490,12,0),VLOOKUP(B453,VOLEYBOL!C$54:N2886,12,0)),VLOOKUP(B453,FUTBOL!C$31:N2974,12,0)),VLOOKUP(B453,BASKETBOL!C$42:N2988,12,0)),VLOOKUP(B453,HENTBOL!C$32:N2989,12,0)),VLOOKUP(B453,HOKEY!C$35:N2333,11,0)),VLOOKUP(B453,KRİKET!C$30:N2763,12,0)),VLOOKUP(B453,'FERDİ BRANŞLAR'!B$2:M664,12,0))</f>
        <v xml:space="preserve">KUPA TÖRENİ </v>
      </c>
    </row>
    <row r="454" spans="2:13" ht="12" x14ac:dyDescent="0.2">
      <c r="B454" s="104" t="s">
        <v>174</v>
      </c>
      <c r="C454" s="185">
        <f>IFERROR(IFERROR(IFERROR(IFERROR(IFERROR(IFERROR(IFERROR(VLOOKUP(B454,FUTSAL!C$69:N12014,2,0),VLOOKUP(B454,VOLEYBOL!C$54:N2410,2,0)),VLOOKUP(B454,FUTBOL!C$31:N2498,2,0)),VLOOKUP(B454,BASKETBOL!C$42:N2512,2,0)),VLOOKUP(B454,HENTBOL!C$32:N2513,2,0)),VLOOKUP(B454,HOKEY!C$35:N1857,2,0)),VLOOKUP(B454,KRİKET!C$30:N2287,2,0)),VLOOKUP(B454,'FERDİ BRANŞLAR'!B$2:M633,2,0))</f>
        <v>46114</v>
      </c>
      <c r="D454" s="186">
        <f>IFERROR(IFERROR(IFERROR(IFERROR(IFERROR(IFERROR(IFERROR(VLOOKUP(B454,FUTSAL!C$69:N12014,3,0),VLOOKUP(B454,VOLEYBOL!C$54:N2410,3,0)),VLOOKUP(B454,FUTBOL!C$31:N2498,3,0)),VLOOKUP(B454,BASKETBOL!C$42:N2512,3,0)),VLOOKUP(B454,HENTBOL!C$32:N2513,3,0)),VLOOKUP(B454,HOKEY!C$35:N1857,3,0)),VLOOKUP(B454,KRİKET!C$30:N2287,3,0)),VLOOKUP(B454,'FERDİ BRANŞLAR'!B$2:M633,3,0))</f>
        <v>0.41666666666666702</v>
      </c>
      <c r="E454" s="185" t="str">
        <f>IFERROR(IFERROR(IFERROR(IFERROR(IFERROR(IFERROR(IFERROR(VLOOKUP(B454,FUTSAL!C$69:N12014,4,0),VLOOKUP(B454,VOLEYBOL!C$54:N2410,4,0)),VLOOKUP(B454,FUTBOL!C$31:N2498,4,0)),VLOOKUP(B454,BASKETBOL!C$42:N2512,4,0)),VLOOKUP(B454,HENTBOL!C$32:N2513,4,0)),VLOOKUP(B454,HOKEY!C$35:N1857,4,0)),VLOOKUP(B454,KRİKET!C$30:N2287,4,0)),VLOOKUP(B454,'FERDİ BRANŞLAR'!B$2:M633,4,0))</f>
        <v>AMASYA BLD SENTETİK SAHA</v>
      </c>
      <c r="F454" s="185" t="str">
        <f>IFERROR(IFERROR(IFERROR(IFERROR(IFERROR(IFERROR(IFERROR(VLOOKUP(B454,FUTSAL!C$69:N12014,5,0),VLOOKUP(B454,VOLEYBOL!C$54:N2410,5,0)),VLOOKUP(B454,FUTBOL!C$31:N2498,5,0)),VLOOKUP(B454,BASKETBOL!C$42:N2512,5,0)),VLOOKUP(B454,HENTBOL!C$32:N2513,5,0)),VLOOKUP(B454,HOKEY!C$35:N1857,5,0)),VLOOKUP(B454,KRİKET!C$30:N2287,5,0)),VLOOKUP(B454,'FERDİ BRANŞLAR'!B$2:M633,5,0))</f>
        <v>GELENEKSEL TÜRK OKÇULUĞU</v>
      </c>
      <c r="G454" s="185" t="str">
        <f>IFERROR(IFERROR(IFERROR(IFERROR(IFERROR(IFERROR(IFERROR(VLOOKUP(B454,FUTSAL!C$69:N12459,6,0),VLOOKUP(B454,VOLEYBOL!C$54:N2855,6,0)),VLOOKUP(B454,FUTBOL!C$31:N2943,6,0)),VLOOKUP(B454,BASKETBOL!C$42:N2957,6,0)),VLOOKUP(B454,HENTBOL!C$32:N2958,6,0)),VLOOKUP(B454,HOKEY!C$35:N2302,6,0)),VLOOKUP(B454,KRİKET!C$30:N2732,6,0)),VLOOKUP(B454,'FERDİ BRANŞLAR'!B$2:M633,6,0))</f>
        <v>…</v>
      </c>
      <c r="H454" s="185" t="str">
        <f>IFERROR(IFERROR(IFERROR(IFERROR(IFERROR(IFERROR(IFERROR(VLOOKUP(B454,FUTSAL!C$69:N12459,7,0),VLOOKUP(B454,VOLEYBOL!C$54:N2855,7,0)),VLOOKUP(B454,FUTBOL!C$31:N2943,7,0)),VLOOKUP(B454,BASKETBOL!C$42:N2957,7,0)),VLOOKUP(B454,HENTBOL!C$32:N2958,7,0)),VLOOKUP(B454,HOKEY!C$35:N2302,7,0)),VLOOKUP(B454,KRİKET!C$30:N2732,7,0)),VLOOKUP(B454,'FERDİ BRANŞLAR'!B$2:M633,7,0))</f>
        <v>GENÇLER A-B</v>
      </c>
      <c r="I454" s="187" t="str">
        <f>IFERROR(IFERROR(IFERROR(IFERROR(IFERROR(IFERROR(IFERROR(VLOOKUP(B454,FUTSAL!C$69:N12459,8,0),VLOOKUP(B454,VOLEYBOL!C$54:N2855,8,0)),VLOOKUP(B454,FUTBOL!C$31:N2943,8,0)),VLOOKUP(B454,BASKETBOL!C$42:N2957,8,0)),VLOOKUP(B454,HENTBOL!C$32:N2958,8,0)),VLOOKUP(B454,HOKEY!C$35:N2302,8,0)),VLOOKUP(B454,KRİKET!C$30:N2732,8,0)),VLOOKUP(B454,'FERDİ BRANŞLAR'!B$2:M633,8,0))</f>
        <v>……….</v>
      </c>
      <c r="J454" s="183" t="str">
        <f>IFERROR(IFERROR(IFERROR(IFERROR(IFERROR(IFERROR(IFERROR(VLOOKUP(B454,FUTSAL!C$69:N12459,9,0),VLOOKUP(B454,VOLEYBOL!C$54:N2855,9,0)),VLOOKUP(B454,FUTBOL!C$31:N2943,9,0)),VLOOKUP(B454,BASKETBOL!C$42:N2957,9,0)),VLOOKUP(B454,HENTBOL!C$32:N2958,9,0)),VLOOKUP(B454,HOKEY!C$35:N2302,9,0)),VLOOKUP(B454,KRİKET!C$30:N2732,9,0)),VLOOKUP(B454,'FERDİ BRANŞLAR'!B$2:M633,9,0))</f>
        <v>…</v>
      </c>
      <c r="K454" s="183" t="str">
        <f>IFERROR(IFERROR(IFERROR(IFERROR(IFERROR(IFERROR(IFERROR(VLOOKUP(B454,FUTSAL!C$69:N12459,10,0),VLOOKUP(B454,VOLEYBOL!C$54:N2855,10,0)),VLOOKUP(B454,FUTBOL!C$31:N2943,10,0)),VLOOKUP(B454,BASKETBOL!C$42:N2957,10,0)),VLOOKUP(B454,HENTBOL!C$32:N2958,10,0)),VLOOKUP(B454,HOKEY!C$35:N2302,10,0)),VLOOKUP(B454,KRİKET!C$30:N2732,10,0)),VLOOKUP(B454,'FERDİ BRANŞLAR'!B$2:M633,10,0))</f>
        <v>…</v>
      </c>
      <c r="L454" s="311" t="str">
        <f>IFERROR(IFERROR(IFERROR(IFERROR(IFERROR(IFERROR(IFERROR(VLOOKUP(B454,FUTSAL!C$69:N12459,11,0),VLOOKUP(B454,VOLEYBOL!C$54:N2855,11,0)),VLOOKUP(B454,FUTBOL!C$31:N2943,11,0)),VLOOKUP(B454,BASKETBOL!C$42:N2957,11,0)),VLOOKUP(B454,HENTBOL!C$32:N2958,11,0)),VLOOKUP(B454,HOKEY!C$35:N2302,11,0)),VLOOKUP(B454,KRİKET!C$30:N2732,11,0)),VLOOKUP(B454,'FERDİ BRANŞLAR'!B$2:M633,11,0))</f>
        <v>……….</v>
      </c>
      <c r="M454" s="79" t="str">
        <f>IFERROR(IFERROR(IFERROR(IFERROR(IFERROR(IFERROR(IFERROR(VLOOKUP(B454,FUTSAL!C$69:N12459,12,0),VLOOKUP(B454,VOLEYBOL!C$54:N2855,12,0)),VLOOKUP(B454,FUTBOL!C$31:N2943,12,0)),VLOOKUP(B454,BASKETBOL!C$42:N2957,12,0)),VLOOKUP(B454,HENTBOL!C$32:N2958,12,0)),VLOOKUP(B454,HOKEY!C$35:N2302,11,0)),VLOOKUP(B454,KRİKET!C$30:N2732,12,0)),VLOOKUP(B454,'FERDİ BRANŞLAR'!B$2:M633,12,0))</f>
        <v xml:space="preserve">KUPA TÖRENİ </v>
      </c>
    </row>
    <row r="455" spans="2:13" ht="12" x14ac:dyDescent="0.2">
      <c r="B455" s="188">
        <v>183</v>
      </c>
      <c r="C455" s="185">
        <f>IFERROR(IFERROR(IFERROR(IFERROR(IFERROR(IFERROR(IFERROR(VLOOKUP(B455,FUTSAL!C$69:N11563,2,0),VLOOKUP(B455,VOLEYBOL!C$54:N1959,2,0)),VLOOKUP(B455,FUTBOL!C$31:N2047,2,0)),VLOOKUP(B455,BASKETBOL!C$42:N2061,2,0)),VLOOKUP(B455,HENTBOL!C$32:N2062,2,0)),VLOOKUP(B455,HOKEY!C$35:N1406,2,0)),VLOOKUP(B455,KRİKET!C$30:N1836,2,0)),VLOOKUP(B455,'FERDİ BRANŞLAR'!B$2:M182,2,0))</f>
        <v>46115</v>
      </c>
      <c r="D455" s="186">
        <f>IFERROR(IFERROR(IFERROR(IFERROR(IFERROR(IFERROR(IFERROR(VLOOKUP(B455,FUTSAL!C$69:N11563,3,0),VLOOKUP(B455,VOLEYBOL!C$54:N1959,3,0)),VLOOKUP(B455,FUTBOL!C$31:N2047,3,0)),VLOOKUP(B455,BASKETBOL!C$42:N2061,3,0)),VLOOKUP(B455,HENTBOL!C$32:N2062,3,0)),VLOOKUP(B455,HOKEY!C$35:N1406,3,0)),VLOOKUP(B455,KRİKET!C$30:N1836,3,0)),VLOOKUP(B455,'FERDİ BRANŞLAR'!B$2:M182,3,0))</f>
        <v>0.375</v>
      </c>
      <c r="E455" s="185" t="str">
        <f>IFERROR(IFERROR(IFERROR(IFERROR(IFERROR(IFERROR(IFERROR(VLOOKUP(B455,FUTSAL!C$69:N11563,4,0),VLOOKUP(B455,VOLEYBOL!C$54:N1959,4,0)),VLOOKUP(B455,FUTBOL!C$31:N2047,4,0)),VLOOKUP(B455,BASKETBOL!C$42:N2061,4,0)),VLOOKUP(B455,HENTBOL!C$32:N2062,4,0)),VLOOKUP(B455,HOKEY!C$35:N1406,4,0)),VLOOKUP(B455,KRİKET!C$30:N1836,4,0)),VLOOKUP(B455,'FERDİ BRANŞLAR'!B$2:M182,4,0))</f>
        <v>A.S.S</v>
      </c>
      <c r="F455" s="185" t="str">
        <f>IFERROR(IFERROR(IFERROR(IFERROR(IFERROR(IFERROR(IFERROR(VLOOKUP(B455,FUTSAL!C$69:N11563,5,0),VLOOKUP(B455,VOLEYBOL!C$54:N1959,5,0)),VLOOKUP(B455,FUTBOL!C$31:N2047,5,0)),VLOOKUP(B455,BASKETBOL!C$42:N2061,5,0)),VLOOKUP(B455,HENTBOL!C$32:N2062,5,0)),VLOOKUP(B455,HOKEY!C$35:N1406,5,0)),VLOOKUP(B455,KRİKET!C$30:N1836,5,0)),VLOOKUP(B455,'FERDİ BRANŞLAR'!B$2:M182,5,0))</f>
        <v>FUTSAL</v>
      </c>
      <c r="G455" s="185" t="str">
        <f>IFERROR(IFERROR(IFERROR(IFERROR(IFERROR(IFERROR(IFERROR(VLOOKUP(B455,FUTSAL!C$69:N12008,6,0),VLOOKUP(B455,VOLEYBOL!C$54:N2404,6,0)),VLOOKUP(B455,FUTBOL!C$31:N2492,6,0)),VLOOKUP(B455,BASKETBOL!C$42:N2506,6,0)),VLOOKUP(B455,HENTBOL!C$32:N2507,6,0)),VLOOKUP(B455,HOKEY!C$35:N1851,6,0)),VLOOKUP(B455,KRİKET!C$30:N2281,6,0)),VLOOKUP(B455,'FERDİ BRANŞLAR'!B$2:M182,6,0))</f>
        <v>A GRB</v>
      </c>
      <c r="H455" s="185" t="str">
        <f>IFERROR(IFERROR(IFERROR(IFERROR(IFERROR(IFERROR(IFERROR(VLOOKUP(B455,FUTSAL!C$69:N12008,7,0),VLOOKUP(B455,VOLEYBOL!C$54:N2404,7,0)),VLOOKUP(B455,FUTBOL!C$31:N2492,7,0)),VLOOKUP(B455,BASKETBOL!C$42:N2506,7,0)),VLOOKUP(B455,HENTBOL!C$32:N2507,7,0)),VLOOKUP(B455,HOKEY!C$35:N1851,7,0)),VLOOKUP(B455,KRİKET!C$30:N2281,7,0)),VLOOKUP(B455,'FERDİ BRANŞLAR'!B$2:M182,7,0))</f>
        <v>GNÇ B ERK</v>
      </c>
      <c r="I455" s="187" t="str">
        <f>IFERROR(IFERROR(IFERROR(IFERROR(IFERROR(IFERROR(IFERROR(VLOOKUP(B455,FUTSAL!C$69:N12008,8,0),VLOOKUP(B455,VOLEYBOL!C$54:N2404,8,0)),VLOOKUP(B455,FUTBOL!C$31:N2492,8,0)),VLOOKUP(B455,BASKETBOL!C$42:N2506,8,0)),VLOOKUP(B455,HENTBOL!C$32:N2507,8,0)),VLOOKUP(B455,HOKEY!C$35:N1851,8,0)),VLOOKUP(B455,KRİKET!C$30:N2281,8,0)),VLOOKUP(B455,'FERDİ BRANŞLAR'!B$2:M182,8,0))</f>
        <v>AMASYA MACİT ZEREN FEN LİSESİ</v>
      </c>
      <c r="J455" s="253">
        <f>IFERROR(IFERROR(IFERROR(IFERROR(IFERROR(IFERROR(IFERROR(VLOOKUP(B455,FUTSAL!C$69:N12008,9,0),VLOOKUP(B455,VOLEYBOL!C$54:N2404,9,0)),VLOOKUP(B455,FUTBOL!C$31:N2492,9,0)),VLOOKUP(B455,BASKETBOL!C$42:N2506,9,0)),VLOOKUP(B455,HENTBOL!C$32:N2507,9,0)),VLOOKUP(B455,HOKEY!C$35:N1851,9,0)),VLOOKUP(B455,KRİKET!C$30:N2281,9,0)),VLOOKUP(B455,'FERDİ BRANŞLAR'!B$2:M182,9,0))</f>
        <v>0</v>
      </c>
      <c r="K455" s="253">
        <f>IFERROR(IFERROR(IFERROR(IFERROR(IFERROR(IFERROR(IFERROR(VLOOKUP(B455,FUTSAL!C$69:N12008,10,0),VLOOKUP(B455,VOLEYBOL!C$54:N2404,10,0)),VLOOKUP(B455,FUTBOL!C$31:N2492,10,0)),VLOOKUP(B455,BASKETBOL!C$42:N2506,10,0)),VLOOKUP(B455,HENTBOL!C$32:N2507,10,0)),VLOOKUP(B455,HOKEY!C$35:N1851,10,0)),VLOOKUP(B455,KRİKET!C$30:N2281,10,0)),VLOOKUP(B455,'FERDİ BRANŞLAR'!B$2:M182,10,0))</f>
        <v>0</v>
      </c>
      <c r="L455" s="340" t="str">
        <f>IFERROR(IFERROR(IFERROR(IFERROR(IFERROR(IFERROR(IFERROR(VLOOKUP(B455,FUTSAL!C$69:N12008,11,0),VLOOKUP(B455,VOLEYBOL!C$54:N2404,11,0)),VLOOKUP(B455,FUTBOL!C$31:N2492,11,0)),VLOOKUP(B455,BASKETBOL!C$42:N2506,11,0)),VLOOKUP(B455,HENTBOL!C$32:N2507,11,0)),VLOOKUP(B455,HOKEY!C$35:N1851,11,0)),VLOOKUP(B455,KRİKET!C$30:N2281,11,0)),VLOOKUP(B455,'FERDİ BRANŞLAR'!B$2:M182,11,0))</f>
        <v>ÖZEL AMASYA SINAV ANADOLU LİSESİ</v>
      </c>
      <c r="M455" s="79">
        <f>IFERROR(IFERROR(IFERROR(IFERROR(IFERROR(IFERROR(IFERROR(VLOOKUP(B455,FUTSAL!C$69:N12008,12,0),VLOOKUP(B455,VOLEYBOL!C$54:N2404,12,0)),VLOOKUP(B455,FUTBOL!C$31:N2492,12,0)),VLOOKUP(B455,BASKETBOL!C$42:N2506,12,0)),VLOOKUP(B455,HENTBOL!C$32:N2507,12,0)),VLOOKUP(B455,HOKEY!C$35:N1851,11,0)),VLOOKUP(B455,KRİKET!C$30:N2281,12,0)),VLOOKUP(B455,'FERDİ BRANŞLAR'!B$2:M182,12,0))</f>
        <v>0</v>
      </c>
    </row>
    <row r="456" spans="2:13" ht="12" x14ac:dyDescent="0.2">
      <c r="B456" s="188">
        <v>195</v>
      </c>
      <c r="C456" s="185">
        <f>IFERROR(IFERROR(IFERROR(IFERROR(IFERROR(IFERROR(IFERROR(VLOOKUP(B456,FUTSAL!C$69:N11623,2,0),VLOOKUP(B456,VOLEYBOL!C$54:N2019,2,0)),VLOOKUP(B456,FUTBOL!C$31:N2107,2,0)),VLOOKUP(B456,BASKETBOL!C$42:N2121,2,0)),VLOOKUP(B456,HENTBOL!C$32:N2122,2,0)),VLOOKUP(B456,HOKEY!C$35:N1466,2,0)),VLOOKUP(B456,KRİKET!C$30:N1896,2,0)),VLOOKUP(B456,'FERDİ BRANŞLAR'!B$2:M242,2,0))</f>
        <v>46115</v>
      </c>
      <c r="D456" s="186">
        <f>IFERROR(IFERROR(IFERROR(IFERROR(IFERROR(IFERROR(IFERROR(VLOOKUP(B456,FUTSAL!C$69:N11623,3,0),VLOOKUP(B456,VOLEYBOL!C$54:N2019,3,0)),VLOOKUP(B456,FUTBOL!C$31:N2107,3,0)),VLOOKUP(B456,BASKETBOL!C$42:N2121,3,0)),VLOOKUP(B456,HENTBOL!C$32:N2122,3,0)),VLOOKUP(B456,HOKEY!C$35:N1466,3,0)),VLOOKUP(B456,KRİKET!C$30:N1896,3,0)),VLOOKUP(B456,'FERDİ BRANŞLAR'!B$2:M242,3,0))</f>
        <v>0.375</v>
      </c>
      <c r="E456" s="185" t="str">
        <f>IFERROR(IFERROR(IFERROR(IFERROR(IFERROR(IFERROR(IFERROR(VLOOKUP(B456,FUTSAL!C$69:N11623,4,0),VLOOKUP(B456,VOLEYBOL!C$54:N2019,4,0)),VLOOKUP(B456,FUTBOL!C$31:N2107,4,0)),VLOOKUP(B456,BASKETBOL!C$42:N2121,4,0)),VLOOKUP(B456,HENTBOL!C$32:N2122,4,0)),VLOOKUP(B456,HOKEY!C$35:N1466,4,0)),VLOOKUP(B456,KRİKET!C$30:N1896,4,0)),VLOOKUP(B456,'FERDİ BRANŞLAR'!B$2:M242,4,0))</f>
        <v>MERZİFON</v>
      </c>
      <c r="F456" s="185" t="str">
        <f>IFERROR(IFERROR(IFERROR(IFERROR(IFERROR(IFERROR(IFERROR(VLOOKUP(B456,FUTSAL!C$69:N11623,5,0),VLOOKUP(B456,VOLEYBOL!C$54:N2019,5,0)),VLOOKUP(B456,FUTBOL!C$31:N2107,5,0)),VLOOKUP(B456,BASKETBOL!C$42:N2121,5,0)),VLOOKUP(B456,HENTBOL!C$32:N2122,5,0)),VLOOKUP(B456,HOKEY!C$35:N1466,5,0)),VLOOKUP(B456,KRİKET!C$30:N1896,5,0)),VLOOKUP(B456,'FERDİ BRANŞLAR'!B$2:M242,5,0))</f>
        <v>FUTSAL</v>
      </c>
      <c r="G456" s="185" t="str">
        <f>IFERROR(IFERROR(IFERROR(IFERROR(IFERROR(IFERROR(IFERROR(VLOOKUP(B456,FUTSAL!C$69:N12068,6,0),VLOOKUP(B456,VOLEYBOL!C$54:N2464,6,0)),VLOOKUP(B456,FUTBOL!C$31:N2552,6,0)),VLOOKUP(B456,BASKETBOL!C$42:N2566,6,0)),VLOOKUP(B456,HENTBOL!C$32:N2567,6,0)),VLOOKUP(B456,HOKEY!C$35:N1911,6,0)),VLOOKUP(B456,KRİKET!C$30:N2341,6,0)),VLOOKUP(B456,'FERDİ BRANŞLAR'!B$2:M242,6,0))</f>
        <v>C GRB</v>
      </c>
      <c r="H456" s="185" t="str">
        <f>IFERROR(IFERROR(IFERROR(IFERROR(IFERROR(IFERROR(IFERROR(VLOOKUP(B456,FUTSAL!C$69:N12068,7,0),VLOOKUP(B456,VOLEYBOL!C$54:N2464,7,0)),VLOOKUP(B456,FUTBOL!C$31:N2552,7,0)),VLOOKUP(B456,BASKETBOL!C$42:N2566,7,0)),VLOOKUP(B456,HENTBOL!C$32:N2567,7,0)),VLOOKUP(B456,HOKEY!C$35:N1911,7,0)),VLOOKUP(B456,KRİKET!C$30:N2341,7,0)),VLOOKUP(B456,'FERDİ BRANŞLAR'!B$2:M242,7,0))</f>
        <v>GNÇ B ERK</v>
      </c>
      <c r="I456" s="187" t="str">
        <f>IFERROR(IFERROR(IFERROR(IFERROR(IFERROR(IFERROR(IFERROR(VLOOKUP(B456,FUTSAL!C$69:N12068,8,0),VLOOKUP(B456,VOLEYBOL!C$54:N2464,8,0)),VLOOKUP(B456,FUTBOL!C$31:N2552,8,0)),VLOOKUP(B456,BASKETBOL!C$42:N2566,8,0)),VLOOKUP(B456,HENTBOL!C$32:N2567,8,0)),VLOOKUP(B456,HOKEY!C$35:N1911,8,0)),VLOOKUP(B456,KRİKET!C$30:N2341,8,0)),VLOOKUP(B456,'FERDİ BRANŞLAR'!B$2:M242,8,0))</f>
        <v>MERZİFON FEN LİSESİ</v>
      </c>
      <c r="J456" s="253">
        <f>IFERROR(IFERROR(IFERROR(IFERROR(IFERROR(IFERROR(IFERROR(VLOOKUP(B456,FUTSAL!C$69:N12068,9,0),VLOOKUP(B456,VOLEYBOL!C$54:N2464,9,0)),VLOOKUP(B456,FUTBOL!C$31:N2552,9,0)),VLOOKUP(B456,BASKETBOL!C$42:N2566,9,0)),VLOOKUP(B456,HENTBOL!C$32:N2567,9,0)),VLOOKUP(B456,HOKEY!C$35:N1911,9,0)),VLOOKUP(B456,KRİKET!C$30:N2341,9,0)),VLOOKUP(B456,'FERDİ BRANŞLAR'!B$2:M242,9,0))</f>
        <v>0</v>
      </c>
      <c r="K456" s="253">
        <f>IFERROR(IFERROR(IFERROR(IFERROR(IFERROR(IFERROR(IFERROR(VLOOKUP(B456,FUTSAL!C$69:N12068,10,0),VLOOKUP(B456,VOLEYBOL!C$54:N2464,10,0)),VLOOKUP(B456,FUTBOL!C$31:N2552,10,0)),VLOOKUP(B456,BASKETBOL!C$42:N2566,10,0)),VLOOKUP(B456,HENTBOL!C$32:N2567,10,0)),VLOOKUP(B456,HOKEY!C$35:N1911,10,0)),VLOOKUP(B456,KRİKET!C$30:N2341,10,0)),VLOOKUP(B456,'FERDİ BRANŞLAR'!B$2:M242,10,0))</f>
        <v>0</v>
      </c>
      <c r="L456" s="59" t="str">
        <f>IFERROR(IFERROR(IFERROR(IFERROR(IFERROR(IFERROR(IFERROR(VLOOKUP(B456,FUTSAL!C$69:N12068,11,0),VLOOKUP(B456,VOLEYBOL!C$54:N2464,11,0)),VLOOKUP(B456,FUTBOL!C$31:N2552,11,0)),VLOOKUP(B456,BASKETBOL!C$42:N2566,11,0)),VLOOKUP(B456,HENTBOL!C$32:N2567,11,0)),VLOOKUP(B456,HOKEY!C$35:N1911,11,0)),VLOOKUP(B456,KRİKET!C$30:N2341,11,0)),VLOOKUP(B456,'FERDİ BRANŞLAR'!B$2:M242,11,0))</f>
        <v>ÖZEL MERZİFON SINAV KOLEJİ FEN LİSESİ</v>
      </c>
      <c r="M456" s="79">
        <f>IFERROR(IFERROR(IFERROR(IFERROR(IFERROR(IFERROR(IFERROR(VLOOKUP(B456,FUTSAL!C$69:N12068,12,0),VLOOKUP(B456,VOLEYBOL!C$54:N2464,12,0)),VLOOKUP(B456,FUTBOL!C$31:N2552,12,0)),VLOOKUP(B456,BASKETBOL!C$42:N2566,12,0)),VLOOKUP(B456,HENTBOL!C$32:N2567,12,0)),VLOOKUP(B456,HOKEY!C$35:N1911,11,0)),VLOOKUP(B456,KRİKET!C$30:N2341,12,0)),VLOOKUP(B456,'FERDİ BRANŞLAR'!B$2:M242,12,0))</f>
        <v>0</v>
      </c>
    </row>
    <row r="457" spans="2:13" ht="12" x14ac:dyDescent="0.2">
      <c r="B457" s="188">
        <v>184</v>
      </c>
      <c r="C457" s="185">
        <f>IFERROR(IFERROR(IFERROR(IFERROR(IFERROR(IFERROR(IFERROR(VLOOKUP(B457,FUTSAL!C$69:N11622,2,0),VLOOKUP(B457,VOLEYBOL!C$54:N2018,2,0)),VLOOKUP(B457,FUTBOL!C$31:N2106,2,0)),VLOOKUP(B457,BASKETBOL!C$42:N2120,2,0)),VLOOKUP(B457,HENTBOL!C$32:N2121,2,0)),VLOOKUP(B457,HOKEY!C$35:N1465,2,0)),VLOOKUP(B457,KRİKET!C$30:N1895,2,0)),VLOOKUP(B457,'FERDİ BRANŞLAR'!B$2:M241,2,0))</f>
        <v>46115</v>
      </c>
      <c r="D457" s="186">
        <f>IFERROR(IFERROR(IFERROR(IFERROR(IFERROR(IFERROR(IFERROR(VLOOKUP(B457,FUTSAL!C$69:N11622,3,0),VLOOKUP(B457,VOLEYBOL!C$54:N2018,3,0)),VLOOKUP(B457,FUTBOL!C$31:N2106,3,0)),VLOOKUP(B457,BASKETBOL!C$42:N2120,3,0)),VLOOKUP(B457,HENTBOL!C$32:N2121,3,0)),VLOOKUP(B457,HOKEY!C$35:N1465,3,0)),VLOOKUP(B457,KRİKET!C$30:N1895,3,0)),VLOOKUP(B457,'FERDİ BRANŞLAR'!B$2:M241,3,0))</f>
        <v>0.41666666666666669</v>
      </c>
      <c r="E457" s="185" t="str">
        <f>IFERROR(IFERROR(IFERROR(IFERROR(IFERROR(IFERROR(IFERROR(VLOOKUP(B457,FUTSAL!C$69:N11622,4,0),VLOOKUP(B457,VOLEYBOL!C$54:N2018,4,0)),VLOOKUP(B457,FUTBOL!C$31:N2106,4,0)),VLOOKUP(B457,BASKETBOL!C$42:N2120,4,0)),VLOOKUP(B457,HENTBOL!C$32:N2121,4,0)),VLOOKUP(B457,HOKEY!C$35:N1465,4,0)),VLOOKUP(B457,KRİKET!C$30:N1895,4,0)),VLOOKUP(B457,'FERDİ BRANŞLAR'!B$2:M241,4,0))</f>
        <v>A.S.S</v>
      </c>
      <c r="F457" s="185" t="str">
        <f>IFERROR(IFERROR(IFERROR(IFERROR(IFERROR(IFERROR(IFERROR(VLOOKUP(B457,FUTSAL!C$69:N11622,5,0),VLOOKUP(B457,VOLEYBOL!C$54:N2018,5,0)),VLOOKUP(B457,FUTBOL!C$31:N2106,5,0)),VLOOKUP(B457,BASKETBOL!C$42:N2120,5,0)),VLOOKUP(B457,HENTBOL!C$32:N2121,5,0)),VLOOKUP(B457,HOKEY!C$35:N1465,5,0)),VLOOKUP(B457,KRİKET!C$30:N1895,5,0)),VLOOKUP(B457,'FERDİ BRANŞLAR'!B$2:M241,5,0))</f>
        <v>FUTSAL</v>
      </c>
      <c r="G457" s="185" t="str">
        <f>IFERROR(IFERROR(IFERROR(IFERROR(IFERROR(IFERROR(IFERROR(VLOOKUP(B457,FUTSAL!C$69:N12067,6,0),VLOOKUP(B457,VOLEYBOL!C$54:N2463,6,0)),VLOOKUP(B457,FUTBOL!C$31:N2551,6,0)),VLOOKUP(B457,BASKETBOL!C$42:N2565,6,0)),VLOOKUP(B457,HENTBOL!C$32:N2566,6,0)),VLOOKUP(B457,HOKEY!C$35:N1910,6,0)),VLOOKUP(B457,KRİKET!C$30:N2340,6,0)),VLOOKUP(B457,'FERDİ BRANŞLAR'!B$2:M241,6,0))</f>
        <v>A GRB</v>
      </c>
      <c r="H457" s="185" t="str">
        <f>IFERROR(IFERROR(IFERROR(IFERROR(IFERROR(IFERROR(IFERROR(VLOOKUP(B457,FUTSAL!C$69:N12067,7,0),VLOOKUP(B457,VOLEYBOL!C$54:N2463,7,0)),VLOOKUP(B457,FUTBOL!C$31:N2551,7,0)),VLOOKUP(B457,BASKETBOL!C$42:N2565,7,0)),VLOOKUP(B457,HENTBOL!C$32:N2566,7,0)),VLOOKUP(B457,HOKEY!C$35:N1910,7,0)),VLOOKUP(B457,KRİKET!C$30:N2340,7,0)),VLOOKUP(B457,'FERDİ BRANŞLAR'!B$2:M241,7,0))</f>
        <v>GNÇ B ERK</v>
      </c>
      <c r="I457" s="187" t="str">
        <f>IFERROR(IFERROR(IFERROR(IFERROR(IFERROR(IFERROR(IFERROR(VLOOKUP(B457,FUTSAL!C$69:N12067,8,0),VLOOKUP(B457,VOLEYBOL!C$54:N2463,8,0)),VLOOKUP(B457,FUTBOL!C$31:N2551,8,0)),VLOOKUP(B457,BASKETBOL!C$42:N2565,8,0)),VLOOKUP(B457,HENTBOL!C$32:N2566,8,0)),VLOOKUP(B457,HOKEY!C$35:N1910,8,0)),VLOOKUP(B457,KRİKET!C$30:N2340,8,0)),VLOOKUP(B457,'FERDİ BRANŞLAR'!B$2:M241,8,0))</f>
        <v>AMASYA SABUNCUOĞLU ŞEREFEDDİN MTAL</v>
      </c>
      <c r="J457" s="253">
        <f>IFERROR(IFERROR(IFERROR(IFERROR(IFERROR(IFERROR(IFERROR(VLOOKUP(B457,FUTSAL!C$69:N12067,9,0),VLOOKUP(B457,VOLEYBOL!C$54:N2463,9,0)),VLOOKUP(B457,FUTBOL!C$31:N2551,9,0)),VLOOKUP(B457,BASKETBOL!C$42:N2565,9,0)),VLOOKUP(B457,HENTBOL!C$32:N2566,9,0)),VLOOKUP(B457,HOKEY!C$35:N1910,9,0)),VLOOKUP(B457,KRİKET!C$30:N2340,9,0)),VLOOKUP(B457,'FERDİ BRANŞLAR'!B$2:M241,9,0))</f>
        <v>0</v>
      </c>
      <c r="K457" s="253">
        <f>IFERROR(IFERROR(IFERROR(IFERROR(IFERROR(IFERROR(IFERROR(VLOOKUP(B457,FUTSAL!C$69:N12067,10,0),VLOOKUP(B457,VOLEYBOL!C$54:N2463,10,0)),VLOOKUP(B457,FUTBOL!C$31:N2551,10,0)),VLOOKUP(B457,BASKETBOL!C$42:N2565,10,0)),VLOOKUP(B457,HENTBOL!C$32:N2566,10,0)),VLOOKUP(B457,HOKEY!C$35:N1910,10,0)),VLOOKUP(B457,KRİKET!C$30:N2340,10,0)),VLOOKUP(B457,'FERDİ BRANŞLAR'!B$2:M241,10,0))</f>
        <v>0</v>
      </c>
      <c r="L457" s="59" t="str">
        <f>IFERROR(IFERROR(IFERROR(IFERROR(IFERROR(IFERROR(IFERROR(VLOOKUP(B457,FUTSAL!C$69:N12067,11,0),VLOOKUP(B457,VOLEYBOL!C$54:N2463,11,0)),VLOOKUP(B457,FUTBOL!C$31:N2551,11,0)),VLOOKUP(B457,BASKETBOL!C$42:N2565,11,0)),VLOOKUP(B457,HENTBOL!C$32:N2566,11,0)),VLOOKUP(B457,HOKEY!C$35:N1910,11,0)),VLOOKUP(B457,KRİKET!C$30:N2340,11,0)),VLOOKUP(B457,'FERDİ BRANŞLAR'!B$2:M241,11,0))</f>
        <v>AMASYA SOSYAL BİLİMLER LİSESİ</v>
      </c>
      <c r="M457" s="79">
        <f>IFERROR(IFERROR(IFERROR(IFERROR(IFERROR(IFERROR(IFERROR(VLOOKUP(B457,FUTSAL!C$69:N12067,12,0),VLOOKUP(B457,VOLEYBOL!C$54:N2463,12,0)),VLOOKUP(B457,FUTBOL!C$31:N2551,12,0)),VLOOKUP(B457,BASKETBOL!C$42:N2565,12,0)),VLOOKUP(B457,HENTBOL!C$32:N2566,12,0)),VLOOKUP(B457,HOKEY!C$35:N1910,11,0)),VLOOKUP(B457,KRİKET!C$30:N2340,12,0)),VLOOKUP(B457,'FERDİ BRANŞLAR'!B$2:M241,12,0))</f>
        <v>0</v>
      </c>
    </row>
    <row r="458" spans="2:13" ht="12" x14ac:dyDescent="0.2">
      <c r="B458" s="188">
        <v>196</v>
      </c>
      <c r="C458" s="185">
        <f>IFERROR(IFERROR(IFERROR(IFERROR(IFERROR(IFERROR(IFERROR(VLOOKUP(B458,FUTSAL!C$69:N11624,2,0),VLOOKUP(B458,VOLEYBOL!C$54:N2020,2,0)),VLOOKUP(B458,FUTBOL!C$31:N2108,2,0)),VLOOKUP(B458,BASKETBOL!C$42:N2122,2,0)),VLOOKUP(B458,HENTBOL!C$32:N2123,2,0)),VLOOKUP(B458,HOKEY!C$35:N1467,2,0)),VLOOKUP(B458,KRİKET!C$30:N1897,2,0)),VLOOKUP(B458,'FERDİ BRANŞLAR'!B$2:M243,2,0))</f>
        <v>46115</v>
      </c>
      <c r="D458" s="186">
        <f>IFERROR(IFERROR(IFERROR(IFERROR(IFERROR(IFERROR(IFERROR(VLOOKUP(B458,FUTSAL!C$69:N11624,3,0),VLOOKUP(B458,VOLEYBOL!C$54:N2020,3,0)),VLOOKUP(B458,FUTBOL!C$31:N2108,3,0)),VLOOKUP(B458,BASKETBOL!C$42:N2122,3,0)),VLOOKUP(B458,HENTBOL!C$32:N2123,3,0)),VLOOKUP(B458,HOKEY!C$35:N1467,3,0)),VLOOKUP(B458,KRİKET!C$30:N1897,3,0)),VLOOKUP(B458,'FERDİ BRANŞLAR'!B$2:M243,3,0))</f>
        <v>0.41666666666666669</v>
      </c>
      <c r="E458" s="185" t="str">
        <f>IFERROR(IFERROR(IFERROR(IFERROR(IFERROR(IFERROR(IFERROR(VLOOKUP(B458,FUTSAL!C$69:N11624,4,0),VLOOKUP(B458,VOLEYBOL!C$54:N2020,4,0)),VLOOKUP(B458,FUTBOL!C$31:N2108,4,0)),VLOOKUP(B458,BASKETBOL!C$42:N2122,4,0)),VLOOKUP(B458,HENTBOL!C$32:N2123,4,0)),VLOOKUP(B458,HOKEY!C$35:N1467,4,0)),VLOOKUP(B458,KRİKET!C$30:N1897,4,0)),VLOOKUP(B458,'FERDİ BRANŞLAR'!B$2:M243,4,0))</f>
        <v>MERZİFON</v>
      </c>
      <c r="F458" s="185" t="str">
        <f>IFERROR(IFERROR(IFERROR(IFERROR(IFERROR(IFERROR(IFERROR(VLOOKUP(B458,FUTSAL!C$69:N11624,5,0),VLOOKUP(B458,VOLEYBOL!C$54:N2020,5,0)),VLOOKUP(B458,FUTBOL!C$31:N2108,5,0)),VLOOKUP(B458,BASKETBOL!C$42:N2122,5,0)),VLOOKUP(B458,HENTBOL!C$32:N2123,5,0)),VLOOKUP(B458,HOKEY!C$35:N1467,5,0)),VLOOKUP(B458,KRİKET!C$30:N1897,5,0)),VLOOKUP(B458,'FERDİ BRANŞLAR'!B$2:M243,5,0))</f>
        <v>FUTSAL</v>
      </c>
      <c r="G458" s="185" t="str">
        <f>IFERROR(IFERROR(IFERROR(IFERROR(IFERROR(IFERROR(IFERROR(VLOOKUP(B458,FUTSAL!C$69:N12069,6,0),VLOOKUP(B458,VOLEYBOL!C$54:N2465,6,0)),VLOOKUP(B458,FUTBOL!C$31:N2553,6,0)),VLOOKUP(B458,BASKETBOL!C$42:N2567,6,0)),VLOOKUP(B458,HENTBOL!C$32:N2568,6,0)),VLOOKUP(B458,HOKEY!C$35:N1912,6,0)),VLOOKUP(B458,KRİKET!C$30:N2342,6,0)),VLOOKUP(B458,'FERDİ BRANŞLAR'!B$2:M243,6,0))</f>
        <v>C GRB</v>
      </c>
      <c r="H458" s="185" t="str">
        <f>IFERROR(IFERROR(IFERROR(IFERROR(IFERROR(IFERROR(IFERROR(VLOOKUP(B458,FUTSAL!C$69:N12069,7,0),VLOOKUP(B458,VOLEYBOL!C$54:N2465,7,0)),VLOOKUP(B458,FUTBOL!C$31:N2553,7,0)),VLOOKUP(B458,BASKETBOL!C$42:N2567,7,0)),VLOOKUP(B458,HENTBOL!C$32:N2568,7,0)),VLOOKUP(B458,HOKEY!C$35:N1912,7,0)),VLOOKUP(B458,KRİKET!C$30:N2342,7,0)),VLOOKUP(B458,'FERDİ BRANŞLAR'!B$2:M243,7,0))</f>
        <v>GNÇ B ERK</v>
      </c>
      <c r="I458" s="187" t="str">
        <f>IFERROR(IFERROR(IFERROR(IFERROR(IFERROR(IFERROR(IFERROR(VLOOKUP(B458,FUTSAL!C$69:N12069,8,0),VLOOKUP(B458,VOLEYBOL!C$54:N2465,8,0)),VLOOKUP(B458,FUTBOL!C$31:N2553,8,0)),VLOOKUP(B458,BASKETBOL!C$42:N2567,8,0)),VLOOKUP(B458,HENTBOL!C$32:N2568,8,0)),VLOOKUP(B458,HOKEY!C$35:N1912,8,0)),VLOOKUP(B458,KRİKET!C$30:N2342,8,0)),VLOOKUP(B458,'FERDİ BRANŞLAR'!B$2:M243,8,0))</f>
        <v>SULUOVA LOKMAN HEKİM MTAL</v>
      </c>
      <c r="J458" s="253">
        <f>IFERROR(IFERROR(IFERROR(IFERROR(IFERROR(IFERROR(IFERROR(VLOOKUP(B458,FUTSAL!C$69:N12069,9,0),VLOOKUP(B458,VOLEYBOL!C$54:N2465,9,0)),VLOOKUP(B458,FUTBOL!C$31:N2553,9,0)),VLOOKUP(B458,BASKETBOL!C$42:N2567,9,0)),VLOOKUP(B458,HENTBOL!C$32:N2568,9,0)),VLOOKUP(B458,HOKEY!C$35:N1912,9,0)),VLOOKUP(B458,KRİKET!C$30:N2342,9,0)),VLOOKUP(B458,'FERDİ BRANŞLAR'!B$2:M243,9,0))</f>
        <v>0</v>
      </c>
      <c r="K458" s="253">
        <f>IFERROR(IFERROR(IFERROR(IFERROR(IFERROR(IFERROR(IFERROR(VLOOKUP(B458,FUTSAL!C$69:N12069,10,0),VLOOKUP(B458,VOLEYBOL!C$54:N2465,10,0)),VLOOKUP(B458,FUTBOL!C$31:N2553,10,0)),VLOOKUP(B458,BASKETBOL!C$42:N2567,10,0)),VLOOKUP(B458,HENTBOL!C$32:N2568,10,0)),VLOOKUP(B458,HOKEY!C$35:N1912,10,0)),VLOOKUP(B458,KRİKET!C$30:N2342,10,0)),VLOOKUP(B458,'FERDİ BRANŞLAR'!B$2:M243,10,0))</f>
        <v>0</v>
      </c>
      <c r="L458" s="59" t="str">
        <f>IFERROR(IFERROR(IFERROR(IFERROR(IFERROR(IFERROR(IFERROR(VLOOKUP(B458,FUTSAL!C$69:N12069,11,0),VLOOKUP(B458,VOLEYBOL!C$54:N2465,11,0)),VLOOKUP(B458,FUTBOL!C$31:N2553,11,0)),VLOOKUP(B458,BASKETBOL!C$42:N2567,11,0)),VLOOKUP(B458,HENTBOL!C$32:N2568,11,0)),VLOOKUP(B458,HOKEY!C$35:N1912,11,0)),VLOOKUP(B458,KRİKET!C$30:N2342,11,0)),VLOOKUP(B458,'FERDİ BRANŞLAR'!B$2:M243,11,0))</f>
        <v>SULUOVA ADANAN MENDERES MTAL</v>
      </c>
      <c r="M458" s="79">
        <f>IFERROR(IFERROR(IFERROR(IFERROR(IFERROR(IFERROR(IFERROR(VLOOKUP(B458,FUTSAL!C$69:N12069,12,0),VLOOKUP(B458,VOLEYBOL!C$54:N2465,12,0)),VLOOKUP(B458,FUTBOL!C$31:N2553,12,0)),VLOOKUP(B458,BASKETBOL!C$42:N2567,12,0)),VLOOKUP(B458,HENTBOL!C$32:N2568,12,0)),VLOOKUP(B458,HOKEY!C$35:N1912,11,0)),VLOOKUP(B458,KRİKET!C$30:N2342,12,0)),VLOOKUP(B458,'FERDİ BRANŞLAR'!B$2:M243,12,0))</f>
        <v>0</v>
      </c>
    </row>
    <row r="459" spans="2:13" ht="12" x14ac:dyDescent="0.2">
      <c r="B459" s="104" t="s">
        <v>206</v>
      </c>
      <c r="C459" s="185">
        <f>IFERROR(IFERROR(IFERROR(IFERROR(IFERROR(IFERROR(IFERROR(VLOOKUP(B459,FUTSAL!C$69:N12046,2,0),VLOOKUP(B459,VOLEYBOL!C$54:N2442,2,0)),VLOOKUP(B459,FUTBOL!C$31:N2530,2,0)),VLOOKUP(B459,BASKETBOL!C$42:N2544,2,0)),VLOOKUP(B459,HENTBOL!C$32:N2545,2,0)),VLOOKUP(B459,HOKEY!C$35:N1889,2,0)),VLOOKUP(B459,KRİKET!C$30:N2319,2,0)),VLOOKUP(B459,'FERDİ BRANŞLAR'!B$2:M665,2,0))</f>
        <v>46115</v>
      </c>
      <c r="D459" s="186">
        <f>IFERROR(IFERROR(IFERROR(IFERROR(IFERROR(IFERROR(IFERROR(VLOOKUP(B459,FUTSAL!C$69:N12046,3,0),VLOOKUP(B459,VOLEYBOL!C$54:N2442,3,0)),VLOOKUP(B459,FUTBOL!C$31:N2530,3,0)),VLOOKUP(B459,BASKETBOL!C$42:N2544,3,0)),VLOOKUP(B459,HENTBOL!C$32:N2545,3,0)),VLOOKUP(B459,HOKEY!C$35:N1889,3,0)),VLOOKUP(B459,KRİKET!C$30:N2319,3,0)),VLOOKUP(B459,'FERDİ BRANŞLAR'!B$2:M665,3,0))</f>
        <v>0.41666666666666669</v>
      </c>
      <c r="E459" s="185" t="str">
        <f>IFERROR(IFERROR(IFERROR(IFERROR(IFERROR(IFERROR(IFERROR(VLOOKUP(B459,FUTSAL!C$69:N12046,4,0),VLOOKUP(B459,VOLEYBOL!C$54:N2442,4,0)),VLOOKUP(B459,FUTBOL!C$31:N2530,4,0)),VLOOKUP(B459,BASKETBOL!C$42:N2544,4,0)),VLOOKUP(B459,HENTBOL!C$32:N2545,4,0)),VLOOKUP(B459,HOKEY!C$35:N1889,4,0)),VLOOKUP(B459,KRİKET!C$30:N2319,4,0)),VLOOKUP(B459,'FERDİ BRANŞLAR'!B$2:M665,4,0))</f>
        <v>MERZİFON TENİS SAHASI</v>
      </c>
      <c r="F459" s="185" t="str">
        <f>IFERROR(IFERROR(IFERROR(IFERROR(IFERROR(IFERROR(IFERROR(VLOOKUP(B459,FUTSAL!C$69:N12046,5,0),VLOOKUP(B459,VOLEYBOL!C$54:N2442,5,0)),VLOOKUP(B459,FUTBOL!C$31:N2530,5,0)),VLOOKUP(B459,BASKETBOL!C$42:N2544,5,0)),VLOOKUP(B459,HENTBOL!C$32:N2545,5,0)),VLOOKUP(B459,HOKEY!C$35:N1889,5,0)),VLOOKUP(B459,KRİKET!C$30:N2319,5,0)),VLOOKUP(B459,'FERDİ BRANŞLAR'!B$2:M665,5,0))</f>
        <v>TENİS</v>
      </c>
      <c r="G459" s="185" t="str">
        <f>IFERROR(IFERROR(IFERROR(IFERROR(IFERROR(IFERROR(IFERROR(VLOOKUP(B459,FUTSAL!C$69:N12491,6,0),VLOOKUP(B459,VOLEYBOL!C$54:N2887,6,0)),VLOOKUP(B459,FUTBOL!C$31:N2975,6,0)),VLOOKUP(B459,BASKETBOL!C$42:N2989,6,0)),VLOOKUP(B459,HENTBOL!C$32:N2990,6,0)),VLOOKUP(B459,HOKEY!C$35:N2334,6,0)),VLOOKUP(B459,KRİKET!C$30:N2764,6,0)),VLOOKUP(B459,'FERDİ BRANŞLAR'!B$2:M665,6,0))</f>
        <v>…</v>
      </c>
      <c r="H459" s="185" t="str">
        <f>IFERROR(IFERROR(IFERROR(IFERROR(IFERROR(IFERROR(IFERROR(VLOOKUP(B459,FUTSAL!C$69:N12491,7,0),VLOOKUP(B459,VOLEYBOL!C$54:N2887,7,0)),VLOOKUP(B459,FUTBOL!C$31:N2975,7,0)),VLOOKUP(B459,BASKETBOL!C$42:N2989,7,0)),VLOOKUP(B459,HENTBOL!C$32:N2990,7,0)),VLOOKUP(B459,HOKEY!C$35:N2334,7,0)),VLOOKUP(B459,KRİKET!C$30:N2764,7,0)),VLOOKUP(B459,'FERDİ BRANŞLAR'!B$2:M665,7,0))</f>
        <v>MİNİKLER</v>
      </c>
      <c r="I459" s="187" t="str">
        <f>IFERROR(IFERROR(IFERROR(IFERROR(IFERROR(IFERROR(IFERROR(VLOOKUP(B459,FUTSAL!C$69:N12491,8,0),VLOOKUP(B459,VOLEYBOL!C$54:N2887,8,0)),VLOOKUP(B459,FUTBOL!C$31:N2975,8,0)),VLOOKUP(B459,BASKETBOL!C$42:N2989,8,0)),VLOOKUP(B459,HENTBOL!C$32:N2990,8,0)),VLOOKUP(B459,HOKEY!C$35:N2334,8,0)),VLOOKUP(B459,KRİKET!C$30:N2764,8,0)),VLOOKUP(B459,'FERDİ BRANŞLAR'!B$2:M665,8,0))</f>
        <v>……….</v>
      </c>
      <c r="J459" s="183" t="str">
        <f>IFERROR(IFERROR(IFERROR(IFERROR(IFERROR(IFERROR(IFERROR(VLOOKUP(B459,FUTSAL!C$69:N12491,9,0),VLOOKUP(B459,VOLEYBOL!C$54:N2887,9,0)),VLOOKUP(B459,FUTBOL!C$31:N2975,9,0)),VLOOKUP(B459,BASKETBOL!C$42:N2989,9,0)),VLOOKUP(B459,HENTBOL!C$32:N2990,9,0)),VLOOKUP(B459,HOKEY!C$35:N2334,9,0)),VLOOKUP(B459,KRİKET!C$30:N2764,9,0)),VLOOKUP(B459,'FERDİ BRANŞLAR'!B$2:M665,9,0))</f>
        <v>…</v>
      </c>
      <c r="K459" s="183" t="str">
        <f>IFERROR(IFERROR(IFERROR(IFERROR(IFERROR(IFERROR(IFERROR(VLOOKUP(B459,FUTSAL!C$69:N12491,10,0),VLOOKUP(B459,VOLEYBOL!C$54:N2887,10,0)),VLOOKUP(B459,FUTBOL!C$31:N2975,10,0)),VLOOKUP(B459,BASKETBOL!C$42:N2989,10,0)),VLOOKUP(B459,HENTBOL!C$32:N2990,10,0)),VLOOKUP(B459,HOKEY!C$35:N2334,10,0)),VLOOKUP(B459,KRİKET!C$30:N2764,10,0)),VLOOKUP(B459,'FERDİ BRANŞLAR'!B$2:M665,10,0))</f>
        <v>…</v>
      </c>
      <c r="L459" s="59" t="str">
        <f>IFERROR(IFERROR(IFERROR(IFERROR(IFERROR(IFERROR(IFERROR(VLOOKUP(B459,FUTSAL!C$69:N12491,11,0),VLOOKUP(B459,VOLEYBOL!C$54:N2887,11,0)),VLOOKUP(B459,FUTBOL!C$31:N2975,11,0)),VLOOKUP(B459,BASKETBOL!C$42:N2989,11,0)),VLOOKUP(B459,HENTBOL!C$32:N2990,11,0)),VLOOKUP(B459,HOKEY!C$35:N2334,11,0)),VLOOKUP(B459,KRİKET!C$30:N2764,11,0)),VLOOKUP(B459,'FERDİ BRANŞLAR'!B$2:M665,11,0))</f>
        <v>……….</v>
      </c>
      <c r="M459" s="79" t="str">
        <f>IFERROR(IFERROR(IFERROR(IFERROR(IFERROR(IFERROR(IFERROR(VLOOKUP(B459,FUTSAL!C$69:N12491,12,0),VLOOKUP(B459,VOLEYBOL!C$54:N2887,12,0)),VLOOKUP(B459,FUTBOL!C$31:N2975,12,0)),VLOOKUP(B459,BASKETBOL!C$42:N2989,12,0)),VLOOKUP(B459,HENTBOL!C$32:N2990,12,0)),VLOOKUP(B459,HOKEY!C$35:N2334,11,0)),VLOOKUP(B459,KRİKET!C$30:N2764,12,0)),VLOOKUP(B459,'FERDİ BRANŞLAR'!B$2:M665,12,0))</f>
        <v xml:space="preserve">KUPA TÖRENİ </v>
      </c>
    </row>
    <row r="460" spans="2:13" ht="12" x14ac:dyDescent="0.2">
      <c r="B460" s="104" t="s">
        <v>175</v>
      </c>
      <c r="C460" s="185">
        <f>IFERROR(IFERROR(IFERROR(IFERROR(IFERROR(IFERROR(IFERROR(VLOOKUP(B460,FUTSAL!C$69:N12015,2,0),VLOOKUP(B460,VOLEYBOL!C$54:N2411,2,0)),VLOOKUP(B460,FUTBOL!C$31:N2499,2,0)),VLOOKUP(B460,BASKETBOL!C$42:N2513,2,0)),VLOOKUP(B460,HENTBOL!C$32:N2514,2,0)),VLOOKUP(B460,HOKEY!C$35:N1858,2,0)),VLOOKUP(B460,KRİKET!C$30:N2288,2,0)),VLOOKUP(B460,'FERDİ BRANŞLAR'!B$2:M634,2,0))</f>
        <v>46115</v>
      </c>
      <c r="D460" s="186">
        <f>IFERROR(IFERROR(IFERROR(IFERROR(IFERROR(IFERROR(IFERROR(VLOOKUP(B460,FUTSAL!C$69:N12015,3,0),VLOOKUP(B460,VOLEYBOL!C$54:N2411,3,0)),VLOOKUP(B460,FUTBOL!C$31:N2499,3,0)),VLOOKUP(B460,BASKETBOL!C$42:N2513,3,0)),VLOOKUP(B460,HENTBOL!C$32:N2514,3,0)),VLOOKUP(B460,HOKEY!C$35:N1858,3,0)),VLOOKUP(B460,KRİKET!C$30:N2288,3,0)),VLOOKUP(B460,'FERDİ BRANŞLAR'!B$2:M634,3,0))</f>
        <v>0.41666666666666702</v>
      </c>
      <c r="E460" s="185" t="str">
        <f>IFERROR(IFERROR(IFERROR(IFERROR(IFERROR(IFERROR(IFERROR(VLOOKUP(B460,FUTSAL!C$69:N12015,4,0),VLOOKUP(B460,VOLEYBOL!C$54:N2411,4,0)),VLOOKUP(B460,FUTBOL!C$31:N2499,4,0)),VLOOKUP(B460,BASKETBOL!C$42:N2513,4,0)),VLOOKUP(B460,HENTBOL!C$32:N2514,4,0)),VLOOKUP(B460,HOKEY!C$35:N1858,4,0)),VLOOKUP(B460,KRİKET!C$30:N2288,4,0)),VLOOKUP(B460,'FERDİ BRANŞLAR'!B$2:M634,4,0))</f>
        <v>AMASYA BLD SENTETİK SAHA</v>
      </c>
      <c r="F460" s="185" t="str">
        <f>IFERROR(IFERROR(IFERROR(IFERROR(IFERROR(IFERROR(IFERROR(VLOOKUP(B460,FUTSAL!C$69:N12015,5,0),VLOOKUP(B460,VOLEYBOL!C$54:N2411,5,0)),VLOOKUP(B460,FUTBOL!C$31:N2499,5,0)),VLOOKUP(B460,BASKETBOL!C$42:N2513,5,0)),VLOOKUP(B460,HENTBOL!C$32:N2514,5,0)),VLOOKUP(B460,HOKEY!C$35:N1858,5,0)),VLOOKUP(B460,KRİKET!C$30:N2288,5,0)),VLOOKUP(B460,'FERDİ BRANŞLAR'!B$2:M634,5,0))</f>
        <v>GELENEKSEL TÜRK OKÇULUĞU</v>
      </c>
      <c r="G460" s="185" t="str">
        <f>IFERROR(IFERROR(IFERROR(IFERROR(IFERROR(IFERROR(IFERROR(VLOOKUP(B460,FUTSAL!C$69:N12460,6,0),VLOOKUP(B460,VOLEYBOL!C$54:N2856,6,0)),VLOOKUP(B460,FUTBOL!C$31:N2944,6,0)),VLOOKUP(B460,BASKETBOL!C$42:N2958,6,0)),VLOOKUP(B460,HENTBOL!C$32:N2959,6,0)),VLOOKUP(B460,HOKEY!C$35:N2303,6,0)),VLOOKUP(B460,KRİKET!C$30:N2733,6,0)),VLOOKUP(B460,'FERDİ BRANŞLAR'!B$2:M634,6,0))</f>
        <v>…</v>
      </c>
      <c r="H460" s="185" t="str">
        <f>IFERROR(IFERROR(IFERROR(IFERROR(IFERROR(IFERROR(IFERROR(VLOOKUP(B460,FUTSAL!C$69:N12460,7,0),VLOOKUP(B460,VOLEYBOL!C$54:N2856,7,0)),VLOOKUP(B460,FUTBOL!C$31:N2944,7,0)),VLOOKUP(B460,BASKETBOL!C$42:N2958,7,0)),VLOOKUP(B460,HENTBOL!C$32:N2959,7,0)),VLOOKUP(B460,HOKEY!C$35:N2303,7,0)),VLOOKUP(B460,KRİKET!C$30:N2733,7,0)),VLOOKUP(B460,'FERDİ BRANŞLAR'!B$2:M634,7,0))</f>
        <v>KÜÇÜK-YILDIZ</v>
      </c>
      <c r="I460" s="187" t="str">
        <f>IFERROR(IFERROR(IFERROR(IFERROR(IFERROR(IFERROR(IFERROR(VLOOKUP(B460,FUTSAL!C$69:N12460,8,0),VLOOKUP(B460,VOLEYBOL!C$54:N2856,8,0)),VLOOKUP(B460,FUTBOL!C$31:N2944,8,0)),VLOOKUP(B460,BASKETBOL!C$42:N2958,8,0)),VLOOKUP(B460,HENTBOL!C$32:N2959,8,0)),VLOOKUP(B460,HOKEY!C$35:N2303,8,0)),VLOOKUP(B460,KRİKET!C$30:N2733,8,0)),VLOOKUP(B460,'FERDİ BRANŞLAR'!B$2:M634,8,0))</f>
        <v>……….</v>
      </c>
      <c r="J460" s="183" t="str">
        <f>IFERROR(IFERROR(IFERROR(IFERROR(IFERROR(IFERROR(IFERROR(VLOOKUP(B460,FUTSAL!C$69:N12460,9,0),VLOOKUP(B460,VOLEYBOL!C$54:N2856,9,0)),VLOOKUP(B460,FUTBOL!C$31:N2944,9,0)),VLOOKUP(B460,BASKETBOL!C$42:N2958,9,0)),VLOOKUP(B460,HENTBOL!C$32:N2959,9,0)),VLOOKUP(B460,HOKEY!C$35:N2303,9,0)),VLOOKUP(B460,KRİKET!C$30:N2733,9,0)),VLOOKUP(B460,'FERDİ BRANŞLAR'!B$2:M634,9,0))</f>
        <v>…</v>
      </c>
      <c r="K460" s="183" t="str">
        <f>IFERROR(IFERROR(IFERROR(IFERROR(IFERROR(IFERROR(IFERROR(VLOOKUP(B460,FUTSAL!C$69:N12460,10,0),VLOOKUP(B460,VOLEYBOL!C$54:N2856,10,0)),VLOOKUP(B460,FUTBOL!C$31:N2944,10,0)),VLOOKUP(B460,BASKETBOL!C$42:N2958,10,0)),VLOOKUP(B460,HENTBOL!C$32:N2959,10,0)),VLOOKUP(B460,HOKEY!C$35:N2303,10,0)),VLOOKUP(B460,KRİKET!C$30:N2733,10,0)),VLOOKUP(B460,'FERDİ BRANŞLAR'!B$2:M634,10,0))</f>
        <v>…</v>
      </c>
      <c r="L460" s="59" t="str">
        <f>IFERROR(IFERROR(IFERROR(IFERROR(IFERROR(IFERROR(IFERROR(VLOOKUP(B460,FUTSAL!C$69:N12460,11,0),VLOOKUP(B460,VOLEYBOL!C$54:N2856,11,0)),VLOOKUP(B460,FUTBOL!C$31:N2944,11,0)),VLOOKUP(B460,BASKETBOL!C$42:N2958,11,0)),VLOOKUP(B460,HENTBOL!C$32:N2959,11,0)),VLOOKUP(B460,HOKEY!C$35:N2303,11,0)),VLOOKUP(B460,KRİKET!C$30:N2733,11,0)),VLOOKUP(B460,'FERDİ BRANŞLAR'!B$2:M634,11,0))</f>
        <v>……….</v>
      </c>
      <c r="M460" s="79" t="str">
        <f>IFERROR(IFERROR(IFERROR(IFERROR(IFERROR(IFERROR(IFERROR(VLOOKUP(B460,FUTSAL!C$69:N12460,12,0),VLOOKUP(B460,VOLEYBOL!C$54:N2856,12,0)),VLOOKUP(B460,FUTBOL!C$31:N2944,12,0)),VLOOKUP(B460,BASKETBOL!C$42:N2958,12,0)),VLOOKUP(B460,HENTBOL!C$32:N2959,12,0)),VLOOKUP(B460,HOKEY!C$35:N2303,11,0)),VLOOKUP(B460,KRİKET!C$30:N2733,12,0)),VLOOKUP(B460,'FERDİ BRANŞLAR'!B$2:M634,12,0))</f>
        <v xml:space="preserve">KUPA TÖRENİ </v>
      </c>
    </row>
    <row r="461" spans="2:13" ht="24" x14ac:dyDescent="0.2">
      <c r="B461" s="188">
        <v>190</v>
      </c>
      <c r="C461" s="284">
        <f>IFERROR(IFERROR(IFERROR(IFERROR(IFERROR(IFERROR(IFERROR(VLOOKUP(B461,FUTSAL!C$69:N11605,2,0),VLOOKUP(B461,VOLEYBOL!C$54:N2001,2,0)),VLOOKUP(B461,FUTBOL!C$31:N2089,2,0)),VLOOKUP(B461,BASKETBOL!C$42:N2103,2,0)),VLOOKUP(B461,HENTBOL!C$32:N2104,2,0)),VLOOKUP(B461,HOKEY!C$35:N1448,2,0)),VLOOKUP(B461,KRİKET!C$30:N1878,2,0)),VLOOKUP(B461,'FERDİ BRANŞLAR'!B$2:M224,2,0))</f>
        <v>46115</v>
      </c>
      <c r="D461" s="285">
        <f>IFERROR(IFERROR(IFERROR(IFERROR(IFERROR(IFERROR(IFERROR(VLOOKUP(B461,FUTSAL!C$69:N11605,3,0),VLOOKUP(B461,VOLEYBOL!C$54:N2001,3,0)),VLOOKUP(B461,FUTBOL!C$31:N2089,3,0)),VLOOKUP(B461,BASKETBOL!C$42:N2103,3,0)),VLOOKUP(B461,HENTBOL!C$32:N2104,3,0)),VLOOKUP(B461,HOKEY!C$35:N1448,3,0)),VLOOKUP(B461,KRİKET!C$30:N1878,3,0)),VLOOKUP(B461,'FERDİ BRANŞLAR'!B$2:M224,3,0))</f>
        <v>0.45833333333333331</v>
      </c>
      <c r="E461" s="284" t="str">
        <f>IFERROR(IFERROR(IFERROR(IFERROR(IFERROR(IFERROR(IFERROR(VLOOKUP(B461,FUTSAL!C$69:N11605,4,0),VLOOKUP(B461,VOLEYBOL!C$54:N2001,4,0)),VLOOKUP(B461,FUTBOL!C$31:N2089,4,0)),VLOOKUP(B461,BASKETBOL!C$42:N2103,4,0)),VLOOKUP(B461,HENTBOL!C$32:N2104,4,0)),VLOOKUP(B461,HOKEY!C$35:N1448,4,0)),VLOOKUP(B461,KRİKET!C$30:N1878,4,0)),VLOOKUP(B461,'FERDİ BRANŞLAR'!B$2:M224,4,0))</f>
        <v>A.S.S</v>
      </c>
      <c r="F461" s="284" t="str">
        <f>IFERROR(IFERROR(IFERROR(IFERROR(IFERROR(IFERROR(IFERROR(VLOOKUP(B461,FUTSAL!C$69:N11605,5,0),VLOOKUP(B461,VOLEYBOL!C$54:N2001,5,0)),VLOOKUP(B461,FUTBOL!C$31:N2089,5,0)),VLOOKUP(B461,BASKETBOL!C$42:N2103,5,0)),VLOOKUP(B461,HENTBOL!C$32:N2104,5,0)),VLOOKUP(B461,HOKEY!C$35:N1448,5,0)),VLOOKUP(B461,KRİKET!C$30:N1878,5,0)),VLOOKUP(B461,'FERDİ BRANŞLAR'!B$2:M224,5,0))</f>
        <v>FUTSAL</v>
      </c>
      <c r="G461" s="284" t="str">
        <f>IFERROR(IFERROR(IFERROR(IFERROR(IFERROR(IFERROR(IFERROR(VLOOKUP(B461,FUTSAL!C$69:N12050,6,0),VLOOKUP(B461,VOLEYBOL!C$54:N2446,6,0)),VLOOKUP(B461,FUTBOL!C$31:N2534,6,0)),VLOOKUP(B461,BASKETBOL!C$42:N2548,6,0)),VLOOKUP(B461,HENTBOL!C$32:N2549,6,0)),VLOOKUP(B461,HOKEY!C$35:N1893,6,0)),VLOOKUP(B461,KRİKET!C$30:N2323,6,0)),VLOOKUP(B461,'FERDİ BRANŞLAR'!B$2:M224,6,0))</f>
        <v>B GRB</v>
      </c>
      <c r="H461" s="284" t="str">
        <f>IFERROR(IFERROR(IFERROR(IFERROR(IFERROR(IFERROR(IFERROR(VLOOKUP(B461,FUTSAL!C$69:N12050,7,0),VLOOKUP(B461,VOLEYBOL!C$54:N2446,7,0)),VLOOKUP(B461,FUTBOL!C$31:N2534,7,0)),VLOOKUP(B461,BASKETBOL!C$42:N2548,7,0)),VLOOKUP(B461,HENTBOL!C$32:N2549,7,0)),VLOOKUP(B461,HOKEY!C$35:N1893,7,0)),VLOOKUP(B461,KRİKET!C$30:N2323,7,0)),VLOOKUP(B461,'FERDİ BRANŞLAR'!B$2:M224,7,0))</f>
        <v>GNÇ B ERK</v>
      </c>
      <c r="I461" s="286" t="str">
        <f>IFERROR(IFERROR(IFERROR(IFERROR(IFERROR(IFERROR(IFERROR(VLOOKUP(B461,FUTSAL!C$69:N12050,8,0),VLOOKUP(B461,VOLEYBOL!C$54:N2446,8,0)),VLOOKUP(B461,FUTBOL!C$31:N2534,8,0)),VLOOKUP(B461,BASKETBOL!C$42:N2548,8,0)),VLOOKUP(B461,HENTBOL!C$32:N2549,8,0)),VLOOKUP(B461,HOKEY!C$35:N1893,8,0)),VLOOKUP(B461,KRİKET!C$30:N2323,8,0)),VLOOKUP(B461,'FERDİ BRANŞLAR'!B$2:M224,8,0))</f>
        <v>AMASYA ŞEHİT AHMET ÖZSOY AİHL ÇEKİLDİ 10.12.2025</v>
      </c>
      <c r="J461" s="287">
        <f>IFERROR(IFERROR(IFERROR(IFERROR(IFERROR(IFERROR(IFERROR(VLOOKUP(B461,FUTSAL!C$69:N12050,9,0),VLOOKUP(B461,VOLEYBOL!C$54:N2446,9,0)),VLOOKUP(B461,FUTBOL!C$31:N2534,9,0)),VLOOKUP(B461,BASKETBOL!C$42:N2548,9,0)),VLOOKUP(B461,HENTBOL!C$32:N2549,9,0)),VLOOKUP(B461,HOKEY!C$35:N1893,9,0)),VLOOKUP(B461,KRİKET!C$30:N2323,9,0)),VLOOKUP(B461,'FERDİ BRANŞLAR'!B$2:M224,9,0))</f>
        <v>0</v>
      </c>
      <c r="K461" s="287">
        <f>IFERROR(IFERROR(IFERROR(IFERROR(IFERROR(IFERROR(IFERROR(VLOOKUP(B461,FUTSAL!C$69:N12050,10,0),VLOOKUP(B461,VOLEYBOL!C$54:N2446,10,0)),VLOOKUP(B461,FUTBOL!C$31:N2534,10,0)),VLOOKUP(B461,BASKETBOL!C$42:N2548,10,0)),VLOOKUP(B461,HENTBOL!C$32:N2549,10,0)),VLOOKUP(B461,HOKEY!C$35:N1893,10,0)),VLOOKUP(B461,KRİKET!C$30:N2323,10,0)),VLOOKUP(B461,'FERDİ BRANŞLAR'!B$2:M224,10,0))</f>
        <v>0</v>
      </c>
      <c r="L461" s="278" t="str">
        <f>IFERROR(IFERROR(IFERROR(IFERROR(IFERROR(IFERROR(IFERROR(VLOOKUP(B461,FUTSAL!C$69:N12050,11,0),VLOOKUP(B461,VOLEYBOL!C$54:N2446,11,0)),VLOOKUP(B461,FUTBOL!C$31:N2534,11,0)),VLOOKUP(B461,BASKETBOL!C$42:N2548,11,0)),VLOOKUP(B461,HENTBOL!C$32:N2549,11,0)),VLOOKUP(B461,HOKEY!C$35:N1893,11,0)),VLOOKUP(B461,KRİKET!C$30:N2323,11,0)),VLOOKUP(B461,'FERDİ BRANŞLAR'!B$2:M224,11,0))</f>
        <v>AMASYA ŞEHİT GÜLTEKİN TIRPAN MTAL</v>
      </c>
      <c r="M461" s="288" t="str">
        <f>IFERROR(IFERROR(IFERROR(IFERROR(IFERROR(IFERROR(IFERROR(VLOOKUP(B461,FUTSAL!C$69:N12050,12,0),VLOOKUP(B461,VOLEYBOL!C$54:N2446,12,0)),VLOOKUP(B461,FUTBOL!C$31:N2534,12,0)),VLOOKUP(B461,BASKETBOL!C$42:N2548,12,0)),VLOOKUP(B461,HENTBOL!C$32:N2549,12,0)),VLOOKUP(B461,HOKEY!C$35:N1893,11,0)),VLOOKUP(B461,KRİKET!C$30:N2323,12,0)),VLOOKUP(B461,'FERDİ BRANŞLAR'!B$2:M224,12,0))</f>
        <v>AMASYA ŞEHİT AHMET ÖZSOY AİHL ÇEKİLDİ 10.12.2025</v>
      </c>
    </row>
    <row r="462" spans="2:13" ht="12" x14ac:dyDescent="0.2">
      <c r="B462" s="188">
        <v>202</v>
      </c>
      <c r="C462" s="185">
        <f>IFERROR(IFERROR(IFERROR(IFERROR(IFERROR(IFERROR(IFERROR(VLOOKUP(B462,FUTSAL!C$69:N11742,2,0),VLOOKUP(B462,VOLEYBOL!C$54:N2138,2,0)),VLOOKUP(B462,FUTBOL!C$31:N2226,2,0)),VLOOKUP(B462,BASKETBOL!C$42:N2240,2,0)),VLOOKUP(B462,HENTBOL!C$32:N2241,2,0)),VLOOKUP(B462,HOKEY!C$35:N1585,2,0)),VLOOKUP(B462,KRİKET!C$30:N2015,2,0)),VLOOKUP(B462,'FERDİ BRANŞLAR'!B$2:M361,2,0))</f>
        <v>46115</v>
      </c>
      <c r="D462" s="186">
        <f>IFERROR(IFERROR(IFERROR(IFERROR(IFERROR(IFERROR(IFERROR(VLOOKUP(B462,FUTSAL!C$69:N11742,3,0),VLOOKUP(B462,VOLEYBOL!C$54:N2138,3,0)),VLOOKUP(B462,FUTBOL!C$31:N2226,3,0)),VLOOKUP(B462,BASKETBOL!C$42:N2240,3,0)),VLOOKUP(B462,HENTBOL!C$32:N2241,3,0)),VLOOKUP(B462,HOKEY!C$35:N1585,3,0)),VLOOKUP(B462,KRİKET!C$30:N2015,3,0)),VLOOKUP(B462,'FERDİ BRANŞLAR'!B$2:M361,3,0))</f>
        <v>0.45833333333333331</v>
      </c>
      <c r="E462" s="185" t="str">
        <f>IFERROR(IFERROR(IFERROR(IFERROR(IFERROR(IFERROR(IFERROR(VLOOKUP(B462,FUTSAL!C$69:N11742,4,0),VLOOKUP(B462,VOLEYBOL!C$54:N2138,4,0)),VLOOKUP(B462,FUTBOL!C$31:N2226,4,0)),VLOOKUP(B462,BASKETBOL!C$42:N2240,4,0)),VLOOKUP(B462,HENTBOL!C$32:N2241,4,0)),VLOOKUP(B462,HOKEY!C$35:N1585,4,0)),VLOOKUP(B462,KRİKET!C$30:N2015,4,0)),VLOOKUP(B462,'FERDİ BRANŞLAR'!B$2:M361,4,0))</f>
        <v>MERZİFON</v>
      </c>
      <c r="F462" s="185" t="str">
        <f>IFERROR(IFERROR(IFERROR(IFERROR(IFERROR(IFERROR(IFERROR(VLOOKUP(B462,FUTSAL!C$69:N11742,5,0),VLOOKUP(B462,VOLEYBOL!C$54:N2138,5,0)),VLOOKUP(B462,FUTBOL!C$31:N2226,5,0)),VLOOKUP(B462,BASKETBOL!C$42:N2240,5,0)),VLOOKUP(B462,HENTBOL!C$32:N2241,5,0)),VLOOKUP(B462,HOKEY!C$35:N1585,5,0)),VLOOKUP(B462,KRİKET!C$30:N2015,5,0)),VLOOKUP(B462,'FERDİ BRANŞLAR'!B$2:M361,5,0))</f>
        <v>FUTSAL</v>
      </c>
      <c r="G462" s="185" t="str">
        <f>IFERROR(IFERROR(IFERROR(IFERROR(IFERROR(IFERROR(IFERROR(VLOOKUP(B462,FUTSAL!C$69:N12187,6,0),VLOOKUP(B462,VOLEYBOL!C$54:N2583,6,0)),VLOOKUP(B462,FUTBOL!C$31:N2671,6,0)),VLOOKUP(B462,BASKETBOL!C$42:N2685,6,0)),VLOOKUP(B462,HENTBOL!C$32:N2686,6,0)),VLOOKUP(B462,HOKEY!C$35:N2030,6,0)),VLOOKUP(B462,KRİKET!C$30:N2460,6,0)),VLOOKUP(B462,'FERDİ BRANŞLAR'!B$2:M361,6,0))</f>
        <v>D GRB</v>
      </c>
      <c r="H462" s="185" t="str">
        <f>IFERROR(IFERROR(IFERROR(IFERROR(IFERROR(IFERROR(IFERROR(VLOOKUP(B462,FUTSAL!C$69:N12187,7,0),VLOOKUP(B462,VOLEYBOL!C$54:N2583,7,0)),VLOOKUP(B462,FUTBOL!C$31:N2671,7,0)),VLOOKUP(B462,BASKETBOL!C$42:N2685,7,0)),VLOOKUP(B462,HENTBOL!C$32:N2686,7,0)),VLOOKUP(B462,HOKEY!C$35:N2030,7,0)),VLOOKUP(B462,KRİKET!C$30:N2460,7,0)),VLOOKUP(B462,'FERDİ BRANŞLAR'!B$2:M361,7,0))</f>
        <v>GNÇ B ERK</v>
      </c>
      <c r="I462" s="187" t="str">
        <f>IFERROR(IFERROR(IFERROR(IFERROR(IFERROR(IFERROR(IFERROR(VLOOKUP(B462,FUTSAL!C$69:N12187,8,0),VLOOKUP(B462,VOLEYBOL!C$54:N2583,8,0)),VLOOKUP(B462,FUTBOL!C$31:N2671,8,0)),VLOOKUP(B462,BASKETBOL!C$42:N2685,8,0)),VLOOKUP(B462,HENTBOL!C$32:N2686,8,0)),VLOOKUP(B462,HOKEY!C$35:N2030,8,0)),VLOOKUP(B462,KRİKET!C$30:N2460,8,0)),VLOOKUP(B462,'FERDİ BRANŞLAR'!B$2:M361,8,0))</f>
        <v>MERZİFON İRFANLI ANADOLU LİSESİ</v>
      </c>
      <c r="J462" s="253">
        <f>IFERROR(IFERROR(IFERROR(IFERROR(IFERROR(IFERROR(IFERROR(VLOOKUP(B462,FUTSAL!C$69:N12187,9,0),VLOOKUP(B462,VOLEYBOL!C$54:N2583,9,0)),VLOOKUP(B462,FUTBOL!C$31:N2671,9,0)),VLOOKUP(B462,BASKETBOL!C$42:N2685,9,0)),VLOOKUP(B462,HENTBOL!C$32:N2686,9,0)),VLOOKUP(B462,HOKEY!C$35:N2030,9,0)),VLOOKUP(B462,KRİKET!C$30:N2460,9,0)),VLOOKUP(B462,'FERDİ BRANŞLAR'!B$2:M361,9,0))</f>
        <v>0</v>
      </c>
      <c r="K462" s="253">
        <f>IFERROR(IFERROR(IFERROR(IFERROR(IFERROR(IFERROR(IFERROR(VLOOKUP(B462,FUTSAL!C$69:N12187,10,0),VLOOKUP(B462,VOLEYBOL!C$54:N2583,10,0)),VLOOKUP(B462,FUTBOL!C$31:N2671,10,0)),VLOOKUP(B462,BASKETBOL!C$42:N2685,10,0)),VLOOKUP(B462,HENTBOL!C$32:N2686,10,0)),VLOOKUP(B462,HOKEY!C$35:N2030,10,0)),VLOOKUP(B462,KRİKET!C$30:N2460,10,0)),VLOOKUP(B462,'FERDİ BRANŞLAR'!B$2:M361,10,0))</f>
        <v>0</v>
      </c>
      <c r="L462" s="59" t="str">
        <f>IFERROR(IFERROR(IFERROR(IFERROR(IFERROR(IFERROR(IFERROR(VLOOKUP(B462,FUTSAL!C$69:N12187,11,0),VLOOKUP(B462,VOLEYBOL!C$54:N2583,11,0)),VLOOKUP(B462,FUTBOL!C$31:N2671,11,0)),VLOOKUP(B462,BASKETBOL!C$42:N2685,11,0)),VLOOKUP(B462,HENTBOL!C$32:N2686,11,0)),VLOOKUP(B462,HOKEY!C$35:N2030,11,0)),VLOOKUP(B462,KRİKET!C$30:N2460,11,0)),VLOOKUP(B462,'FERDİ BRANŞLAR'!B$2:M361,11,0))</f>
        <v>MERZİFON ANADOLU LİSESİ</v>
      </c>
      <c r="M462" s="79">
        <f>IFERROR(IFERROR(IFERROR(IFERROR(IFERROR(IFERROR(IFERROR(VLOOKUP(B462,FUTSAL!C$69:N12187,12,0),VLOOKUP(B462,VOLEYBOL!C$54:N2583,12,0)),VLOOKUP(B462,FUTBOL!C$31:N2671,12,0)),VLOOKUP(B462,BASKETBOL!C$42:N2685,12,0)),VLOOKUP(B462,HENTBOL!C$32:N2686,12,0)),VLOOKUP(B462,HOKEY!C$35:N2030,11,0)),VLOOKUP(B462,KRİKET!C$30:N2460,12,0)),VLOOKUP(B462,'FERDİ BRANŞLAR'!B$2:M361,12,0))</f>
        <v>0</v>
      </c>
    </row>
    <row r="463" spans="2:13" ht="12" x14ac:dyDescent="0.2">
      <c r="B463" s="188">
        <v>189</v>
      </c>
      <c r="C463" s="185">
        <f>IFERROR(IFERROR(IFERROR(IFERROR(IFERROR(IFERROR(IFERROR(VLOOKUP(B463,FUTSAL!C$69:N11689,2,0),VLOOKUP(B463,VOLEYBOL!C$54:N2085,2,0)),VLOOKUP(B463,FUTBOL!C$31:N2173,2,0)),VLOOKUP(B463,BASKETBOL!C$42:N2187,2,0)),VLOOKUP(B463,HENTBOL!C$32:N2188,2,0)),VLOOKUP(B463,HOKEY!C$35:N1532,2,0)),VLOOKUP(B463,KRİKET!C$30:N1962,2,0)),VLOOKUP(B463,'FERDİ BRANŞLAR'!B$2:M308,2,0))</f>
        <v>46115</v>
      </c>
      <c r="D463" s="186">
        <f>IFERROR(IFERROR(IFERROR(IFERROR(IFERROR(IFERROR(IFERROR(VLOOKUP(B463,FUTSAL!C$69:N11689,3,0),VLOOKUP(B463,VOLEYBOL!C$54:N2085,3,0)),VLOOKUP(B463,FUTBOL!C$31:N2173,3,0)),VLOOKUP(B463,BASKETBOL!C$42:N2187,3,0)),VLOOKUP(B463,HENTBOL!C$32:N2188,3,0)),VLOOKUP(B463,HOKEY!C$35:N1532,3,0)),VLOOKUP(B463,KRİKET!C$30:N1962,3,0)),VLOOKUP(B463,'FERDİ BRANŞLAR'!B$2:M308,3,0))</f>
        <v>0.5</v>
      </c>
      <c r="E463" s="185" t="str">
        <f>IFERROR(IFERROR(IFERROR(IFERROR(IFERROR(IFERROR(IFERROR(VLOOKUP(B463,FUTSAL!C$69:N11689,4,0),VLOOKUP(B463,VOLEYBOL!C$54:N2085,4,0)),VLOOKUP(B463,FUTBOL!C$31:N2173,4,0)),VLOOKUP(B463,BASKETBOL!C$42:N2187,4,0)),VLOOKUP(B463,HENTBOL!C$32:N2188,4,0)),VLOOKUP(B463,HOKEY!C$35:N1532,4,0)),VLOOKUP(B463,KRİKET!C$30:N1962,4,0)),VLOOKUP(B463,'FERDİ BRANŞLAR'!B$2:M308,4,0))</f>
        <v>A.S.S</v>
      </c>
      <c r="F463" s="185" t="str">
        <f>IFERROR(IFERROR(IFERROR(IFERROR(IFERROR(IFERROR(IFERROR(VLOOKUP(B463,FUTSAL!C$69:N11689,5,0),VLOOKUP(B463,VOLEYBOL!C$54:N2085,5,0)),VLOOKUP(B463,FUTBOL!C$31:N2173,5,0)),VLOOKUP(B463,BASKETBOL!C$42:N2187,5,0)),VLOOKUP(B463,HENTBOL!C$32:N2188,5,0)),VLOOKUP(B463,HOKEY!C$35:N1532,5,0)),VLOOKUP(B463,KRİKET!C$30:N1962,5,0)),VLOOKUP(B463,'FERDİ BRANŞLAR'!B$2:M308,5,0))</f>
        <v>FUTSAL</v>
      </c>
      <c r="G463" s="185" t="str">
        <f>IFERROR(IFERROR(IFERROR(IFERROR(IFERROR(IFERROR(IFERROR(VLOOKUP(B463,FUTSAL!C$69:N12134,6,0),VLOOKUP(B463,VOLEYBOL!C$54:N2530,6,0)),VLOOKUP(B463,FUTBOL!C$31:N2618,6,0)),VLOOKUP(B463,BASKETBOL!C$42:N2632,6,0)),VLOOKUP(B463,HENTBOL!C$32:N2633,6,0)),VLOOKUP(B463,HOKEY!C$35:N1977,6,0)),VLOOKUP(B463,KRİKET!C$30:N2407,6,0)),VLOOKUP(B463,'FERDİ BRANŞLAR'!B$2:M308,6,0))</f>
        <v>B GRB</v>
      </c>
      <c r="H463" s="185" t="str">
        <f>IFERROR(IFERROR(IFERROR(IFERROR(IFERROR(IFERROR(IFERROR(VLOOKUP(B463,FUTSAL!C$69:N12134,7,0),VLOOKUP(B463,VOLEYBOL!C$54:N2530,7,0)),VLOOKUP(B463,FUTBOL!C$31:N2618,7,0)),VLOOKUP(B463,BASKETBOL!C$42:N2632,7,0)),VLOOKUP(B463,HENTBOL!C$32:N2633,7,0)),VLOOKUP(B463,HOKEY!C$35:N1977,7,0)),VLOOKUP(B463,KRİKET!C$30:N2407,7,0)),VLOOKUP(B463,'FERDİ BRANŞLAR'!B$2:M308,7,0))</f>
        <v>GNÇ B ERK</v>
      </c>
      <c r="I463" s="187" t="str">
        <f>IFERROR(IFERROR(IFERROR(IFERROR(IFERROR(IFERROR(IFERROR(VLOOKUP(B463,FUTSAL!C$69:N12134,8,0),VLOOKUP(B463,VOLEYBOL!C$54:N2530,8,0)),VLOOKUP(B463,FUTBOL!C$31:N2618,8,0)),VLOOKUP(B463,BASKETBOL!C$42:N2632,8,0)),VLOOKUP(B463,HENTBOL!C$32:N2633,8,0)),VLOOKUP(B463,HOKEY!C$35:N1977,8,0)),VLOOKUP(B463,KRİKET!C$30:N2407,8,0)),VLOOKUP(B463,'FERDİ BRANŞLAR'!B$2:M308,8,0))</f>
        <v>ÖZEL AMASYA AÇI ANADOLU LİSESİ</v>
      </c>
      <c r="J463" s="253">
        <f>IFERROR(IFERROR(IFERROR(IFERROR(IFERROR(IFERROR(IFERROR(VLOOKUP(B463,FUTSAL!C$69:N12134,9,0),VLOOKUP(B463,VOLEYBOL!C$54:N2530,9,0)),VLOOKUP(B463,FUTBOL!C$31:N2618,9,0)),VLOOKUP(B463,BASKETBOL!C$42:N2632,9,0)),VLOOKUP(B463,HENTBOL!C$32:N2633,9,0)),VLOOKUP(B463,HOKEY!C$35:N1977,9,0)),VLOOKUP(B463,KRİKET!C$30:N2407,9,0)),VLOOKUP(B463,'FERDİ BRANŞLAR'!B$2:M308,9,0))</f>
        <v>0</v>
      </c>
      <c r="K463" s="253">
        <f>IFERROR(IFERROR(IFERROR(IFERROR(IFERROR(IFERROR(IFERROR(VLOOKUP(B463,FUTSAL!C$69:N12134,10,0),VLOOKUP(B463,VOLEYBOL!C$54:N2530,10,0)),VLOOKUP(B463,FUTBOL!C$31:N2618,10,0)),VLOOKUP(B463,BASKETBOL!C$42:N2632,10,0)),VLOOKUP(B463,HENTBOL!C$32:N2633,10,0)),VLOOKUP(B463,HOKEY!C$35:N1977,10,0)),VLOOKUP(B463,KRİKET!C$30:N2407,10,0)),VLOOKUP(B463,'FERDİ BRANŞLAR'!B$2:M308,10,0))</f>
        <v>0</v>
      </c>
      <c r="L463" s="59" t="str">
        <f>IFERROR(IFERROR(IFERROR(IFERROR(IFERROR(IFERROR(IFERROR(VLOOKUP(B463,FUTSAL!C$69:N12134,11,0),VLOOKUP(B463,VOLEYBOL!C$54:N2530,11,0)),VLOOKUP(B463,FUTBOL!C$31:N2618,11,0)),VLOOKUP(B463,BASKETBOL!C$42:N2632,11,0)),VLOOKUP(B463,HENTBOL!C$32:N2633,11,0)),VLOOKUP(B463,HOKEY!C$35:N1977,11,0)),VLOOKUP(B463,KRİKET!C$30:N2407,11,0)),VLOOKUP(B463,'FERDİ BRANŞLAR'!B$2:M308,11,0))</f>
        <v>AMASYA ŞEHİT FERHAT ERDİN SPOR LİSESİ</v>
      </c>
      <c r="M463" s="79">
        <f>IFERROR(IFERROR(IFERROR(IFERROR(IFERROR(IFERROR(IFERROR(VLOOKUP(B463,FUTSAL!C$69:N12134,12,0),VLOOKUP(B463,VOLEYBOL!C$54:N2530,12,0)),VLOOKUP(B463,FUTBOL!C$31:N2618,12,0)),VLOOKUP(B463,BASKETBOL!C$42:N2632,12,0)),VLOOKUP(B463,HENTBOL!C$32:N2633,12,0)),VLOOKUP(B463,HOKEY!C$35:N1977,11,0)),VLOOKUP(B463,KRİKET!C$30:N2407,12,0)),VLOOKUP(B463,'FERDİ BRANŞLAR'!B$2:M308,12,0))</f>
        <v>0</v>
      </c>
    </row>
    <row r="464" spans="2:13" ht="12" x14ac:dyDescent="0.2">
      <c r="B464" s="188">
        <v>201</v>
      </c>
      <c r="C464" s="185">
        <f>IFERROR(IFERROR(IFERROR(IFERROR(IFERROR(IFERROR(IFERROR(VLOOKUP(B464,FUTSAL!C$69:N11741,2,0),VLOOKUP(B464,VOLEYBOL!C$54:N2137,2,0)),VLOOKUP(B464,FUTBOL!C$31:N2225,2,0)),VLOOKUP(B464,BASKETBOL!C$42:N2239,2,0)),VLOOKUP(B464,HENTBOL!C$32:N2240,2,0)),VLOOKUP(B464,HOKEY!C$35:N1584,2,0)),VLOOKUP(B464,KRİKET!C$30:N2014,2,0)),VLOOKUP(B464,'FERDİ BRANŞLAR'!B$2:M360,2,0))</f>
        <v>46115</v>
      </c>
      <c r="D464" s="186">
        <f>IFERROR(IFERROR(IFERROR(IFERROR(IFERROR(IFERROR(IFERROR(VLOOKUP(B464,FUTSAL!C$69:N11741,3,0),VLOOKUP(B464,VOLEYBOL!C$54:N2137,3,0)),VLOOKUP(B464,FUTBOL!C$31:N2225,3,0)),VLOOKUP(B464,BASKETBOL!C$42:N2239,3,0)),VLOOKUP(B464,HENTBOL!C$32:N2240,3,0)),VLOOKUP(B464,HOKEY!C$35:N1584,3,0)),VLOOKUP(B464,KRİKET!C$30:N2014,3,0)),VLOOKUP(B464,'FERDİ BRANŞLAR'!B$2:M360,3,0))</f>
        <v>0.5</v>
      </c>
      <c r="E464" s="185" t="str">
        <f>IFERROR(IFERROR(IFERROR(IFERROR(IFERROR(IFERROR(IFERROR(VLOOKUP(B464,FUTSAL!C$69:N11741,4,0),VLOOKUP(B464,VOLEYBOL!C$54:N2137,4,0)),VLOOKUP(B464,FUTBOL!C$31:N2225,4,0)),VLOOKUP(B464,BASKETBOL!C$42:N2239,4,0)),VLOOKUP(B464,HENTBOL!C$32:N2240,4,0)),VLOOKUP(B464,HOKEY!C$35:N1584,4,0)),VLOOKUP(B464,KRİKET!C$30:N2014,4,0)),VLOOKUP(B464,'FERDİ BRANŞLAR'!B$2:M360,4,0))</f>
        <v>MERZİFON</v>
      </c>
      <c r="F464" s="185" t="str">
        <f>IFERROR(IFERROR(IFERROR(IFERROR(IFERROR(IFERROR(IFERROR(VLOOKUP(B464,FUTSAL!C$69:N11741,5,0),VLOOKUP(B464,VOLEYBOL!C$54:N2137,5,0)),VLOOKUP(B464,FUTBOL!C$31:N2225,5,0)),VLOOKUP(B464,BASKETBOL!C$42:N2239,5,0)),VLOOKUP(B464,HENTBOL!C$32:N2240,5,0)),VLOOKUP(B464,HOKEY!C$35:N1584,5,0)),VLOOKUP(B464,KRİKET!C$30:N2014,5,0)),VLOOKUP(B464,'FERDİ BRANŞLAR'!B$2:M360,5,0))</f>
        <v>FUTSAL</v>
      </c>
      <c r="G464" s="185" t="str">
        <f>IFERROR(IFERROR(IFERROR(IFERROR(IFERROR(IFERROR(IFERROR(VLOOKUP(B464,FUTSAL!C$69:N12186,6,0),VLOOKUP(B464,VOLEYBOL!C$54:N2582,6,0)),VLOOKUP(B464,FUTBOL!C$31:N2670,6,0)),VLOOKUP(B464,BASKETBOL!C$42:N2684,6,0)),VLOOKUP(B464,HENTBOL!C$32:N2685,6,0)),VLOOKUP(B464,HOKEY!C$35:N2029,6,0)),VLOOKUP(B464,KRİKET!C$30:N2459,6,0)),VLOOKUP(B464,'FERDİ BRANŞLAR'!B$2:M360,6,0))</f>
        <v>D GRB</v>
      </c>
      <c r="H464" s="185" t="str">
        <f>IFERROR(IFERROR(IFERROR(IFERROR(IFERROR(IFERROR(IFERROR(VLOOKUP(B464,FUTSAL!C$69:N12186,7,0),VLOOKUP(B464,VOLEYBOL!C$54:N2582,7,0)),VLOOKUP(B464,FUTBOL!C$31:N2670,7,0)),VLOOKUP(B464,BASKETBOL!C$42:N2684,7,0)),VLOOKUP(B464,HENTBOL!C$32:N2685,7,0)),VLOOKUP(B464,HOKEY!C$35:N2029,7,0)),VLOOKUP(B464,KRİKET!C$30:N2459,7,0)),VLOOKUP(B464,'FERDİ BRANŞLAR'!B$2:M360,7,0))</f>
        <v>GNÇ B ERK</v>
      </c>
      <c r="I464" s="187" t="str">
        <f>IFERROR(IFERROR(IFERROR(IFERROR(IFERROR(IFERROR(IFERROR(VLOOKUP(B464,FUTSAL!C$69:N12186,8,0),VLOOKUP(B464,VOLEYBOL!C$54:N2582,8,0)),VLOOKUP(B464,FUTBOL!C$31:N2670,8,0)),VLOOKUP(B464,BASKETBOL!C$42:N2684,8,0)),VLOOKUP(B464,HENTBOL!C$32:N2685,8,0)),VLOOKUP(B464,HOKEY!C$35:N2029,8,0)),VLOOKUP(B464,KRİKET!C$30:N2459,8,0)),VLOOKUP(B464,'FERDİ BRANŞLAR'!B$2:M360,8,0))</f>
        <v>MERZİFON MTAL</v>
      </c>
      <c r="J464" s="253">
        <f>IFERROR(IFERROR(IFERROR(IFERROR(IFERROR(IFERROR(IFERROR(VLOOKUP(B464,FUTSAL!C$69:N12186,9,0),VLOOKUP(B464,VOLEYBOL!C$54:N2582,9,0)),VLOOKUP(B464,FUTBOL!C$31:N2670,9,0)),VLOOKUP(B464,BASKETBOL!C$42:N2684,9,0)),VLOOKUP(B464,HENTBOL!C$32:N2685,9,0)),VLOOKUP(B464,HOKEY!C$35:N2029,9,0)),VLOOKUP(B464,KRİKET!C$30:N2459,9,0)),VLOOKUP(B464,'FERDİ BRANŞLAR'!B$2:M360,9,0))</f>
        <v>0</v>
      </c>
      <c r="K464" s="253">
        <f>IFERROR(IFERROR(IFERROR(IFERROR(IFERROR(IFERROR(IFERROR(VLOOKUP(B464,FUTSAL!C$69:N12186,10,0),VLOOKUP(B464,VOLEYBOL!C$54:N2582,10,0)),VLOOKUP(B464,FUTBOL!C$31:N2670,10,0)),VLOOKUP(B464,BASKETBOL!C$42:N2684,10,0)),VLOOKUP(B464,HENTBOL!C$32:N2685,10,0)),VLOOKUP(B464,HOKEY!C$35:N2029,10,0)),VLOOKUP(B464,KRİKET!C$30:N2459,10,0)),VLOOKUP(B464,'FERDİ BRANŞLAR'!B$2:M360,10,0))</f>
        <v>0</v>
      </c>
      <c r="L464" s="351" t="str">
        <f>IFERROR(IFERROR(IFERROR(IFERROR(IFERROR(IFERROR(IFERROR(VLOOKUP(B464,FUTSAL!C$69:N12186,11,0),VLOOKUP(B464,VOLEYBOL!C$54:N2582,11,0)),VLOOKUP(B464,FUTBOL!C$31:N2670,11,0)),VLOOKUP(B464,BASKETBOL!C$42:N2684,11,0)),VLOOKUP(B464,HENTBOL!C$32:N2685,11,0)),VLOOKUP(B464,HOKEY!C$35:N2029,11,0)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2684,12,0)),VLOOKUP(B464,HENTBOL!C$32:N2685,12,0)),VLOOKUP(B464,HOKEY!C$35:N2029,11,0)),VLOOKUP(B464,KRİKET!C$30:N2459,12,0)),VLOOKUP(B464,'FERDİ BRANŞLAR'!B$2:M360,12,0))</f>
        <v>0</v>
      </c>
    </row>
    <row r="465" spans="2:13" ht="12" x14ac:dyDescent="0.2">
      <c r="B465" s="188">
        <v>203</v>
      </c>
      <c r="C465" s="185">
        <f>IFERROR(IFERROR(IFERROR(IFERROR(IFERROR(IFERROR(IFERROR(VLOOKUP(B465,FUTSAL!C$69:N11516,2,0),VLOOKUP(B465,VOLEYBOL!C$54:N1912,2,0)),VLOOKUP(B465,FUTBOL!C$31:N2000,2,0)),VLOOKUP(B465,BASKETBOL!C$42:N2014,2,0)),VLOOKUP(B465,HENTBOL!C$32:N2015,2,0)),VLOOKUP(B465,HOKEY!C$35:N1359,2,0)),VLOOKUP(B465,KRİKET!C$30:N1789,2,0)),VLOOKUP(B465,'FERDİ BRANŞLAR'!B$2:M135,2,0))</f>
        <v>46127</v>
      </c>
      <c r="D465" s="186">
        <f>IFERROR(IFERROR(IFERROR(IFERROR(IFERROR(IFERROR(IFERROR(VLOOKUP(B465,FUTSAL!C$69:N11516,3,0),VLOOKUP(B465,VOLEYBOL!C$54:N1912,3,0)),VLOOKUP(B465,FUTBOL!C$31:N2000,3,0)),VLOOKUP(B465,BASKETBOL!C$42:N2014,3,0)),VLOOKUP(B465,HENTBOL!C$32:N2015,3,0)),VLOOKUP(B465,HOKEY!C$35:N1359,3,0)),VLOOKUP(B465,KRİKET!C$30:N1789,3,0)),VLOOKUP(B465,'FERDİ BRANŞLAR'!B$2:M135,3,0))</f>
        <v>0.375</v>
      </c>
      <c r="E465" s="185" t="str">
        <f>IFERROR(IFERROR(IFERROR(IFERROR(IFERROR(IFERROR(IFERROR(VLOOKUP(B465,FUTSAL!C$69:N11516,4,0),VLOOKUP(B465,VOLEYBOL!C$54:N1912,4,0)),VLOOKUP(B465,FUTBOL!C$31:N2000,4,0)),VLOOKUP(B465,BASKETBOL!C$42:N2014,4,0)),VLOOKUP(B465,HENTBOL!C$32:N2015,4,0)),VLOOKUP(B465,HOKEY!C$35:N1359,4,0)),VLOOKUP(B465,KRİKET!C$30:N1789,4,0)),VLOOKUP(B465,'FERDİ BRANŞLAR'!B$2:M135,4,0))</f>
        <v>A.S.S</v>
      </c>
      <c r="F465" s="185" t="str">
        <f>IFERROR(IFERROR(IFERROR(IFERROR(IFERROR(IFERROR(IFERROR(VLOOKUP(B465,FUTSAL!C$69:N11516,5,0),VLOOKUP(B465,VOLEYBOL!C$54:N1912,5,0)),VLOOKUP(B465,FUTBOL!C$31:N2000,5,0)),VLOOKUP(B465,BASKETBOL!C$42:N2014,5,0)),VLOOKUP(B465,HENTBOL!C$32:N2015,5,0)),VLOOKUP(B465,HOKEY!C$35:N1359,5,0)),VLOOKUP(B465,KRİKET!C$30:N1789,5,0)),VLOOKUP(B465,'FERDİ BRANŞLAR'!B$2:M135,5,0))</f>
        <v>FUTSAL</v>
      </c>
      <c r="G465" s="185" t="str">
        <f>IFERROR(IFERROR(IFERROR(IFERROR(IFERROR(IFERROR(IFERROR(VLOOKUP(B465,FUTSAL!C$69:N11961,6,0),VLOOKUP(B465,VOLEYBOL!C$54:N2357,6,0)),VLOOKUP(B465,FUTBOL!C$31:N2445,6,0)),VLOOKUP(B465,BASKETBOL!C$42:N2459,6,0)),VLOOKUP(B465,HENTBOL!C$32:N2460,6,0)),VLOOKUP(B465,HOKEY!C$35:N1804,6,0)),VLOOKUP(B465,KRİKET!C$30:N2234,6,0)),VLOOKUP(B465,'FERDİ BRANŞLAR'!B$2:M135,6,0))</f>
        <v>ÇEYREK F.</v>
      </c>
      <c r="H465" s="185" t="str">
        <f>IFERROR(IFERROR(IFERROR(IFERROR(IFERROR(IFERROR(IFERROR(VLOOKUP(B465,FUTSAL!C$69:N11961,7,0),VLOOKUP(B465,VOLEYBOL!C$54:N2357,7,0)),VLOOKUP(B465,FUTBOL!C$31:N2445,7,0)),VLOOKUP(B465,BASKETBOL!C$42:N2459,7,0)),VLOOKUP(B465,HENTBOL!C$32:N2460,7,0)),VLOOKUP(B465,HOKEY!C$35:N1804,7,0)),VLOOKUP(B465,KRİKET!C$30:N2234,7,0)),VLOOKUP(B465,'FERDİ BRANŞLAR'!B$2:M135,7,0))</f>
        <v>GNÇ B ERK</v>
      </c>
      <c r="I465" s="187">
        <f>IFERROR(IFERROR(IFERROR(IFERROR(IFERROR(IFERROR(IFERROR(VLOOKUP(B465,FUTSAL!C$69:N11961,8,0),VLOOKUP(B465,VOLEYBOL!C$54:N2357,8,0)),VLOOKUP(B465,FUTBOL!C$31:N2445,8,0)),VLOOKUP(B465,BASKETBOL!C$42:N2459,8,0)),VLOOKUP(B465,HENTBOL!C$32:N2460,8,0)),VLOOKUP(B465,HOKEY!C$35:N1804,8,0)),VLOOKUP(B465,KRİKET!C$30:N2234,8,0)),VLOOKUP(B465,'FERDİ BRANŞLAR'!B$2:M135,8,0))</f>
        <v>0</v>
      </c>
      <c r="J465" s="253">
        <f>IFERROR(IFERROR(IFERROR(IFERROR(IFERROR(IFERROR(IFERROR(VLOOKUP(B465,FUTSAL!C$69:N11961,9,0),VLOOKUP(B465,VOLEYBOL!C$54:N2357,9,0)),VLOOKUP(B465,FUTBOL!C$31:N2445,9,0)),VLOOKUP(B465,BASKETBOL!C$42:N2459,9,0)),VLOOKUP(B465,HENTBOL!C$32:N2460,9,0)),VLOOKUP(B465,HOKEY!C$35:N1804,9,0)),VLOOKUP(B465,KRİKET!C$30:N2234,9,0)),VLOOKUP(B465,'FERDİ BRANŞLAR'!B$2:M135,9,0))</f>
        <v>0</v>
      </c>
      <c r="K465" s="253">
        <f>IFERROR(IFERROR(IFERROR(IFERROR(IFERROR(IFERROR(IFERROR(VLOOKUP(B465,FUTSAL!C$69:N11961,10,0),VLOOKUP(B465,VOLEYBOL!C$54:N2357,10,0)),VLOOKUP(B465,FUTBOL!C$31:N2445,10,0)),VLOOKUP(B465,BASKETBOL!C$42:N2459,10,0)),VLOOKUP(B465,HENTBOL!C$32:N2460,10,0)),VLOOKUP(B465,HOKEY!C$35:N1804,10,0)),VLOOKUP(B465,KRİKET!C$30:N2234,10,0)),VLOOKUP(B465,'FERDİ BRANŞLAR'!B$2:M135,10,0))</f>
        <v>0</v>
      </c>
      <c r="L465" s="351">
        <f>IFERROR(IFERROR(IFERROR(IFERROR(IFERROR(IFERROR(IFERROR(VLOOKUP(B465,FUTSAL!C$69:N11961,11,0),VLOOKUP(B465,VOLEYBOL!C$54:N2357,11,0)),VLOOKUP(B465,FUTBOL!C$31:N2445,11,0)),VLOOKUP(B465,BASKETBOL!C$42:N2459,11,0)),VLOOKUP(B465,HENTBOL!C$32:N2460,11,0)),VLOOKUP(B465,HOKEY!C$35:N1804,11,0)),VLOOKUP(B465,KRİKET!C$30:N2234,11,0)),VLOOKUP(B465,'FERDİ BRANŞLAR'!B$2:M135,11,0))</f>
        <v>0</v>
      </c>
      <c r="M465" s="79">
        <f>IFERROR(IFERROR(IFERROR(IFERROR(IFERROR(IFERROR(IFERROR(VLOOKUP(B465,FUTSAL!C$69:N11961,12,0),VLOOKUP(B465,VOLEYBOL!C$54:N2357,12,0)),VLOOKUP(B465,FUTBOL!C$31:N2445,12,0)),VLOOKUP(B465,BASKETBOL!C$42:N2459,12,0)),VLOOKUP(B465,HENTBOL!C$32:N2460,12,0)),VLOOKUP(B465,HOKEY!C$35:N1804,11,0)),VLOOKUP(B465,KRİKET!C$30:N2234,12,0)),VLOOKUP(B465,'FERDİ BRANŞLAR'!B$2:M135,12,0))</f>
        <v>0</v>
      </c>
    </row>
    <row r="466" spans="2:13" ht="12" x14ac:dyDescent="0.2">
      <c r="B466" s="188">
        <v>204</v>
      </c>
      <c r="C466" s="185">
        <f>IFERROR(IFERROR(IFERROR(IFERROR(IFERROR(IFERROR(IFERROR(VLOOKUP(B466,FUTSAL!C$69:N11511,2,0),VLOOKUP(B466,VOLEYBOL!C$54:N1907,2,0)),VLOOKUP(B466,FUTBOL!C$31:N1995,2,0)),VLOOKUP(B466,BASKETBOL!C$42:N2009,2,0)),VLOOKUP(B466,HENTBOL!C$32:N2010,2,0)),VLOOKUP(B466,HOKEY!C$35:N1354,2,0)),VLOOKUP(B466,KRİKET!C$30:N1784,2,0)),VLOOKUP(B466,'FERDİ BRANŞLAR'!B$2:M130,2,0))</f>
        <v>46127</v>
      </c>
      <c r="D466" s="186">
        <f>IFERROR(IFERROR(IFERROR(IFERROR(IFERROR(IFERROR(IFERROR(VLOOKUP(B466,FUTSAL!C$69:N11511,3,0),VLOOKUP(B466,VOLEYBOL!C$54:N1907,3,0)),VLOOKUP(B466,FUTBOL!C$31:N1995,3,0)),VLOOKUP(B466,BASKETBOL!C$42:N2009,3,0)),VLOOKUP(B466,HENTBOL!C$32:N2010,3,0)),VLOOKUP(B466,HOKEY!C$35:N1354,3,0)),VLOOKUP(B466,KRİKET!C$30:N1784,3,0)),VLOOKUP(B466,'FERDİ BRANŞLAR'!B$2:M130,3,0))</f>
        <v>0.41666666666666702</v>
      </c>
      <c r="E466" s="185" t="str">
        <f>IFERROR(IFERROR(IFERROR(IFERROR(IFERROR(IFERROR(IFERROR(VLOOKUP(B466,FUTSAL!C$69:N11511,4,0),VLOOKUP(B466,VOLEYBOL!C$54:N1907,4,0)),VLOOKUP(B466,FUTBOL!C$31:N1995,4,0)),VLOOKUP(B466,BASKETBOL!C$42:N2009,4,0)),VLOOKUP(B466,HENTBOL!C$32:N2010,4,0)),VLOOKUP(B466,HOKEY!C$35:N1354,4,0)),VLOOKUP(B466,KRİKET!C$30:N1784,4,0)),VLOOKUP(B466,'FERDİ BRANŞLAR'!B$2:M130,4,0))</f>
        <v>A.S.S</v>
      </c>
      <c r="F466" s="185" t="str">
        <f>IFERROR(IFERROR(IFERROR(IFERROR(IFERROR(IFERROR(IFERROR(VLOOKUP(B466,FUTSAL!C$69:N11511,5,0),VLOOKUP(B466,VOLEYBOL!C$54:N1907,5,0)),VLOOKUP(B466,FUTBOL!C$31:N1995,5,0)),VLOOKUP(B466,BASKETBOL!C$42:N2009,5,0)),VLOOKUP(B466,HENTBOL!C$32:N2010,5,0)),VLOOKUP(B466,HOKEY!C$35:N1354,5,0)),VLOOKUP(B466,KRİKET!C$30:N1784,5,0)),VLOOKUP(B466,'FERDİ BRANŞLAR'!B$2:M130,5,0))</f>
        <v>FUTSAL</v>
      </c>
      <c r="G466" s="185" t="str">
        <f>IFERROR(IFERROR(IFERROR(IFERROR(IFERROR(IFERROR(IFERROR(VLOOKUP(B466,FUTSAL!C$69:N11956,6,0),VLOOKUP(B466,VOLEYBOL!C$54:N2352,6,0)),VLOOKUP(B466,FUTBOL!C$31:N2440,6,0)),VLOOKUP(B466,BASKETBOL!C$42:N2454,6,0)),VLOOKUP(B466,HENTBOL!C$32:N2455,6,0)),VLOOKUP(B466,HOKEY!C$35:N1799,6,0)),VLOOKUP(B466,KRİKET!C$30:N2229,6,0)),VLOOKUP(B466,'FERDİ BRANŞLAR'!B$2:M130,6,0))</f>
        <v>ÇEYREK F.</v>
      </c>
      <c r="H466" s="185" t="str">
        <f>IFERROR(IFERROR(IFERROR(IFERROR(IFERROR(IFERROR(IFERROR(VLOOKUP(B466,FUTSAL!C$69:N11956,7,0),VLOOKUP(B466,VOLEYBOL!C$54:N2352,7,0)),VLOOKUP(B466,FUTBOL!C$31:N2440,7,0)),VLOOKUP(B466,BASKETBOL!C$42:N2454,7,0)),VLOOKUP(B466,HENTBOL!C$32:N2455,7,0)),VLOOKUP(B466,HOKEY!C$35:N1799,7,0)),VLOOKUP(B466,KRİKET!C$30:N2229,7,0)),VLOOKUP(B466,'FERDİ BRANŞLAR'!B$2:M130,7,0))</f>
        <v>GNÇ B ERK</v>
      </c>
      <c r="I466" s="187">
        <f>IFERROR(IFERROR(IFERROR(IFERROR(IFERROR(IFERROR(IFERROR(VLOOKUP(B466,FUTSAL!C$69:N11956,8,0),VLOOKUP(B466,VOLEYBOL!C$54:N2352,8,0)),VLOOKUP(B466,FUTBOL!C$31:N2440,8,0)),VLOOKUP(B466,BASKETBOL!C$42:N2454,8,0)),VLOOKUP(B466,HENTBOL!C$32:N2455,8,0)),VLOOKUP(B466,HOKEY!C$35:N1799,8,0)),VLOOKUP(B466,KRİKET!C$30:N2229,8,0)),VLOOKUP(B466,'FERDİ BRANŞLAR'!B$2:M130,8,0))</f>
        <v>0</v>
      </c>
      <c r="J466" s="253">
        <f>IFERROR(IFERROR(IFERROR(IFERROR(IFERROR(IFERROR(IFERROR(VLOOKUP(B466,FUTSAL!C$69:N11956,9,0),VLOOKUP(B466,VOLEYBOL!C$54:N2352,9,0)),VLOOKUP(B466,FUTBOL!C$31:N2440,9,0)),VLOOKUP(B466,BASKETBOL!C$42:N2454,9,0)),VLOOKUP(B466,HENTBOL!C$32:N2455,9,0)),VLOOKUP(B466,HOKEY!C$35:N1799,9,0)),VLOOKUP(B466,KRİKET!C$30:N2229,9,0)),VLOOKUP(B466,'FERDİ BRANŞLAR'!B$2:M130,9,0))</f>
        <v>0</v>
      </c>
      <c r="K466" s="253">
        <f>IFERROR(IFERROR(IFERROR(IFERROR(IFERROR(IFERROR(IFERROR(VLOOKUP(B466,FUTSAL!C$69:N11956,10,0),VLOOKUP(B466,VOLEYBOL!C$54:N2352,10,0)),VLOOKUP(B466,FUTBOL!C$31:N2440,10,0)),VLOOKUP(B466,BASKETBOL!C$42:N2454,10,0)),VLOOKUP(B466,HENTBOL!C$32:N2455,10,0)),VLOOKUP(B466,HOKEY!C$35:N1799,10,0)),VLOOKUP(B466,KRİKET!C$30:N2229,10,0)),VLOOKUP(B466,'FERDİ BRANŞLAR'!B$2:M130,10,0))</f>
        <v>0</v>
      </c>
      <c r="L466" s="351">
        <f>IFERROR(IFERROR(IFERROR(IFERROR(IFERROR(IFERROR(IFERROR(VLOOKUP(B466,FUTSAL!C$69:N11956,11,0),VLOOKUP(B466,VOLEYBOL!C$54:N2352,11,0)),VLOOKUP(B466,FUTBOL!C$31:N2440,11,0)),VLOOKUP(B466,BASKETBOL!C$42:N2454,11,0)),VLOOKUP(B466,HENTBOL!C$32:N2455,11,0)),VLOOKUP(B466,HOKEY!C$35:N1799,11,0)),VLOOKUP(B466,KRİKET!C$30:N2229,11,0)),VLOOKUP(B466,'FERDİ BRANŞLAR'!B$2:M130,11,0))</f>
        <v>0</v>
      </c>
      <c r="M466" s="79">
        <f>IFERROR(IFERROR(IFERROR(IFERROR(IFERROR(IFERROR(IFERROR(VLOOKUP(B466,FUTSAL!C$69:N11956,12,0),VLOOKUP(B466,VOLEYBOL!C$54:N2352,12,0)),VLOOKUP(B466,FUTBOL!C$31:N2440,12,0)),VLOOKUP(B466,BASKETBOL!C$42:N2454,12,0)),VLOOKUP(B466,HENTBOL!C$32:N2455,12,0)),VLOOKUP(B466,HOKEY!C$35:N1799,11,0)),VLOOKUP(B466,KRİKET!C$30:N2229,12,0)),VLOOKUP(B466,'FERDİ BRANŞLAR'!B$2:M130,12,0))</f>
        <v>0</v>
      </c>
    </row>
    <row r="467" spans="2:13" ht="12" x14ac:dyDescent="0.2">
      <c r="B467" s="188">
        <v>205</v>
      </c>
      <c r="C467" s="185">
        <f>IFERROR(IFERROR(IFERROR(IFERROR(IFERROR(IFERROR(IFERROR(VLOOKUP(B467,FUTSAL!C$69:N11529,2,0),VLOOKUP(B467,VOLEYBOL!C$54:N1925,2,0)),VLOOKUP(B467,FUTBOL!C$31:N2013,2,0)),VLOOKUP(B467,BASKETBOL!C$42:N2027,2,0)),VLOOKUP(B467,HENTBOL!C$32:N2028,2,0)),VLOOKUP(B467,HOKEY!C$35:N1372,2,0)),VLOOKUP(B467,KRİKET!C$30:N1802,2,0)),VLOOKUP(B467,'FERDİ BRANŞLAR'!B$2:M148,2,0))</f>
        <v>46127</v>
      </c>
      <c r="D467" s="186">
        <f>IFERROR(IFERROR(IFERROR(IFERROR(IFERROR(IFERROR(IFERROR(VLOOKUP(B467,FUTSAL!C$69:N11529,3,0),VLOOKUP(B467,VOLEYBOL!C$54:N1925,3,0)),VLOOKUP(B467,FUTBOL!C$31:N2013,3,0)),VLOOKUP(B467,BASKETBOL!C$42:N2027,3,0)),VLOOKUP(B467,HENTBOL!C$32:N2028,3,0)),VLOOKUP(B467,HOKEY!C$35:N1372,3,0)),VLOOKUP(B467,KRİKET!C$30:N1802,3,0)),VLOOKUP(B467,'FERDİ BRANŞLAR'!B$2:M148,3,0))</f>
        <v>0.45833333333333298</v>
      </c>
      <c r="E467" s="185" t="str">
        <f>IFERROR(IFERROR(IFERROR(IFERROR(IFERROR(IFERROR(IFERROR(VLOOKUP(B467,FUTSAL!C$69:N11529,4,0),VLOOKUP(B467,VOLEYBOL!C$54:N1925,4,0)),VLOOKUP(B467,FUTBOL!C$31:N2013,4,0)),VLOOKUP(B467,BASKETBOL!C$42:N2027,4,0)),VLOOKUP(B467,HENTBOL!C$32:N2028,4,0)),VLOOKUP(B467,HOKEY!C$35:N1372,4,0)),VLOOKUP(B467,KRİKET!C$30:N1802,4,0)),VLOOKUP(B467,'FERDİ BRANŞLAR'!B$2:M148,4,0))</f>
        <v>A.S.S</v>
      </c>
      <c r="F467" s="185" t="str">
        <f>IFERROR(IFERROR(IFERROR(IFERROR(IFERROR(IFERROR(IFERROR(VLOOKUP(B467,FUTSAL!C$69:N11529,5,0),VLOOKUP(B467,VOLEYBOL!C$54:N1925,5,0)),VLOOKUP(B467,FUTBOL!C$31:N2013,5,0)),VLOOKUP(B467,BASKETBOL!C$42:N2027,5,0)),VLOOKUP(B467,HENTBOL!C$32:N2028,5,0)),VLOOKUP(B467,HOKEY!C$35:N1372,5,0)),VLOOKUP(B467,KRİKET!C$30:N1802,5,0)),VLOOKUP(B467,'FERDİ BRANŞLAR'!B$2:M148,5,0))</f>
        <v>FUTSAL</v>
      </c>
      <c r="G467" s="185" t="str">
        <f>IFERROR(IFERROR(IFERROR(IFERROR(IFERROR(IFERROR(IFERROR(VLOOKUP(B467,FUTSAL!C$69:N11974,6,0),VLOOKUP(B467,VOLEYBOL!C$54:N2370,6,0)),VLOOKUP(B467,FUTBOL!C$31:N2458,6,0)),VLOOKUP(B467,BASKETBOL!C$42:N2472,6,0)),VLOOKUP(B467,HENTBOL!C$32:N2473,6,0)),VLOOKUP(B467,HOKEY!C$35:N1817,6,0)),VLOOKUP(B467,KRİKET!C$30:N2247,6,0)),VLOOKUP(B467,'FERDİ BRANŞLAR'!B$2:M148,6,0))</f>
        <v>ÇEYREK F.</v>
      </c>
      <c r="H467" s="185" t="str">
        <f>IFERROR(IFERROR(IFERROR(IFERROR(IFERROR(IFERROR(IFERROR(VLOOKUP(B467,FUTSAL!C$69:N11974,7,0),VLOOKUP(B467,VOLEYBOL!C$54:N2370,7,0)),VLOOKUP(B467,FUTBOL!C$31:N2458,7,0)),VLOOKUP(B467,BASKETBOL!C$42:N2472,7,0)),VLOOKUP(B467,HENTBOL!C$32:N2473,7,0)),VLOOKUP(B467,HOKEY!C$35:N1817,7,0)),VLOOKUP(B467,KRİKET!C$30:N2247,7,0)),VLOOKUP(B467,'FERDİ BRANŞLAR'!B$2:M148,7,0))</f>
        <v>GNÇ B ERK</v>
      </c>
      <c r="I467" s="187">
        <f>IFERROR(IFERROR(IFERROR(IFERROR(IFERROR(IFERROR(IFERROR(VLOOKUP(B467,FUTSAL!C$69:N11974,8,0),VLOOKUP(B467,VOLEYBOL!C$54:N2370,8,0)),VLOOKUP(B467,FUTBOL!C$31:N2458,8,0)),VLOOKUP(B467,BASKETBOL!C$42:N2472,8,0)),VLOOKUP(B467,HENTBOL!C$32:N2473,8,0)),VLOOKUP(B467,HOKEY!C$35:N1817,8,0)),VLOOKUP(B467,KRİKET!C$30:N2247,8,0)),VLOOKUP(B467,'FERDİ BRANŞLAR'!B$2:M148,8,0))</f>
        <v>0</v>
      </c>
      <c r="J467" s="253">
        <f>IFERROR(IFERROR(IFERROR(IFERROR(IFERROR(IFERROR(IFERROR(VLOOKUP(B467,FUTSAL!C$69:N11974,9,0),VLOOKUP(B467,VOLEYBOL!C$54:N2370,9,0)),VLOOKUP(B467,FUTBOL!C$31:N2458,9,0)),VLOOKUP(B467,BASKETBOL!C$42:N2472,9,0)),VLOOKUP(B467,HENTBOL!C$32:N2473,9,0)),VLOOKUP(B467,HOKEY!C$35:N1817,9,0)),VLOOKUP(B467,KRİKET!C$30:N2247,9,0)),VLOOKUP(B467,'FERDİ BRANŞLAR'!B$2:M148,9,0))</f>
        <v>0</v>
      </c>
      <c r="K467" s="253">
        <f>IFERROR(IFERROR(IFERROR(IFERROR(IFERROR(IFERROR(IFERROR(VLOOKUP(B467,FUTSAL!C$69:N11974,10,0),VLOOKUP(B467,VOLEYBOL!C$54:N2370,10,0)),VLOOKUP(B467,FUTBOL!C$31:N2458,10,0)),VLOOKUP(B467,BASKETBOL!C$42:N2472,10,0)),VLOOKUP(B467,HENTBOL!C$32:N2473,10,0)),VLOOKUP(B467,HOKEY!C$35:N1817,10,0)),VLOOKUP(B467,KRİKET!C$30:N2247,10,0)),VLOOKUP(B467,'FERDİ BRANŞLAR'!B$2:M148,10,0))</f>
        <v>0</v>
      </c>
      <c r="L467" s="351">
        <f>IFERROR(IFERROR(IFERROR(IFERROR(IFERROR(IFERROR(IFERROR(VLOOKUP(B467,FUTSAL!C$69:N11974,11,0),VLOOKUP(B467,VOLEYBOL!C$54:N2370,11,0)),VLOOKUP(B467,FUTBOL!C$31:N2458,11,0)),VLOOKUP(B467,BASKETBOL!C$42:N2472,11,0)),VLOOKUP(B467,HENTBOL!C$32:N2473,11,0)),VLOOKUP(B467,HOKEY!C$35:N1817,11,0)),VLOOKUP(B467,KRİKET!C$30:N2247,11,0)),VLOOKUP(B467,'FERDİ BRANŞLAR'!B$2:M148,11,0))</f>
        <v>0</v>
      </c>
      <c r="M467" s="79">
        <f>IFERROR(IFERROR(IFERROR(IFERROR(IFERROR(IFERROR(IFERROR(VLOOKUP(B467,FUTSAL!C$69:N11974,12,0),VLOOKUP(B467,VOLEYBOL!C$54:N2370,12,0)),VLOOKUP(B467,FUTBOL!C$31:N2458,12,0)),VLOOKUP(B467,BASKETBOL!C$42:N2472,12,0)),VLOOKUP(B467,HENTBOL!C$32:N2473,12,0)),VLOOKUP(B467,HOKEY!C$35:N1817,11,0)),VLOOKUP(B467,KRİKET!C$30:N2247,12,0)),VLOOKUP(B467,'FERDİ BRANŞLAR'!B$2:M148,12,0))</f>
        <v>0</v>
      </c>
    </row>
    <row r="468" spans="2:13" ht="12" x14ac:dyDescent="0.2">
      <c r="B468" s="188">
        <v>206</v>
      </c>
      <c r="C468" s="185">
        <f>IFERROR(IFERROR(IFERROR(IFERROR(IFERROR(IFERROR(IFERROR(VLOOKUP(B468,FUTSAL!C$69:N11530,2,0),VLOOKUP(B468,VOLEYBOL!C$54:N1926,2,0)),VLOOKUP(B468,FUTBOL!C$31:N2014,2,0)),VLOOKUP(B468,BASKETBOL!C$42:N2028,2,0)),VLOOKUP(B468,HENTBOL!C$32:N2029,2,0)),VLOOKUP(B468,HOKEY!C$35:N1373,2,0)),VLOOKUP(B468,KRİKET!C$30:N1803,2,0)),VLOOKUP(B468,'FERDİ BRANŞLAR'!B$2:M149,2,0))</f>
        <v>46127</v>
      </c>
      <c r="D468" s="186">
        <f>IFERROR(IFERROR(IFERROR(IFERROR(IFERROR(IFERROR(IFERROR(VLOOKUP(B468,FUTSAL!C$69:N11530,3,0),VLOOKUP(B468,VOLEYBOL!C$54:N1926,3,0)),VLOOKUP(B468,FUTBOL!C$31:N2014,3,0)),VLOOKUP(B468,BASKETBOL!C$42:N2028,3,0)),VLOOKUP(B468,HENTBOL!C$32:N2029,3,0)),VLOOKUP(B468,HOKEY!C$35:N1373,3,0)),VLOOKUP(B468,KRİKET!C$30:N1803,3,0)),VLOOKUP(B468,'FERDİ BRANŞLAR'!B$2:M149,3,0))</f>
        <v>0.5</v>
      </c>
      <c r="E468" s="185" t="str">
        <f>IFERROR(IFERROR(IFERROR(IFERROR(IFERROR(IFERROR(IFERROR(VLOOKUP(B468,FUTSAL!C$69:N11530,4,0),VLOOKUP(B468,VOLEYBOL!C$54:N1926,4,0)),VLOOKUP(B468,FUTBOL!C$31:N2014,4,0)),VLOOKUP(B468,BASKETBOL!C$42:N2028,4,0)),VLOOKUP(B468,HENTBOL!C$32:N2029,4,0)),VLOOKUP(B468,HOKEY!C$35:N1373,4,0)),VLOOKUP(B468,KRİKET!C$30:N1803,4,0)),VLOOKUP(B468,'FERDİ BRANŞLAR'!B$2:M149,4,0))</f>
        <v>A.S.S</v>
      </c>
      <c r="F468" s="185" t="str">
        <f>IFERROR(IFERROR(IFERROR(IFERROR(IFERROR(IFERROR(IFERROR(VLOOKUP(B468,FUTSAL!C$69:N11530,5,0),VLOOKUP(B468,VOLEYBOL!C$54:N1926,5,0)),VLOOKUP(B468,FUTBOL!C$31:N2014,5,0)),VLOOKUP(B468,BASKETBOL!C$42:N2028,5,0)),VLOOKUP(B468,HENTBOL!C$32:N2029,5,0)),VLOOKUP(B468,HOKEY!C$35:N1373,5,0)),VLOOKUP(B468,KRİKET!C$30:N1803,5,0)),VLOOKUP(B468,'FERDİ BRANŞLAR'!B$2:M149,5,0))</f>
        <v>FUTSAL</v>
      </c>
      <c r="G468" s="185" t="str">
        <f>IFERROR(IFERROR(IFERROR(IFERROR(IFERROR(IFERROR(IFERROR(VLOOKUP(B468,FUTSAL!C$69:N11975,6,0),VLOOKUP(B468,VOLEYBOL!C$54:N2371,6,0)),VLOOKUP(B468,FUTBOL!C$31:N2459,6,0)),VLOOKUP(B468,BASKETBOL!C$42:N2473,6,0)),VLOOKUP(B468,HENTBOL!C$32:N2474,6,0)),VLOOKUP(B468,HOKEY!C$35:N1818,6,0)),VLOOKUP(B468,KRİKET!C$30:N2248,6,0)),VLOOKUP(B468,'FERDİ BRANŞLAR'!B$2:M149,6,0))</f>
        <v>ÇEYREK F.</v>
      </c>
      <c r="H468" s="185" t="str">
        <f>IFERROR(IFERROR(IFERROR(IFERROR(IFERROR(IFERROR(IFERROR(VLOOKUP(B468,FUTSAL!C$69:N11975,7,0),VLOOKUP(B468,VOLEYBOL!C$54:N2371,7,0)),VLOOKUP(B468,FUTBOL!C$31:N2459,7,0)),VLOOKUP(B468,BASKETBOL!C$42:N2473,7,0)),VLOOKUP(B468,HENTBOL!C$32:N2474,7,0)),VLOOKUP(B468,HOKEY!C$35:N1818,7,0)),VLOOKUP(B468,KRİKET!C$30:N2248,7,0)),VLOOKUP(B468,'FERDİ BRANŞLAR'!B$2:M149,7,0))</f>
        <v>GNÇ B ERK</v>
      </c>
      <c r="I468" s="187">
        <f>IFERROR(IFERROR(IFERROR(IFERROR(IFERROR(IFERROR(IFERROR(VLOOKUP(B468,FUTSAL!C$69:N11975,8,0),VLOOKUP(B468,VOLEYBOL!C$54:N2371,8,0)),VLOOKUP(B468,FUTBOL!C$31:N2459,8,0)),VLOOKUP(B468,BASKETBOL!C$42:N2473,8,0)),VLOOKUP(B468,HENTBOL!C$32:N2474,8,0)),VLOOKUP(B468,HOKEY!C$35:N1818,8,0)),VLOOKUP(B468,KRİKET!C$30:N2248,8,0)),VLOOKUP(B468,'FERDİ BRANŞLAR'!B$2:M149,8,0))</f>
        <v>0</v>
      </c>
      <c r="J468" s="253">
        <f>IFERROR(IFERROR(IFERROR(IFERROR(IFERROR(IFERROR(IFERROR(VLOOKUP(B468,FUTSAL!C$69:N11975,9,0),VLOOKUP(B468,VOLEYBOL!C$54:N2371,9,0)),VLOOKUP(B468,FUTBOL!C$31:N2459,9,0)),VLOOKUP(B468,BASKETBOL!C$42:N2473,9,0)),VLOOKUP(B468,HENTBOL!C$32:N2474,9,0)),VLOOKUP(B468,HOKEY!C$35:N1818,9,0)),VLOOKUP(B468,KRİKET!C$30:N2248,9,0)),VLOOKUP(B468,'FERDİ BRANŞLAR'!B$2:M149,9,0))</f>
        <v>0</v>
      </c>
      <c r="K468" s="253">
        <f>IFERROR(IFERROR(IFERROR(IFERROR(IFERROR(IFERROR(IFERROR(VLOOKUP(B468,FUTSAL!C$69:N11975,10,0),VLOOKUP(B468,VOLEYBOL!C$54:N2371,10,0)),VLOOKUP(B468,FUTBOL!C$31:N2459,10,0)),VLOOKUP(B468,BASKETBOL!C$42:N2473,10,0)),VLOOKUP(B468,HENTBOL!C$32:N2474,10,0)),VLOOKUP(B468,HOKEY!C$35:N1818,10,0)),VLOOKUP(B468,KRİKET!C$30:N2248,10,0)),VLOOKUP(B468,'FERDİ BRANŞLAR'!B$2:M149,10,0))</f>
        <v>0</v>
      </c>
      <c r="L468" s="351">
        <f>IFERROR(IFERROR(IFERROR(IFERROR(IFERROR(IFERROR(IFERROR(VLOOKUP(B468,FUTSAL!C$69:N11975,11,0),VLOOKUP(B468,VOLEYBOL!C$54:N2371,11,0)),VLOOKUP(B468,FUTBOL!C$31:N2459,11,0)),VLOOKUP(B468,BASKETBOL!C$42:N2473,11,0)),VLOOKUP(B468,HENTBOL!C$32:N2474,11,0)),VLOOKUP(B468,HOKEY!C$35:N1818,11,0)),VLOOKUP(B468,KRİKET!C$30:N2248,11,0)),VLOOKUP(B468,'FERDİ BRANŞLAR'!B$2:M149,11,0))</f>
        <v>0</v>
      </c>
      <c r="M468" s="79">
        <f>IFERROR(IFERROR(IFERROR(IFERROR(IFERROR(IFERROR(IFERROR(VLOOKUP(B468,FUTSAL!C$69:N11975,12,0),VLOOKUP(B468,VOLEYBOL!C$54:N2371,12,0)),VLOOKUP(B468,FUTBOL!C$31:N2459,12,0)),VLOOKUP(B468,BASKETBOL!C$42:N2473,12,0)),VLOOKUP(B468,HENTBOL!C$32:N2474,12,0)),VLOOKUP(B468,HOKEY!C$35:N1818,11,0)),VLOOKUP(B468,KRİKET!C$30:N2248,12,0)),VLOOKUP(B468,'FERDİ BRANŞLAR'!B$2:M149,12,0))</f>
        <v>0</v>
      </c>
    </row>
    <row r="469" spans="2:13" ht="12" x14ac:dyDescent="0.2">
      <c r="B469" s="104" t="s">
        <v>183</v>
      </c>
      <c r="C469" s="185">
        <f>IFERROR(IFERROR(IFERROR(IFERROR(IFERROR(IFERROR(IFERROR(VLOOKUP(B469,FUTSAL!C$69:N12023,2,0),VLOOKUP(B469,VOLEYBOL!C$54:N2419,2,0)),VLOOKUP(B469,FUTBOL!C$31:N2507,2,0)),VLOOKUP(B469,BASKETBOL!C$42:N2521,2,0)),VLOOKUP(B469,HENTBOL!C$32:N2522,2,0)),VLOOKUP(B469,HOKEY!C$35:N1866,2,0)),VLOOKUP(B469,KRİKET!C$30:N2296,2,0)),VLOOKUP(B469,'FERDİ BRANŞLAR'!B$2:M642,2,0))</f>
        <v>46128</v>
      </c>
      <c r="D469" s="186">
        <f>IFERROR(IFERROR(IFERROR(IFERROR(IFERROR(IFERROR(IFERROR(VLOOKUP(B469,FUTSAL!C$69:N12023,3,0),VLOOKUP(B469,VOLEYBOL!C$54:N2419,3,0)),VLOOKUP(B469,FUTBOL!C$31:N2507,3,0)),VLOOKUP(B469,BASKETBOL!C$42:N2521,3,0)),VLOOKUP(B469,HENTBOL!C$32:N2522,3,0)),VLOOKUP(B469,HOKEY!C$35:N1866,3,0)),VLOOKUP(B469,KRİKET!C$30:N2296,3,0)),VLOOKUP(B469,'FERDİ BRANŞLAR'!B$2:M642,3,0))</f>
        <v>0.41666666666666669</v>
      </c>
      <c r="E469" s="185" t="str">
        <f>IFERROR(IFERROR(IFERROR(IFERROR(IFERROR(IFERROR(IFERROR(VLOOKUP(B469,FUTSAL!C$69:N12023,4,0),VLOOKUP(B469,VOLEYBOL!C$54:N2419,4,0)),VLOOKUP(B469,FUTBOL!C$31:N2507,4,0)),VLOOKUP(B469,BASKETBOL!C$42:N2521,4,0)),VLOOKUP(B469,HENTBOL!C$32:N2522,4,0)),VLOOKUP(B469,HOKEY!C$35:N1866,4,0)),VLOOKUP(B469,KRİKET!C$30:N2296,4,0)),VLOOKUP(B469,'FERDİ BRANŞLAR'!B$2:M642,4,0))</f>
        <v xml:space="preserve">AMASYA 12 HAZİRAN STADYUMU </v>
      </c>
      <c r="F469" s="185" t="str">
        <f>IFERROR(IFERROR(IFERROR(IFERROR(IFERROR(IFERROR(IFERROR(VLOOKUP(B469,FUTSAL!C$69:N12023,5,0),VLOOKUP(B469,VOLEYBOL!C$54:N2419,5,0)),VLOOKUP(B469,FUTBOL!C$31:N2507,5,0)),VLOOKUP(B469,BASKETBOL!C$42:N2521,5,0)),VLOOKUP(B469,HENTBOL!C$32:N2522,5,0)),VLOOKUP(B469,HOKEY!C$35:N1866,5,0)),VLOOKUP(B469,KRİKET!C$30:N2296,5,0)),VLOOKUP(B469,'FERDİ BRANŞLAR'!B$2:M642,5,0))</f>
        <v>KARAKUCAK GÜREŞİ</v>
      </c>
      <c r="G469" s="185" t="str">
        <f>IFERROR(IFERROR(IFERROR(IFERROR(IFERROR(IFERROR(IFERROR(VLOOKUP(B469,FUTSAL!C$69:N12468,6,0),VLOOKUP(B469,VOLEYBOL!C$54:N2864,6,0)),VLOOKUP(B469,FUTBOL!C$31:N2952,6,0)),VLOOKUP(B469,BASKETBOL!C$42:N2966,6,0)),VLOOKUP(B469,HENTBOL!C$32:N2967,6,0)),VLOOKUP(B469,HOKEY!C$35:N2311,6,0)),VLOOKUP(B469,KRİKET!C$30:N2741,6,0)),VLOOKUP(B469,'FERDİ BRANŞLAR'!B$2:M642,6,0))</f>
        <v>…</v>
      </c>
      <c r="H469" s="185" t="str">
        <f>IFERROR(IFERROR(IFERROR(IFERROR(IFERROR(IFERROR(IFERROR(VLOOKUP(B469,FUTSAL!C$69:N12468,7,0),VLOOKUP(B469,VOLEYBOL!C$54:N2864,7,0)),VLOOKUP(B469,FUTBOL!C$31:N2952,7,0)),VLOOKUP(B469,BASKETBOL!C$42:N2966,7,0)),VLOOKUP(B469,HENTBOL!C$32:N2967,7,0)),VLOOKUP(B469,HOKEY!C$35:N2311,7,0)),VLOOKUP(B469,KRİKET!C$30:N2741,7,0)),VLOOKUP(B469,'FERDİ BRANŞLAR'!B$2:M642,7,0))</f>
        <v xml:space="preserve">YILDIZ -GENÇ </v>
      </c>
      <c r="I469" s="187" t="str">
        <f>IFERROR(IFERROR(IFERROR(IFERROR(IFERROR(IFERROR(IFERROR(VLOOKUP(B469,FUTSAL!C$69:N12468,8,0),VLOOKUP(B469,VOLEYBOL!C$54:N2864,8,0)),VLOOKUP(B469,FUTBOL!C$31:N2952,8,0)),VLOOKUP(B469,BASKETBOL!C$42:N2966,8,0)),VLOOKUP(B469,HENTBOL!C$32:N2967,8,0)),VLOOKUP(B469,HOKEY!C$35:N2311,8,0)),VLOOKUP(B469,KRİKET!C$30:N2741,8,0)),VLOOKUP(B469,'FERDİ BRANŞLAR'!B$2:M642,8,0))</f>
        <v>……….</v>
      </c>
      <c r="J469" s="183" t="str">
        <f>IFERROR(IFERROR(IFERROR(IFERROR(IFERROR(IFERROR(IFERROR(VLOOKUP(B469,FUTSAL!C$69:N12468,9,0),VLOOKUP(B469,VOLEYBOL!C$54:N2864,9,0)),VLOOKUP(B469,FUTBOL!C$31:N2952,9,0)),VLOOKUP(B469,BASKETBOL!C$42:N2966,9,0)),VLOOKUP(B469,HENTBOL!C$32:N2967,9,0)),VLOOKUP(B469,HOKEY!C$35:N2311,9,0)),VLOOKUP(B469,KRİKET!C$30:N2741,9,0)),VLOOKUP(B469,'FERDİ BRANŞLAR'!B$2:M642,9,0))</f>
        <v>…</v>
      </c>
      <c r="K469" s="183" t="str">
        <f>IFERROR(IFERROR(IFERROR(IFERROR(IFERROR(IFERROR(IFERROR(VLOOKUP(B469,FUTSAL!C$69:N12468,10,0),VLOOKUP(B469,VOLEYBOL!C$54:N2864,10,0)),VLOOKUP(B469,FUTBOL!C$31:N2952,10,0)),VLOOKUP(B469,BASKETBOL!C$42:N2966,10,0)),VLOOKUP(B469,HENTBOL!C$32:N2967,10,0)),VLOOKUP(B469,HOKEY!C$35:N2311,10,0)),VLOOKUP(B469,KRİKET!C$30:N2741,10,0)),VLOOKUP(B469,'FERDİ BRANŞLAR'!B$2:M642,10,0))</f>
        <v>…</v>
      </c>
      <c r="L469" s="351" t="str">
        <f>IFERROR(IFERROR(IFERROR(IFERROR(IFERROR(IFERROR(IFERROR(VLOOKUP(B469,FUTSAL!C$69:N12468,11,0),VLOOKUP(B469,VOLEYBOL!C$54:N2864,11,0)),VLOOKUP(B469,FUTBOL!C$31:N2952,11,0)),VLOOKUP(B469,BASKETBOL!C$42:N2966,11,0)),VLOOKUP(B469,HENTBOL!C$32:N2967,11,0)),VLOOKUP(B469,HOKEY!C$35:N2311,11,0)),VLOOKUP(B469,KRİKET!C$30:N2741,11,0)),VLOOKUP(B469,'FERDİ BRANŞLAR'!B$2:M642,11,0))</f>
        <v>……….</v>
      </c>
      <c r="M469" s="79" t="str">
        <f>IFERROR(IFERROR(IFERROR(IFERROR(IFERROR(IFERROR(IFERROR(VLOOKUP(B469,FUTSAL!C$69:N12468,12,0),VLOOKUP(B469,VOLEYBOL!C$54:N2864,12,0)),VLOOKUP(B469,FUTBOL!C$31:N2952,12,0)),VLOOKUP(B469,BASKETBOL!C$42:N2966,12,0)),VLOOKUP(B469,HENTBOL!C$32:N2967,12,0)),VLOOKUP(B469,HOKEY!C$35:N2311,11,0)),VLOOKUP(B469,KRİKET!C$30:N2741,12,0)),VLOOKUP(B469,'FERDİ BRANŞLAR'!B$2:M642,12,0))</f>
        <v xml:space="preserve">KUPA TÖRENİ </v>
      </c>
    </row>
    <row r="470" spans="2:13" ht="12" x14ac:dyDescent="0.2">
      <c r="B470" s="188">
        <v>207</v>
      </c>
      <c r="C470" s="185">
        <f>IFERROR(IFERROR(IFERROR(IFERROR(IFERROR(IFERROR(IFERROR(VLOOKUP(B470,FUTSAL!C$69:N11566,2,0),VLOOKUP(B470,VOLEYBOL!C$54:N1962,2,0)),VLOOKUP(B470,FUTBOL!C$31:N2050,2,0)),VLOOKUP(B470,BASKETBOL!C$42:N2064,2,0)),VLOOKUP(B470,HENTBOL!C$32:N2065,2,0)),VLOOKUP(B470,HOKEY!C$35:N1409,2,0)),VLOOKUP(B470,KRİKET!C$30:N1839,2,0)),VLOOKUP(B470,'FERDİ BRANŞLAR'!B$2:M185,2,0))</f>
        <v>46129</v>
      </c>
      <c r="D470" s="186">
        <f>IFERROR(IFERROR(IFERROR(IFERROR(IFERROR(IFERROR(IFERROR(VLOOKUP(B470,FUTSAL!C$69:N11566,3,0),VLOOKUP(B470,VOLEYBOL!C$54:N1962,3,0)),VLOOKUP(B470,FUTBOL!C$31:N2050,3,0)),VLOOKUP(B470,BASKETBOL!C$42:N2064,3,0)),VLOOKUP(B470,HENTBOL!C$32:N2065,3,0)),VLOOKUP(B470,HOKEY!C$35:N1409,3,0)),VLOOKUP(B470,KRİKET!C$30:N1839,3,0)),VLOOKUP(B470,'FERDİ BRANŞLAR'!B$2:M185,3,0))</f>
        <v>0.41666666666666669</v>
      </c>
      <c r="E470" s="185" t="str">
        <f>IFERROR(IFERROR(IFERROR(IFERROR(IFERROR(IFERROR(IFERROR(VLOOKUP(B470,FUTSAL!C$69:N11566,4,0),VLOOKUP(B470,VOLEYBOL!C$54:N1962,4,0)),VLOOKUP(B470,FUTBOL!C$31:N2050,4,0)),VLOOKUP(B470,BASKETBOL!C$42:N2064,4,0)),VLOOKUP(B470,HENTBOL!C$32:N2065,4,0)),VLOOKUP(B470,HOKEY!C$35:N1409,4,0)),VLOOKUP(B470,KRİKET!C$30:N1839,4,0)),VLOOKUP(B470,'FERDİ BRANŞLAR'!B$2:M185,4,0))</f>
        <v>A.S.S</v>
      </c>
      <c r="F470" s="185" t="str">
        <f>IFERROR(IFERROR(IFERROR(IFERROR(IFERROR(IFERROR(IFERROR(VLOOKUP(B470,FUTSAL!C$69:N11566,5,0),VLOOKUP(B470,VOLEYBOL!C$54:N1962,5,0)),VLOOKUP(B470,FUTBOL!C$31:N2050,5,0)),VLOOKUP(B470,BASKETBOL!C$42:N2064,5,0)),VLOOKUP(B470,HENTBOL!C$32:N2065,5,0)),VLOOKUP(B470,HOKEY!C$35:N1409,5,0)),VLOOKUP(B470,KRİKET!C$30:N1839,5,0)),VLOOKUP(B470,'FERDİ BRANŞLAR'!B$2:M185,5,0))</f>
        <v>FUTSAL</v>
      </c>
      <c r="G470" s="185" t="str">
        <f>IFERROR(IFERROR(IFERROR(IFERROR(IFERROR(IFERROR(IFERROR(VLOOKUP(B470,FUTSAL!C$69:N12011,6,0),VLOOKUP(B470,VOLEYBOL!C$54:N2407,6,0)),VLOOKUP(B470,FUTBOL!C$31:N2495,6,0)),VLOOKUP(B470,BASKETBOL!C$42:N2509,6,0)),VLOOKUP(B470,HENTBOL!C$32:N2510,6,0)),VLOOKUP(B470,HOKEY!C$35:N1854,6,0)),VLOOKUP(B470,KRİKET!C$30:N2284,6,0)),VLOOKUP(B470,'FERDİ BRANŞLAR'!B$2:M185,6,0))</f>
        <v>YARI F.</v>
      </c>
      <c r="H470" s="185" t="str">
        <f>IFERROR(IFERROR(IFERROR(IFERROR(IFERROR(IFERROR(IFERROR(VLOOKUP(B470,FUTSAL!C$69:N12011,7,0),VLOOKUP(B470,VOLEYBOL!C$54:N2407,7,0)),VLOOKUP(B470,FUTBOL!C$31:N2495,7,0)),VLOOKUP(B470,BASKETBOL!C$42:N2509,7,0)),VLOOKUP(B470,HENTBOL!C$32:N2510,7,0)),VLOOKUP(B470,HOKEY!C$35:N1854,7,0)),VLOOKUP(B470,KRİKET!C$30:N2284,7,0)),VLOOKUP(B470,'FERDİ BRANŞLAR'!B$2:M185,7,0))</f>
        <v>GNÇ B ERK</v>
      </c>
      <c r="I470" s="187">
        <f>IFERROR(IFERROR(IFERROR(IFERROR(IFERROR(IFERROR(IFERROR(VLOOKUP(B470,FUTSAL!C$69:N12011,8,0),VLOOKUP(B470,VOLEYBOL!C$54:N2407,8,0)),VLOOKUP(B470,FUTBOL!C$31:N2495,8,0)),VLOOKUP(B470,BASKETBOL!C$42:N2509,8,0)),VLOOKUP(B470,HENTBOL!C$32:N2510,8,0)),VLOOKUP(B470,HOKEY!C$35:N1854,8,0)),VLOOKUP(B470,KRİKET!C$30:N2284,8,0)),VLOOKUP(B470,'FERDİ BRANŞLAR'!B$2:M185,8,0))</f>
        <v>0</v>
      </c>
      <c r="J470" s="253">
        <f>IFERROR(IFERROR(IFERROR(IFERROR(IFERROR(IFERROR(IFERROR(VLOOKUP(B470,FUTSAL!C$69:N12011,9,0),VLOOKUP(B470,VOLEYBOL!C$54:N2407,9,0)),VLOOKUP(B470,FUTBOL!C$31:N2495,9,0)),VLOOKUP(B470,BASKETBOL!C$42:N2509,9,0)),VLOOKUP(B470,HENTBOL!C$32:N2510,9,0)),VLOOKUP(B470,HOKEY!C$35:N1854,9,0)),VLOOKUP(B470,KRİKET!C$30:N2284,9,0)),VLOOKUP(B470,'FERDİ BRANŞLAR'!B$2:M185,9,0))</f>
        <v>0</v>
      </c>
      <c r="K470" s="253">
        <f>IFERROR(IFERROR(IFERROR(IFERROR(IFERROR(IFERROR(IFERROR(VLOOKUP(B470,FUTSAL!C$69:N12011,10,0),VLOOKUP(B470,VOLEYBOL!C$54:N2407,10,0)),VLOOKUP(B470,FUTBOL!C$31:N2495,10,0)),VLOOKUP(B470,BASKETBOL!C$42:N2509,10,0)),VLOOKUP(B470,HENTBOL!C$32:N2510,10,0)),VLOOKUP(B470,HOKEY!C$35:N1854,10,0)),VLOOKUP(B470,KRİKET!C$30:N2284,10,0)),VLOOKUP(B470,'FERDİ BRANŞLAR'!B$2:M185,10,0))</f>
        <v>0</v>
      </c>
      <c r="L470" s="351">
        <f>IFERROR(IFERROR(IFERROR(IFERROR(IFERROR(IFERROR(IFERROR(VLOOKUP(B470,FUTSAL!C$69:N12011,11,0),VLOOKUP(B470,VOLEYBOL!C$54:N2407,11,0)),VLOOKUP(B470,FUTBOL!C$31:N2495,11,0)),VLOOKUP(B470,BASKETBOL!C$42:N2509,11,0)),VLOOKUP(B470,HENTBOL!C$32:N2510,11,0)),VLOOKUP(B470,HOKEY!C$35:N1854,11,0)),VLOOKUP(B470,KRİKET!C$30:N2284,11,0)),VLOOKUP(B470,'FERDİ BRANŞLAR'!B$2:M185,11,0))</f>
        <v>0</v>
      </c>
      <c r="M470" s="79">
        <f>IFERROR(IFERROR(IFERROR(IFERROR(IFERROR(IFERROR(IFERROR(VLOOKUP(B470,FUTSAL!C$69:N12011,12,0),VLOOKUP(B470,VOLEYBOL!C$54:N2407,12,0)),VLOOKUP(B470,FUTBOL!C$31:N2495,12,0)),VLOOKUP(B470,BASKETBOL!C$42:N2509,12,0)),VLOOKUP(B470,HENTBOL!C$32:N2510,12,0)),VLOOKUP(B470,HOKEY!C$35:N1854,11,0)),VLOOKUP(B470,KRİKET!C$30:N2284,12,0)),VLOOKUP(B470,'FERDİ BRANŞLAR'!B$2:M185,12,0))</f>
        <v>0</v>
      </c>
    </row>
    <row r="471" spans="2:13" ht="12" x14ac:dyDescent="0.2">
      <c r="B471" s="188">
        <v>208</v>
      </c>
      <c r="C471" s="185">
        <f>IFERROR(IFERROR(IFERROR(IFERROR(IFERROR(IFERROR(IFERROR(VLOOKUP(B471,FUTSAL!C$69:N11567,2,0),VLOOKUP(B471,VOLEYBOL!C$54:N1963,2,0)),VLOOKUP(B471,FUTBOL!C$31:N2051,2,0)),VLOOKUP(B471,BASKETBOL!C$42:N2065,2,0)),VLOOKUP(B471,HENTBOL!C$32:N2066,2,0)),VLOOKUP(B471,HOKEY!C$35:N1410,2,0)),VLOOKUP(B471,KRİKET!C$30:N1840,2,0)),VLOOKUP(B471,'FERDİ BRANŞLAR'!B$2:M186,2,0))</f>
        <v>46129</v>
      </c>
      <c r="D471" s="186">
        <f>IFERROR(IFERROR(IFERROR(IFERROR(IFERROR(IFERROR(IFERROR(VLOOKUP(B471,FUTSAL!C$69:N11567,3,0),VLOOKUP(B471,VOLEYBOL!C$54:N1963,3,0)),VLOOKUP(B471,FUTBOL!C$31:N2051,3,0)),VLOOKUP(B471,BASKETBOL!C$42:N2065,3,0)),VLOOKUP(B471,HENTBOL!C$32:N2066,3,0)),VLOOKUP(B471,HOKEY!C$35:N1410,3,0)),VLOOKUP(B471,KRİKET!C$30:N1840,3,0)),VLOOKUP(B471,'FERDİ BRANŞLAR'!B$2:M186,3,0))</f>
        <v>0.45833333333333331</v>
      </c>
      <c r="E471" s="185" t="str">
        <f>IFERROR(IFERROR(IFERROR(IFERROR(IFERROR(IFERROR(IFERROR(VLOOKUP(B471,FUTSAL!C$69:N11567,4,0),VLOOKUP(B471,VOLEYBOL!C$54:N1963,4,0)),VLOOKUP(B471,FUTBOL!C$31:N2051,4,0)),VLOOKUP(B471,BASKETBOL!C$42:N2065,4,0)),VLOOKUP(B471,HENTBOL!C$32:N2066,4,0)),VLOOKUP(B471,HOKEY!C$35:N1410,4,0)),VLOOKUP(B471,KRİKET!C$30:N1840,4,0)),VLOOKUP(B471,'FERDİ BRANŞLAR'!B$2:M186,4,0))</f>
        <v>A.S.S</v>
      </c>
      <c r="F471" s="185" t="str">
        <f>IFERROR(IFERROR(IFERROR(IFERROR(IFERROR(IFERROR(IFERROR(VLOOKUP(B471,FUTSAL!C$69:N11567,5,0),VLOOKUP(B471,VOLEYBOL!C$54:N1963,5,0)),VLOOKUP(B471,FUTBOL!C$31:N2051,5,0)),VLOOKUP(B471,BASKETBOL!C$42:N2065,5,0)),VLOOKUP(B471,HENTBOL!C$32:N2066,5,0)),VLOOKUP(B471,HOKEY!C$35:N1410,5,0)),VLOOKUP(B471,KRİKET!C$30:N1840,5,0)),VLOOKUP(B471,'FERDİ BRANŞLAR'!B$2:M186,5,0))</f>
        <v>FUTSAL</v>
      </c>
      <c r="G471" s="185" t="str">
        <f>IFERROR(IFERROR(IFERROR(IFERROR(IFERROR(IFERROR(IFERROR(VLOOKUP(B471,FUTSAL!C$69:N12012,6,0),VLOOKUP(B471,VOLEYBOL!C$54:N2408,6,0)),VLOOKUP(B471,FUTBOL!C$31:N2496,6,0)),VLOOKUP(B471,BASKETBOL!C$42:N2510,6,0)),VLOOKUP(B471,HENTBOL!C$32:N2511,6,0)),VLOOKUP(B471,HOKEY!C$35:N1855,6,0)),VLOOKUP(B471,KRİKET!C$30:N2285,6,0)),VLOOKUP(B471,'FERDİ BRANŞLAR'!B$2:M186,6,0))</f>
        <v>YARI F.</v>
      </c>
      <c r="H471" s="185" t="str">
        <f>IFERROR(IFERROR(IFERROR(IFERROR(IFERROR(IFERROR(IFERROR(VLOOKUP(B471,FUTSAL!C$69:N12012,7,0),VLOOKUP(B471,VOLEYBOL!C$54:N2408,7,0)),VLOOKUP(B471,FUTBOL!C$31:N2496,7,0)),VLOOKUP(B471,BASKETBOL!C$42:N2510,7,0)),VLOOKUP(B471,HENTBOL!C$32:N2511,7,0)),VLOOKUP(B471,HOKEY!C$35:N1855,7,0)),VLOOKUP(B471,KRİKET!C$30:N2285,7,0)),VLOOKUP(B471,'FERDİ BRANŞLAR'!B$2:M186,7,0))</f>
        <v>GNÇ B ERK</v>
      </c>
      <c r="I471" s="187">
        <f>IFERROR(IFERROR(IFERROR(IFERROR(IFERROR(IFERROR(IFERROR(VLOOKUP(B471,FUTSAL!C$69:N12012,8,0),VLOOKUP(B471,VOLEYBOL!C$54:N2408,8,0)),VLOOKUP(B471,FUTBOL!C$31:N2496,8,0)),VLOOKUP(B471,BASKETBOL!C$42:N2510,8,0)),VLOOKUP(B471,HENTBOL!C$32:N2511,8,0)),VLOOKUP(B471,HOKEY!C$35:N1855,8,0)),VLOOKUP(B471,KRİKET!C$30:N2285,8,0)),VLOOKUP(B471,'FERDİ BRANŞLAR'!B$2:M186,8,0))</f>
        <v>0</v>
      </c>
      <c r="J471" s="253">
        <f>IFERROR(IFERROR(IFERROR(IFERROR(IFERROR(IFERROR(IFERROR(VLOOKUP(B471,FUTSAL!C$69:N12012,9,0),VLOOKUP(B471,VOLEYBOL!C$54:N2408,9,0)),VLOOKUP(B471,FUTBOL!C$31:N2496,9,0)),VLOOKUP(B471,BASKETBOL!C$42:N2510,9,0)),VLOOKUP(B471,HENTBOL!C$32:N2511,9,0)),VLOOKUP(B471,HOKEY!C$35:N1855,9,0)),VLOOKUP(B471,KRİKET!C$30:N2285,9,0)),VLOOKUP(B471,'FERDİ BRANŞLAR'!B$2:M186,9,0))</f>
        <v>0</v>
      </c>
      <c r="K471" s="253">
        <f>IFERROR(IFERROR(IFERROR(IFERROR(IFERROR(IFERROR(IFERROR(VLOOKUP(B471,FUTSAL!C$69:N12012,10,0),VLOOKUP(B471,VOLEYBOL!C$54:N2408,10,0)),VLOOKUP(B471,FUTBOL!C$31:N2496,10,0)),VLOOKUP(B471,BASKETBOL!C$42:N2510,10,0)),VLOOKUP(B471,HENTBOL!C$32:N2511,10,0)),VLOOKUP(B471,HOKEY!C$35:N1855,10,0)),VLOOKUP(B471,KRİKET!C$30:N2285,10,0)),VLOOKUP(B471,'FERDİ BRANŞLAR'!B$2:M186,10,0))</f>
        <v>0</v>
      </c>
      <c r="L471" s="351">
        <f>IFERROR(IFERROR(IFERROR(IFERROR(IFERROR(IFERROR(IFERROR(VLOOKUP(B471,FUTSAL!C$69:N12012,11,0),VLOOKUP(B471,VOLEYBOL!C$54:N2408,11,0)),VLOOKUP(B471,FUTBOL!C$31:N2496,11,0)),VLOOKUP(B471,BASKETBOL!C$42:N2510,11,0)),VLOOKUP(B471,HENTBOL!C$32:N2511,11,0)),VLOOKUP(B471,HOKEY!C$35:N1855,11,0)),VLOOKUP(B471,KRİKET!C$30:N2285,11,0)),VLOOKUP(B471,'FERDİ BRANŞLAR'!B$2:M186,11,0))</f>
        <v>0</v>
      </c>
      <c r="M471" s="79">
        <f>IFERROR(IFERROR(IFERROR(IFERROR(IFERROR(IFERROR(IFERROR(VLOOKUP(B471,FUTSAL!C$69:N12012,12,0),VLOOKUP(B471,VOLEYBOL!C$54:N2408,12,0)),VLOOKUP(B471,FUTBOL!C$31:N2496,12,0)),VLOOKUP(B471,BASKETBOL!C$42:N2510,12,0)),VLOOKUP(B471,HENTBOL!C$32:N2511,12,0)),VLOOKUP(B471,HOKEY!C$35:N1855,11,0)),VLOOKUP(B471,KRİKET!C$30:N2285,12,0)),VLOOKUP(B471,'FERDİ BRANŞLAR'!B$2:M186,12,0))</f>
        <v>0</v>
      </c>
    </row>
    <row r="472" spans="2:13" ht="12" x14ac:dyDescent="0.2">
      <c r="B472" s="188">
        <v>209</v>
      </c>
      <c r="C472" s="185">
        <f>IFERROR(IFERROR(IFERROR(IFERROR(IFERROR(IFERROR(IFERROR(VLOOKUP(B472,FUTSAL!C$69:N11512,2,0),VLOOKUP(B472,VOLEYBOL!C$54:N1908,2,0)),VLOOKUP(B472,FUTBOL!C$31:N1996,2,0)),VLOOKUP(B472,BASKETBOL!C$42:N2010,2,0)),VLOOKUP(B472,HENTBOL!C$32:N2011,2,0)),VLOOKUP(B472,HOKEY!C$35:N1355,2,0)),VLOOKUP(B472,KRİKET!C$30:N1785,2,0)),VLOOKUP(B472,'FERDİ BRANŞLAR'!B$2:M131,2,0))</f>
        <v>46133</v>
      </c>
      <c r="D472" s="186">
        <f>IFERROR(IFERROR(IFERROR(IFERROR(IFERROR(IFERROR(IFERROR(VLOOKUP(B472,FUTSAL!C$69:N11512,3,0),VLOOKUP(B472,VOLEYBOL!C$54:N1908,3,0)),VLOOKUP(B472,FUTBOL!C$31:N1996,3,0)),VLOOKUP(B472,BASKETBOL!C$42:N2010,3,0)),VLOOKUP(B472,HENTBOL!C$32:N2011,3,0)),VLOOKUP(B472,HOKEY!C$35:N1355,3,0)),VLOOKUP(B472,KRİKET!C$30:N1785,3,0)),VLOOKUP(B472,'FERDİ BRANŞLAR'!B$2:M131,3,0))</f>
        <v>0.41666666666666669</v>
      </c>
      <c r="E472" s="185" t="str">
        <f>IFERROR(IFERROR(IFERROR(IFERROR(IFERROR(IFERROR(IFERROR(VLOOKUP(B472,FUTSAL!C$69:N11512,4,0),VLOOKUP(B472,VOLEYBOL!C$54:N1908,4,0)),VLOOKUP(B472,FUTBOL!C$31:N1996,4,0)),VLOOKUP(B472,BASKETBOL!C$42:N2010,4,0)),VLOOKUP(B472,HENTBOL!C$32:N2011,4,0)),VLOOKUP(B472,HOKEY!C$35:N1355,4,0)),VLOOKUP(B472,KRİKET!C$30:N1785,4,0)),VLOOKUP(B472,'FERDİ BRANŞLAR'!B$2:M131,4,0))</f>
        <v>A.S.S</v>
      </c>
      <c r="F472" s="185" t="str">
        <f>IFERROR(IFERROR(IFERROR(IFERROR(IFERROR(IFERROR(IFERROR(VLOOKUP(B472,FUTSAL!C$69:N11512,5,0),VLOOKUP(B472,VOLEYBOL!C$54:N1908,5,0)),VLOOKUP(B472,FUTBOL!C$31:N1996,5,0)),VLOOKUP(B472,BASKETBOL!C$42:N2010,5,0)),VLOOKUP(B472,HENTBOL!C$32:N2011,5,0)),VLOOKUP(B472,HOKEY!C$35:N1355,5,0)),VLOOKUP(B472,KRİKET!C$30:N1785,5,0)),VLOOKUP(B472,'FERDİ BRANŞLAR'!B$2:M131,5,0))</f>
        <v>FUTSAL</v>
      </c>
      <c r="G472" s="185" t="str">
        <f>IFERROR(IFERROR(IFERROR(IFERROR(IFERROR(IFERROR(IFERROR(VLOOKUP(B472,FUTSAL!C$69:N11957,6,0),VLOOKUP(B472,VOLEYBOL!C$54:N2353,6,0)),VLOOKUP(B472,FUTBOL!C$31:N2441,6,0)),VLOOKUP(B472,BASKETBOL!C$42:N2455,6,0)),VLOOKUP(B472,HENTBOL!C$32:N2456,6,0)),VLOOKUP(B472,HOKEY!C$35:N1800,6,0)),VLOOKUP(B472,KRİKET!C$30:N2230,6,0)),VLOOKUP(B472,'FERDİ BRANŞLAR'!B$2:M131,6,0))</f>
        <v>3-4'LÜK</v>
      </c>
      <c r="H472" s="185" t="str">
        <f>IFERROR(IFERROR(IFERROR(IFERROR(IFERROR(IFERROR(IFERROR(VLOOKUP(B472,FUTSAL!C$69:N11957,7,0),VLOOKUP(B472,VOLEYBOL!C$54:N2353,7,0)),VLOOKUP(B472,FUTBOL!C$31:N2441,7,0)),VLOOKUP(B472,BASKETBOL!C$42:N2455,7,0)),VLOOKUP(B472,HENTBOL!C$32:N2456,7,0)),VLOOKUP(B472,HOKEY!C$35:N1800,7,0)),VLOOKUP(B472,KRİKET!C$30:N2230,7,0)),VLOOKUP(B472,'FERDİ BRANŞLAR'!B$2:M131,7,0))</f>
        <v>GNÇ B ERK</v>
      </c>
      <c r="I472" s="187">
        <f>IFERROR(IFERROR(IFERROR(IFERROR(IFERROR(IFERROR(IFERROR(VLOOKUP(B472,FUTSAL!C$69:N11957,8,0),VLOOKUP(B472,VOLEYBOL!C$54:N2353,8,0)),VLOOKUP(B472,FUTBOL!C$31:N2441,8,0)),VLOOKUP(B472,BASKETBOL!C$42:N2455,8,0)),VLOOKUP(B472,HENTBOL!C$32:N2456,8,0)),VLOOKUP(B472,HOKEY!C$35:N1800,8,0)),VLOOKUP(B472,KRİKET!C$30:N2230,8,0)),VLOOKUP(B472,'FERDİ BRANŞLAR'!B$2:M131,8,0))</f>
        <v>0</v>
      </c>
      <c r="J472" s="253">
        <f>IFERROR(IFERROR(IFERROR(IFERROR(IFERROR(IFERROR(IFERROR(VLOOKUP(B472,FUTSAL!C$69:N11957,9,0),VLOOKUP(B472,VOLEYBOL!C$54:N2353,9,0)),VLOOKUP(B472,FUTBOL!C$31:N2441,9,0)),VLOOKUP(B472,BASKETBOL!C$42:N2455,9,0)),VLOOKUP(B472,HENTBOL!C$32:N2456,9,0)),VLOOKUP(B472,HOKEY!C$35:N1800,9,0)),VLOOKUP(B472,KRİKET!C$30:N2230,9,0)),VLOOKUP(B472,'FERDİ BRANŞLAR'!B$2:M131,9,0))</f>
        <v>0</v>
      </c>
      <c r="K472" s="253">
        <f>IFERROR(IFERROR(IFERROR(IFERROR(IFERROR(IFERROR(IFERROR(VLOOKUP(B472,FUTSAL!C$69:N11957,10,0),VLOOKUP(B472,VOLEYBOL!C$54:N2353,10,0)),VLOOKUP(B472,FUTBOL!C$31:N2441,10,0)),VLOOKUP(B472,BASKETBOL!C$42:N2455,10,0)),VLOOKUP(B472,HENTBOL!C$32:N2456,10,0)),VLOOKUP(B472,HOKEY!C$35:N1800,10,0)),VLOOKUP(B472,KRİKET!C$30:N2230,10,0)),VLOOKUP(B472,'FERDİ BRANŞLAR'!B$2:M131,10,0))</f>
        <v>0</v>
      </c>
      <c r="L472" s="351">
        <f>IFERROR(IFERROR(IFERROR(IFERROR(IFERROR(IFERROR(IFERROR(VLOOKUP(B472,FUTSAL!C$69:N11957,11,0),VLOOKUP(B472,VOLEYBOL!C$54:N2353,11,0)),VLOOKUP(B472,FUTBOL!C$31:N2441,11,0)),VLOOKUP(B472,BASKETBOL!C$42:N2455,11,0)),VLOOKUP(B472,HENTBOL!C$32:N2456,11,0)),VLOOKUP(B472,HOKEY!C$35:N1800,11,0)),VLOOKUP(B472,KRİKET!C$30:N2230,11,0)),VLOOKUP(B472,'FERDİ BRANŞLAR'!B$2:M131,11,0))</f>
        <v>0</v>
      </c>
      <c r="M472" s="79">
        <f>IFERROR(IFERROR(IFERROR(IFERROR(IFERROR(IFERROR(IFERROR(VLOOKUP(B472,FUTSAL!C$69:N11957,12,0),VLOOKUP(B472,VOLEYBOL!C$54:N2353,12,0)),VLOOKUP(B472,FUTBOL!C$31:N2441,12,0)),VLOOKUP(B472,BASKETBOL!C$42:N2455,12,0)),VLOOKUP(B472,HENTBOL!C$32:N2456,12,0)),VLOOKUP(B472,HOKEY!C$35:N1800,11,0)),VLOOKUP(B472,KRİKET!C$30:N2230,12,0)),VLOOKUP(B472,'FERDİ BRANŞLAR'!B$2:M131,12,0))</f>
        <v>0</v>
      </c>
    </row>
    <row r="473" spans="2:13" ht="12" x14ac:dyDescent="0.2">
      <c r="B473" s="188">
        <v>210</v>
      </c>
      <c r="C473" s="185">
        <f>IFERROR(IFERROR(IFERROR(IFERROR(IFERROR(IFERROR(IFERROR(VLOOKUP(B473,FUTSAL!C$69:N11525,2,0),VLOOKUP(B473,VOLEYBOL!C$54:N1921,2,0)),VLOOKUP(B473,FUTBOL!C$31:N2009,2,0)),VLOOKUP(B473,BASKETBOL!C$42:N2023,2,0)),VLOOKUP(B473,HENTBOL!C$32:N2024,2,0)),VLOOKUP(B473,HOKEY!C$35:N1368,2,0)),VLOOKUP(B473,KRİKET!C$30:N1798,2,0)),VLOOKUP(B473,'FERDİ BRANŞLAR'!B$2:M144,2,0))</f>
        <v>46133</v>
      </c>
      <c r="D473" s="186">
        <f>IFERROR(IFERROR(IFERROR(IFERROR(IFERROR(IFERROR(IFERROR(VLOOKUP(B473,FUTSAL!C$69:N11525,3,0),VLOOKUP(B473,VOLEYBOL!C$54:N1921,3,0)),VLOOKUP(B473,FUTBOL!C$31:N2009,3,0)),VLOOKUP(B473,BASKETBOL!C$42:N2023,3,0)),VLOOKUP(B473,HENTBOL!C$32:N2024,3,0)),VLOOKUP(B473,HOKEY!C$35:N1368,3,0)),VLOOKUP(B473,KRİKET!C$30:N1798,3,0)),VLOOKUP(B473,'FERDİ BRANŞLAR'!B$2:M144,3,0))</f>
        <v>0.45833333333333331</v>
      </c>
      <c r="E473" s="185" t="str">
        <f>IFERROR(IFERROR(IFERROR(IFERROR(IFERROR(IFERROR(IFERROR(VLOOKUP(B473,FUTSAL!C$69:N11525,4,0),VLOOKUP(B473,VOLEYBOL!C$54:N1921,4,0)),VLOOKUP(B473,FUTBOL!C$31:N2009,4,0)),VLOOKUP(B473,BASKETBOL!C$42:N2023,4,0)),VLOOKUP(B473,HENTBOL!C$32:N2024,4,0)),VLOOKUP(B473,HOKEY!C$35:N1368,4,0)),VLOOKUP(B473,KRİKET!C$30:N1798,4,0)),VLOOKUP(B473,'FERDİ BRANŞLAR'!B$2:M144,4,0))</f>
        <v>A.S.S</v>
      </c>
      <c r="F473" s="185" t="str">
        <f>IFERROR(IFERROR(IFERROR(IFERROR(IFERROR(IFERROR(IFERROR(VLOOKUP(B473,FUTSAL!C$69:N11525,5,0),VLOOKUP(B473,VOLEYBOL!C$54:N1921,5,0)),VLOOKUP(B473,FUTBOL!C$31:N2009,5,0)),VLOOKUP(B473,BASKETBOL!C$42:N2023,5,0)),VLOOKUP(B473,HENTBOL!C$32:N2024,5,0)),VLOOKUP(B473,HOKEY!C$35:N1368,5,0)),VLOOKUP(B473,KRİKET!C$30:N1798,5,0)),VLOOKUP(B473,'FERDİ BRANŞLAR'!B$2:M144,5,0))</f>
        <v>FUTSAL</v>
      </c>
      <c r="G473" s="185" t="str">
        <f>IFERROR(IFERROR(IFERROR(IFERROR(IFERROR(IFERROR(IFERROR(VLOOKUP(B473,FUTSAL!C$69:N11970,6,0),VLOOKUP(B473,VOLEYBOL!C$54:N2366,6,0)),VLOOKUP(B473,FUTBOL!C$31:N2454,6,0)),VLOOKUP(B473,BASKETBOL!C$42:N2468,6,0)),VLOOKUP(B473,HENTBOL!C$32:N2469,6,0)),VLOOKUP(B473,HOKEY!C$35:N1813,6,0)),VLOOKUP(B473,KRİKET!C$30:N2243,6,0)),VLOOKUP(B473,'FERDİ BRANŞLAR'!B$2:M144,6,0))</f>
        <v>FİNAL</v>
      </c>
      <c r="H473" s="185" t="str">
        <f>IFERROR(IFERROR(IFERROR(IFERROR(IFERROR(IFERROR(IFERROR(VLOOKUP(B473,FUTSAL!C$69:N11970,7,0),VLOOKUP(B473,VOLEYBOL!C$54:N2366,7,0)),VLOOKUP(B473,FUTBOL!C$31:N2454,7,0)),VLOOKUP(B473,BASKETBOL!C$42:N2468,7,0)),VLOOKUP(B473,HENTBOL!C$32:N2469,7,0)),VLOOKUP(B473,HOKEY!C$35:N1813,7,0)),VLOOKUP(B473,KRİKET!C$30:N2243,7,0)),VLOOKUP(B473,'FERDİ BRANŞLAR'!B$2:M144,7,0))</f>
        <v>GNÇ B ERK</v>
      </c>
      <c r="I473" s="187">
        <f>IFERROR(IFERROR(IFERROR(IFERROR(IFERROR(IFERROR(IFERROR(VLOOKUP(B473,FUTSAL!C$69:N11970,8,0),VLOOKUP(B473,VOLEYBOL!C$54:N2366,8,0)),VLOOKUP(B473,FUTBOL!C$31:N2454,8,0)),VLOOKUP(B473,BASKETBOL!C$42:N2468,8,0)),VLOOKUP(B473,HENTBOL!C$32:N2469,8,0)),VLOOKUP(B473,HOKEY!C$35:N1813,8,0)),VLOOKUP(B473,KRİKET!C$30:N2243,8,0)),VLOOKUP(B473,'FERDİ BRANŞLAR'!B$2:M144,8,0))</f>
        <v>0</v>
      </c>
      <c r="J473" s="253">
        <f>IFERROR(IFERROR(IFERROR(IFERROR(IFERROR(IFERROR(IFERROR(VLOOKUP(B473,FUTSAL!C$69:N11970,9,0),VLOOKUP(B473,VOLEYBOL!C$54:N2366,9,0)),VLOOKUP(B473,FUTBOL!C$31:N2454,9,0)),VLOOKUP(B473,BASKETBOL!C$42:N2468,9,0)),VLOOKUP(B473,HENTBOL!C$32:N2469,9,0)),VLOOKUP(B473,HOKEY!C$35:N1813,9,0)),VLOOKUP(B473,KRİKET!C$30:N2243,9,0)),VLOOKUP(B473,'FERDİ BRANŞLAR'!B$2:M144,9,0))</f>
        <v>0</v>
      </c>
      <c r="K473" s="253">
        <f>IFERROR(IFERROR(IFERROR(IFERROR(IFERROR(IFERROR(IFERROR(VLOOKUP(B473,FUTSAL!C$69:N11970,10,0),VLOOKUP(B473,VOLEYBOL!C$54:N2366,10,0)),VLOOKUP(B473,FUTBOL!C$31:N2454,10,0)),VLOOKUP(B473,BASKETBOL!C$42:N2468,10,0)),VLOOKUP(B473,HENTBOL!C$32:N2469,10,0)),VLOOKUP(B473,HOKEY!C$35:N1813,10,0)),VLOOKUP(B473,KRİKET!C$30:N2243,10,0)),VLOOKUP(B473,'FERDİ BRANŞLAR'!B$2:M144,10,0))</f>
        <v>0</v>
      </c>
      <c r="L473" s="379">
        <f>IFERROR(IFERROR(IFERROR(IFERROR(IFERROR(IFERROR(IFERROR(VLOOKUP(B473,FUTSAL!C$69:N11970,11,0),VLOOKUP(B473,VOLEYBOL!C$54:N2366,11,0)),VLOOKUP(B473,FUTBOL!C$31:N2454,11,0)),VLOOKUP(B473,BASKETBOL!C$42:N2468,11,0)),VLOOKUP(B473,HENTBOL!C$32:N2469,11,0)),VLOOKUP(B473,HOKEY!C$35:N1813,11,0)),VLOOKUP(B473,KRİKET!C$30:N2243,11,0)),VLOOKUP(B473,'FERDİ BRANŞLAR'!B$2:M144,11,0))</f>
        <v>0</v>
      </c>
      <c r="M473" s="79">
        <f>IFERROR(IFERROR(IFERROR(IFERROR(IFERROR(IFERROR(IFERROR(VLOOKUP(B473,FUTSAL!C$69:N11970,12,0),VLOOKUP(B473,VOLEYBOL!C$54:N2366,12,0)),VLOOKUP(B473,FUTBOL!C$31:N2454,12,0)),VLOOKUP(B473,BASKETBOL!C$42:N2468,12,0)),VLOOKUP(B473,HENTBOL!C$32:N2469,12,0)),VLOOKUP(B473,HOKEY!C$35:N1813,11,0)),VLOOKUP(B473,KRİKET!C$30:N2243,12,0)),VLOOKUP(B473,'FERDİ BRANŞLAR'!B$2:M144,12,0))</f>
        <v>0</v>
      </c>
    </row>
    <row r="474" spans="2:13" ht="12" x14ac:dyDescent="0.2">
      <c r="B474" s="188">
        <v>145</v>
      </c>
      <c r="C474" s="185">
        <f>IFERROR(IFERROR(IFERROR(IFERROR(IFERROR(IFERROR(IFERROR(VLOOKUP(B474,FUTSAL!C$69:N11522,2,0),VLOOKUP(B474,VOLEYBOL!C$54:N1918,2,0)),VLOOKUP(B474,FUTBOL!C$31:N2006,2,0)),VLOOKUP(B474,BASKETBOL!C$42:N2020,2,0)),VLOOKUP(B474,HENTBOL!C$32:N2021,2,0)),VLOOKUP(B474,HOKEY!C$35:N1365,2,0)),VLOOKUP(B474,KRİKET!C$30:N1795,2,0)),VLOOKUP(B474,'FERDİ BRANŞLAR'!B$2:M141,2,0))</f>
        <v>46142</v>
      </c>
      <c r="D474" s="186">
        <f>IFERROR(IFERROR(IFERROR(IFERROR(IFERROR(IFERROR(IFERROR(VLOOKUP(B474,FUTSAL!C$69:N11522,3,0),VLOOKUP(B474,VOLEYBOL!C$54:N1918,3,0)),VLOOKUP(B474,FUTBOL!C$31:N2006,3,0)),VLOOKUP(B474,BASKETBOL!C$42:N2020,3,0)),VLOOKUP(B474,HENTBOL!C$32:N2021,3,0)),VLOOKUP(B474,HOKEY!C$35:N1365,3,0)),VLOOKUP(B474,KRİKET!C$30:N1795,3,0)),VLOOKUP(B474,'FERDİ BRANŞLAR'!B$2:M141,3,0))</f>
        <v>0.41666666666666669</v>
      </c>
      <c r="E474" s="185" t="str">
        <f>IFERROR(IFERROR(IFERROR(IFERROR(IFERROR(IFERROR(IFERROR(VLOOKUP(B474,FUTSAL!C$69:N11522,4,0),VLOOKUP(B474,VOLEYBOL!C$54:N1918,4,0)),VLOOKUP(B474,FUTBOL!C$31:N2006,4,0)),VLOOKUP(B474,BASKETBOL!C$42:N2020,4,0)),VLOOKUP(B474,HENTBOL!C$32:N2021,4,0)),VLOOKUP(B474,HOKEY!C$35:N1365,4,0)),VLOOKUP(B474,KRİKET!C$30:N1795,4,0)),VLOOKUP(B474,'FERDİ BRANŞLAR'!B$2:M141,4,0))</f>
        <v>AMASYA SS</v>
      </c>
      <c r="F474" s="185" t="str">
        <f>IFERROR(IFERROR(IFERROR(IFERROR(IFERROR(IFERROR(IFERROR(VLOOKUP(B474,FUTSAL!C$69:N11522,5,0),VLOOKUP(B474,VOLEYBOL!C$54:N1918,5,0)),VLOOKUP(B474,FUTBOL!C$31:N2006,5,0)),VLOOKUP(B474,BASKETBOL!C$42:N2020,5,0)),VLOOKUP(B474,HENTBOL!C$32:N2021,5,0)),VLOOKUP(B474,HOKEY!C$35:N1365,5,0)),VLOOKUP(B474,KRİKET!C$30:N1795,5,0)),VLOOKUP(B474,'FERDİ BRANŞLAR'!B$2:M141,5,0))</f>
        <v>FUTSAL</v>
      </c>
      <c r="G474" s="185" t="str">
        <f>IFERROR(IFERROR(IFERROR(IFERROR(IFERROR(IFERROR(IFERROR(VLOOKUP(B474,FUTSAL!C$69:N11967,6,0),VLOOKUP(B474,VOLEYBOL!C$54:N2363,6,0)),VLOOKUP(B474,FUTBOL!C$31:N2451,6,0)),VLOOKUP(B474,BASKETBOL!C$42:N2465,6,0)),VLOOKUP(B474,HENTBOL!C$32:N2466,6,0)),VLOOKUP(B474,HOKEY!C$35:N1810,6,0)),VLOOKUP(B474,KRİKET!C$30:N2240,6,0)),VLOOKUP(B474,'FERDİ BRANŞLAR'!B$2:M141,6,0))</f>
        <v>B GRB</v>
      </c>
      <c r="H474" s="185" t="str">
        <f>IFERROR(IFERROR(IFERROR(IFERROR(IFERROR(IFERROR(IFERROR(VLOOKUP(B474,FUTSAL!C$69:N11967,7,0),VLOOKUP(B474,VOLEYBOL!C$54:N2363,7,0)),VLOOKUP(B474,FUTBOL!C$31:N2451,7,0)),VLOOKUP(B474,BASKETBOL!C$42:N2465,7,0)),VLOOKUP(B474,HENTBOL!C$32:N2466,7,0)),VLOOKUP(B474,HOKEY!C$35:N1810,7,0)),VLOOKUP(B474,KRİKET!C$30:N2240,7,0)),VLOOKUP(B474,'FERDİ BRANŞLAR'!B$2:M141,7,0))</f>
        <v>KÜÇÜK  ERKEK</v>
      </c>
      <c r="I474" s="187" t="str">
        <f>IFERROR(IFERROR(IFERROR(IFERROR(IFERROR(IFERROR(IFERROR(VLOOKUP(B474,FUTSAL!C$69:N11967,8,0),VLOOKUP(B474,VOLEYBOL!C$54:N2363,8,0)),VLOOKUP(B474,FUTBOL!C$31:N2451,8,0)),VLOOKUP(B474,BASKETBOL!C$42:N2465,8,0)),VLOOKUP(B474,HENTBOL!C$32:N2466,8,0)),VLOOKUP(B474,HOKEY!C$35:N1810,8,0)),VLOOKUP(B474,KRİKET!C$30:N2240,8,0)),VLOOKUP(B474,'FERDİ BRANŞLAR'!B$2:M141,8,0))</f>
        <v>AMASYA ZİYAET O.O</v>
      </c>
      <c r="J474" s="253">
        <f>IFERROR(IFERROR(IFERROR(IFERROR(IFERROR(IFERROR(IFERROR(VLOOKUP(B474,FUTSAL!C$69:N11967,9,0),VLOOKUP(B474,VOLEYBOL!C$54:N2363,9,0)),VLOOKUP(B474,FUTBOL!C$31:N2451,9,0)),VLOOKUP(B474,BASKETBOL!C$42:N2465,9,0)),VLOOKUP(B474,HENTBOL!C$32:N2466,9,0)),VLOOKUP(B474,HOKEY!C$35:N1810,9,0)),VLOOKUP(B474,KRİKET!C$30:N2240,9,0)),VLOOKUP(B474,'FERDİ BRANŞLAR'!B$2:M141,9,0))</f>
        <v>0</v>
      </c>
      <c r="K474" s="253">
        <f>IFERROR(IFERROR(IFERROR(IFERROR(IFERROR(IFERROR(IFERROR(VLOOKUP(B474,FUTSAL!C$69:N11967,10,0),VLOOKUP(B474,VOLEYBOL!C$54:N2363,10,0)),VLOOKUP(B474,FUTBOL!C$31:N2451,10,0)),VLOOKUP(B474,BASKETBOL!C$42:N2465,10,0)),VLOOKUP(B474,HENTBOL!C$32:N2466,10,0)),VLOOKUP(B474,HOKEY!C$35:N1810,10,0)),VLOOKUP(B474,KRİKET!C$30:N2240,10,0)),VLOOKUP(B474,'FERDİ BRANŞLAR'!B$2:M141,10,0))</f>
        <v>0</v>
      </c>
      <c r="L474" s="348" t="str">
        <f>IFERROR(IFERROR(IFERROR(IFERROR(IFERROR(IFERROR(IFERROR(VLOOKUP(B474,FUTSAL!C$69:N11967,11,0),VLOOKUP(B474,VOLEYBOL!C$54:N2363,11,0)),VLOOKUP(B474,FUTBOL!C$31:N2451,11,0)),VLOOKUP(B474,BASKETBOL!C$42:N2465,11,0)),VLOOKUP(B474,HENTBOL!C$32:N2466,11,0)),VLOOKUP(B474,HOKEY!C$35:N1810,11,0)),VLOOKUP(B474,KRİKET!C$30:N2240,11,0)),VLOOKUP(B474,'FERDİ BRANŞLAR'!B$2:M141,11,0))</f>
        <v>AMASYA TÜRK TELEKOM İO</v>
      </c>
      <c r="M474" s="79">
        <f>IFERROR(IFERROR(IFERROR(IFERROR(IFERROR(IFERROR(IFERROR(VLOOKUP(B474,FUTSAL!C$69:N11967,12,0),VLOOKUP(B474,VOLEYBOL!C$54:N2363,12,0)),VLOOKUP(B474,FUTBOL!C$31:N2451,12,0)),VLOOKUP(B474,BASKETBOL!C$42:N2465,12,0)),VLOOKUP(B474,HENTBOL!C$32:N2466,12,0)),VLOOKUP(B474,HOKEY!C$35:N1810,11,0)),VLOOKUP(B474,KRİKET!C$30:N2240,12,0)),VLOOKUP(B474,'FERDİ BRANŞLAR'!B$2:M141,12,0))</f>
        <v>0</v>
      </c>
    </row>
    <row r="475" spans="2:13" ht="12" x14ac:dyDescent="0.2">
      <c r="B475" s="188">
        <v>146</v>
      </c>
      <c r="C475" s="185">
        <f>IFERROR(IFERROR(IFERROR(IFERROR(IFERROR(IFERROR(IFERROR(VLOOKUP(B475,FUTSAL!C$69:N11523,2,0),VLOOKUP(B475,VOLEYBOL!C$54:N1919,2,0)),VLOOKUP(B475,FUTBOL!C$31:N2007,2,0)),VLOOKUP(B475,BASKETBOL!C$42:N2021,2,0)),VLOOKUP(B475,HENTBOL!C$32:N2022,2,0)),VLOOKUP(B475,HOKEY!C$35:N1366,2,0)),VLOOKUP(B475,KRİKET!C$30:N1796,2,0)),VLOOKUP(B475,'FERDİ BRANŞLAR'!B$2:M142,2,0))</f>
        <v>46142</v>
      </c>
      <c r="D475" s="186">
        <f>IFERROR(IFERROR(IFERROR(IFERROR(IFERROR(IFERROR(IFERROR(VLOOKUP(B475,FUTSAL!C$69:N11523,3,0),VLOOKUP(B475,VOLEYBOL!C$54:N1919,3,0)),VLOOKUP(B475,FUTBOL!C$31:N2007,3,0)),VLOOKUP(B475,BASKETBOL!C$42:N2021,3,0)),VLOOKUP(B475,HENTBOL!C$32:N2022,3,0)),VLOOKUP(B475,HOKEY!C$35:N1366,3,0)),VLOOKUP(B475,KRİKET!C$30:N1796,3,0)),VLOOKUP(B475,'FERDİ BRANŞLAR'!B$2:M142,3,0))</f>
        <v>0.45833333333333298</v>
      </c>
      <c r="E475" s="185" t="str">
        <f>IFERROR(IFERROR(IFERROR(IFERROR(IFERROR(IFERROR(IFERROR(VLOOKUP(B475,FUTSAL!C$69:N11523,4,0),VLOOKUP(B475,VOLEYBOL!C$54:N1919,4,0)),VLOOKUP(B475,FUTBOL!C$31:N2007,4,0)),VLOOKUP(B475,BASKETBOL!C$42:N2021,4,0)),VLOOKUP(B475,HENTBOL!C$32:N2022,4,0)),VLOOKUP(B475,HOKEY!C$35:N1366,4,0)),VLOOKUP(B475,KRİKET!C$30:N1796,4,0)),VLOOKUP(B475,'FERDİ BRANŞLAR'!B$2:M142,4,0))</f>
        <v>AMASYA SS</v>
      </c>
      <c r="F475" s="185" t="str">
        <f>IFERROR(IFERROR(IFERROR(IFERROR(IFERROR(IFERROR(IFERROR(VLOOKUP(B475,FUTSAL!C$69:N11523,5,0),VLOOKUP(B475,VOLEYBOL!C$54:N1919,5,0)),VLOOKUP(B475,FUTBOL!C$31:N2007,5,0)),VLOOKUP(B475,BASKETBOL!C$42:N2021,5,0)),VLOOKUP(B475,HENTBOL!C$32:N2022,5,0)),VLOOKUP(B475,HOKEY!C$35:N1366,5,0)),VLOOKUP(B475,KRİKET!C$30:N1796,5,0)),VLOOKUP(B475,'FERDİ BRANŞLAR'!B$2:M142,5,0))</f>
        <v>FUTSAL</v>
      </c>
      <c r="G475" s="185" t="str">
        <f>IFERROR(IFERROR(IFERROR(IFERROR(IFERROR(IFERROR(IFERROR(VLOOKUP(B475,FUTSAL!C$69:N11968,6,0),VLOOKUP(B475,VOLEYBOL!C$54:N2364,6,0)),VLOOKUP(B475,FUTBOL!C$31:N2452,6,0)),VLOOKUP(B475,BASKETBOL!C$42:N2466,6,0)),VLOOKUP(B475,HENTBOL!C$32:N2467,6,0)),VLOOKUP(B475,HOKEY!C$35:N1811,6,0)),VLOOKUP(B475,KRİKET!C$30:N2241,6,0)),VLOOKUP(B475,'FERDİ BRANŞLAR'!B$2:M142,6,0))</f>
        <v>B GRB</v>
      </c>
      <c r="H475" s="185" t="str">
        <f>IFERROR(IFERROR(IFERROR(IFERROR(IFERROR(IFERROR(IFERROR(VLOOKUP(B475,FUTSAL!C$69:N11968,7,0),VLOOKUP(B475,VOLEYBOL!C$54:N2364,7,0)),VLOOKUP(B475,FUTBOL!C$31:N2452,7,0)),VLOOKUP(B475,BASKETBOL!C$42:N2466,7,0)),VLOOKUP(B475,HENTBOL!C$32:N2467,7,0)),VLOOKUP(B475,HOKEY!C$35:N1811,7,0)),VLOOKUP(B475,KRİKET!C$30:N2241,7,0)),VLOOKUP(B475,'FERDİ BRANŞLAR'!B$2:M142,7,0))</f>
        <v>KÜÇÜK  ERKEK</v>
      </c>
      <c r="I475" s="187" t="str">
        <f>IFERROR(IFERROR(IFERROR(IFERROR(IFERROR(IFERROR(IFERROR(VLOOKUP(B475,FUTSAL!C$69:N11968,8,0),VLOOKUP(B475,VOLEYBOL!C$54:N2364,8,0)),VLOOKUP(B475,FUTBOL!C$31:N2452,8,0)),VLOOKUP(B475,BASKETBOL!C$42:N2466,8,0)),VLOOKUP(B475,HENTBOL!C$32:N2467,8,0)),VLOOKUP(B475,HOKEY!C$35:N1811,8,0)),VLOOKUP(B475,KRİKET!C$30:N2241,8,0)),VLOOKUP(B475,'FERDİ BRANŞLAR'!B$2:M142,8,0))</f>
        <v>AMASYA GAZİ O.O</v>
      </c>
      <c r="J475" s="253">
        <f>IFERROR(IFERROR(IFERROR(IFERROR(IFERROR(IFERROR(IFERROR(VLOOKUP(B475,FUTSAL!C$69:N11968,9,0),VLOOKUP(B475,VOLEYBOL!C$54:N2364,9,0)),VLOOKUP(B475,FUTBOL!C$31:N2452,9,0)),VLOOKUP(B475,BASKETBOL!C$42:N2466,9,0)),VLOOKUP(B475,HENTBOL!C$32:N2467,9,0)),VLOOKUP(B475,HOKEY!C$35:N1811,9,0)),VLOOKUP(B475,KRİKET!C$30:N2241,9,0)),VLOOKUP(B475,'FERDİ BRANŞLAR'!B$2:M142,9,0))</f>
        <v>0</v>
      </c>
      <c r="K475" s="253">
        <f>IFERROR(IFERROR(IFERROR(IFERROR(IFERROR(IFERROR(IFERROR(VLOOKUP(B475,FUTSAL!C$69:N11968,10,0),VLOOKUP(B475,VOLEYBOL!C$54:N2364,10,0)),VLOOKUP(B475,FUTBOL!C$31:N2452,10,0)),VLOOKUP(B475,BASKETBOL!C$42:N2466,10,0)),VLOOKUP(B475,HENTBOL!C$32:N2467,10,0)),VLOOKUP(B475,HOKEY!C$35:N1811,10,0)),VLOOKUP(B475,KRİKET!C$30:N2241,10,0)),VLOOKUP(B475,'FERDİ BRANŞLAR'!B$2:M142,10,0))</f>
        <v>0</v>
      </c>
      <c r="L475" s="379" t="str">
        <f>IFERROR(IFERROR(IFERROR(IFERROR(IFERROR(IFERROR(IFERROR(VLOOKUP(B475,FUTSAL!C$69:N11968,11,0),VLOOKUP(B475,VOLEYBOL!C$54:N2364,11,0)),VLOOKUP(B475,FUTBOL!C$31:N2452,11,0)),VLOOKUP(B475,BASKETBOL!C$42:N2466,11,0)),VLOOKUP(B475,HENTBOL!C$32:N2467,11,0)),VLOOKUP(B475,HOKEY!C$35:N1811,11,0)),VLOOKUP(B475,KRİKET!C$30:N2241,11,0)),VLOOKUP(B475,'FERDİ BRANŞLAR'!B$2:M142,11,0))</f>
        <v>SULUOVA ÇELTEK MADENİ O.O</v>
      </c>
      <c r="M475" s="79">
        <f>IFERROR(IFERROR(IFERROR(IFERROR(IFERROR(IFERROR(IFERROR(VLOOKUP(B475,FUTSAL!C$69:N11968,12,0),VLOOKUP(B475,VOLEYBOL!C$54:N2364,12,0)),VLOOKUP(B475,FUTBOL!C$31:N2452,12,0)),VLOOKUP(B475,BASKETBOL!C$42:N2466,12,0)),VLOOKUP(B475,HENTBOL!C$32:N2467,12,0)),VLOOKUP(B475,HOKEY!C$35:N1811,11,0)),VLOOKUP(B475,KRİKET!C$30:N2241,12,0)),VLOOKUP(B475,'FERDİ BRANŞLAR'!B$2:M142,12,0))</f>
        <v>0</v>
      </c>
    </row>
    <row r="476" spans="2:13" ht="12" x14ac:dyDescent="0.2">
      <c r="B476" s="188">
        <v>135</v>
      </c>
      <c r="C476" s="185">
        <f>IFERROR(IFERROR(IFERROR(IFERROR(IFERROR(IFERROR(IFERROR(VLOOKUP(B476,FUTSAL!C$69:N11544,2,0),VLOOKUP(B476,VOLEYBOL!C$54:N1940,2,0)),VLOOKUP(B476,FUTBOL!C$31:N2028,2,0)),VLOOKUP(B476,BASKETBOL!C$42:N2042,2,0)),VLOOKUP(B476,HENTBOL!C$32:N2043,2,0)),VLOOKUP(B476,HOKEY!C$35:N1387,2,0)),VLOOKUP(B476,KRİKET!C$30:N1817,2,0)),VLOOKUP(B476,'FERDİ BRANŞLAR'!B$2:M163,2,0))</f>
        <v>46146</v>
      </c>
      <c r="D476" s="186">
        <f>IFERROR(IFERROR(IFERROR(IFERROR(IFERROR(IFERROR(IFERROR(VLOOKUP(B476,FUTSAL!C$69:N11544,3,0),VLOOKUP(B476,VOLEYBOL!C$54:N1940,3,0)),VLOOKUP(B476,FUTBOL!C$31:N2028,3,0)),VLOOKUP(B476,BASKETBOL!C$42:N2042,3,0)),VLOOKUP(B476,HENTBOL!C$32:N2043,3,0)),VLOOKUP(B476,HOKEY!C$35:N1387,3,0)),VLOOKUP(B476,KRİKET!C$30:N1817,3,0)),VLOOKUP(B476,'FERDİ BRANŞLAR'!B$2:M163,3,0))</f>
        <v>0.41666666666666669</v>
      </c>
      <c r="E476" s="185" t="str">
        <f>IFERROR(IFERROR(IFERROR(IFERROR(IFERROR(IFERROR(IFERROR(VLOOKUP(B476,FUTSAL!C$69:N11544,4,0),VLOOKUP(B476,VOLEYBOL!C$54:N1940,4,0)),VLOOKUP(B476,FUTBOL!C$31:N2028,4,0)),VLOOKUP(B476,BASKETBOL!C$42:N2042,4,0)),VLOOKUP(B476,HENTBOL!C$32:N2043,4,0)),VLOOKUP(B476,HOKEY!C$35:N1387,4,0)),VLOOKUP(B476,KRİKET!C$30:N1817,4,0)),VLOOKUP(B476,'FERDİ BRANŞLAR'!B$2:M163,4,0))</f>
        <v>AMASYA SS</v>
      </c>
      <c r="F476" s="185" t="str">
        <f>IFERROR(IFERROR(IFERROR(IFERROR(IFERROR(IFERROR(IFERROR(VLOOKUP(B476,FUTSAL!C$69:N11544,5,0),VLOOKUP(B476,VOLEYBOL!C$54:N1940,5,0)),VLOOKUP(B476,FUTBOL!C$31:N2028,5,0)),VLOOKUP(B476,BASKETBOL!C$42:N2042,5,0)),VLOOKUP(B476,HENTBOL!C$32:N2043,5,0)),VLOOKUP(B476,HOKEY!C$35:N1387,5,0)),VLOOKUP(B476,KRİKET!C$30:N1817,5,0)),VLOOKUP(B476,'FERDİ BRANŞLAR'!B$2:M163,5,0))</f>
        <v>FUTSAL</v>
      </c>
      <c r="G476" s="185" t="str">
        <f>IFERROR(IFERROR(IFERROR(IFERROR(IFERROR(IFERROR(IFERROR(VLOOKUP(B476,FUTSAL!C$69:N11989,6,0),VLOOKUP(B476,VOLEYBOL!C$54:N2385,6,0)),VLOOKUP(B476,FUTBOL!C$31:N2473,6,0)),VLOOKUP(B476,BASKETBOL!C$42:N2487,6,0)),VLOOKUP(B476,HENTBOL!C$32:N2488,6,0)),VLOOKUP(B476,HOKEY!C$35:N1832,6,0)),VLOOKUP(B476,KRİKET!C$30:N2262,6,0)),VLOOKUP(B476,'FERDİ BRANŞLAR'!B$2:M163,6,0))</f>
        <v>A GRB</v>
      </c>
      <c r="H476" s="185" t="str">
        <f>IFERROR(IFERROR(IFERROR(IFERROR(IFERROR(IFERROR(IFERROR(VLOOKUP(B476,FUTSAL!C$69:N11989,7,0),VLOOKUP(B476,VOLEYBOL!C$54:N2385,7,0)),VLOOKUP(B476,FUTBOL!C$31:N2473,7,0)),VLOOKUP(B476,BASKETBOL!C$42:N2487,7,0)),VLOOKUP(B476,HENTBOL!C$32:N2488,7,0)),VLOOKUP(B476,HOKEY!C$35:N1832,7,0)),VLOOKUP(B476,KRİKET!C$30:N2262,7,0)),VLOOKUP(B476,'FERDİ BRANŞLAR'!B$2:M163,7,0))</f>
        <v>KÜÇÜK  ERKEK</v>
      </c>
      <c r="I476" s="187" t="str">
        <f>IFERROR(IFERROR(IFERROR(IFERROR(IFERROR(IFERROR(IFERROR(VLOOKUP(B476,FUTSAL!C$69:N11989,8,0),VLOOKUP(B476,VOLEYBOL!C$54:N2385,8,0)),VLOOKUP(B476,FUTBOL!C$31:N2473,8,0)),VLOOKUP(B476,BASKETBOL!C$42:N2487,8,0)),VLOOKUP(B476,HENTBOL!C$32:N2488,8,0)),VLOOKUP(B476,HOKEY!C$35:N1832,8,0)),VLOOKUP(B476,KRİKET!C$30:N2262,8,0)),VLOOKUP(B476,'FERDİ BRANŞLAR'!B$2:M163,8,0))</f>
        <v>SULUOVA 15 TEMMUZ MİLLİ İRADE İHO</v>
      </c>
      <c r="J476" s="253">
        <f>IFERROR(IFERROR(IFERROR(IFERROR(IFERROR(IFERROR(IFERROR(VLOOKUP(B476,FUTSAL!C$69:N11989,9,0),VLOOKUP(B476,VOLEYBOL!C$54:N2385,9,0)),VLOOKUP(B476,FUTBOL!C$31:N2473,9,0)),VLOOKUP(B476,BASKETBOL!C$42:N2487,9,0)),VLOOKUP(B476,HENTBOL!C$32:N2488,9,0)),VLOOKUP(B476,HOKEY!C$35:N1832,9,0)),VLOOKUP(B476,KRİKET!C$30:N2262,9,0)),VLOOKUP(B476,'FERDİ BRANŞLAR'!B$2:M163,9,0))</f>
        <v>0</v>
      </c>
      <c r="K476" s="253">
        <f>IFERROR(IFERROR(IFERROR(IFERROR(IFERROR(IFERROR(IFERROR(VLOOKUP(B476,FUTSAL!C$69:N11989,10,0),VLOOKUP(B476,VOLEYBOL!C$54:N2385,10,0)),VLOOKUP(B476,FUTBOL!C$31:N2473,10,0)),VLOOKUP(B476,BASKETBOL!C$42:N2487,10,0)),VLOOKUP(B476,HENTBOL!C$32:N2488,10,0)),VLOOKUP(B476,HOKEY!C$35:N1832,10,0)),VLOOKUP(B476,KRİKET!C$30:N2262,10,0)),VLOOKUP(B476,'FERDİ BRANŞLAR'!B$2:M163,10,0))</f>
        <v>0</v>
      </c>
      <c r="L476" s="379" t="str">
        <f>IFERROR(IFERROR(IFERROR(IFERROR(IFERROR(IFERROR(IFERROR(VLOOKUP(B476,FUTSAL!C$69:N11989,11,0),VLOOKUP(B476,VOLEYBOL!C$54:N2385,11,0)),VLOOKUP(B476,FUTBOL!C$31:N2473,11,0)),VLOOKUP(B476,BASKETBOL!C$42:N2487,11,0)),VLOOKUP(B476,HENTBOL!C$32:N2488,11,0)),VLOOKUP(B476,HOKEY!C$35:N1832,11,0)),VLOOKUP(B476,KRİKET!C$30:N2262,11,0)),VLOOKUP(B476,'FERDİ BRANŞLAR'!B$2:M163,11,0))</f>
        <v>AMASYA ŞEHİTLER O.O</v>
      </c>
      <c r="M476" s="79">
        <f>IFERROR(IFERROR(IFERROR(IFERROR(IFERROR(IFERROR(IFERROR(VLOOKUP(B476,FUTSAL!C$69:N11989,12,0),VLOOKUP(B476,VOLEYBOL!C$54:N2385,12,0)),VLOOKUP(B476,FUTBOL!C$31:N2473,12,0)),VLOOKUP(B476,BASKETBOL!C$42:N2487,12,0)),VLOOKUP(B476,HENTBOL!C$32:N2488,12,0)),VLOOKUP(B476,HOKEY!C$35:N1832,11,0)),VLOOKUP(B476,KRİKET!C$30:N2262,12,0)),VLOOKUP(B476,'FERDİ BRANŞLAR'!B$2:M163,12,0))</f>
        <v>0</v>
      </c>
    </row>
    <row r="477" spans="2:13" ht="12" x14ac:dyDescent="0.2">
      <c r="B477" s="188">
        <v>136</v>
      </c>
      <c r="C477" s="185">
        <f>IFERROR(IFERROR(IFERROR(IFERROR(IFERROR(IFERROR(IFERROR(VLOOKUP(B477,FUTSAL!C$69:N11545,2,0),VLOOKUP(B477,VOLEYBOL!C$54:N1941,2,0)),VLOOKUP(B477,FUTBOL!C$31:N2029,2,0)),VLOOKUP(B477,BASKETBOL!C$42:N2043,2,0)),VLOOKUP(B477,HENTBOL!C$32:N2044,2,0)),VLOOKUP(B477,HOKEY!C$35:N1388,2,0)),VLOOKUP(B477,KRİKET!C$30:N1818,2,0)),VLOOKUP(B477,'FERDİ BRANŞLAR'!B$2:M164,2,0))</f>
        <v>46146</v>
      </c>
      <c r="D477" s="186">
        <f>IFERROR(IFERROR(IFERROR(IFERROR(IFERROR(IFERROR(IFERROR(VLOOKUP(B477,FUTSAL!C$69:N11545,3,0),VLOOKUP(B477,VOLEYBOL!C$54:N1941,3,0)),VLOOKUP(B477,FUTBOL!C$31:N2029,3,0)),VLOOKUP(B477,BASKETBOL!C$42:N2043,3,0)),VLOOKUP(B477,HENTBOL!C$32:N2044,3,0)),VLOOKUP(B477,HOKEY!C$35:N1388,3,0)),VLOOKUP(B477,KRİKET!C$30:N1818,3,0)),VLOOKUP(B477,'FERDİ BRANŞLAR'!B$2:M164,3,0))</f>
        <v>0.45833333333333298</v>
      </c>
      <c r="E477" s="185" t="str">
        <f>IFERROR(IFERROR(IFERROR(IFERROR(IFERROR(IFERROR(IFERROR(VLOOKUP(B477,FUTSAL!C$69:N11545,4,0),VLOOKUP(B477,VOLEYBOL!C$54:N1941,4,0)),VLOOKUP(B477,FUTBOL!C$31:N2029,4,0)),VLOOKUP(B477,BASKETBOL!C$42:N2043,4,0)),VLOOKUP(B477,HENTBOL!C$32:N2044,4,0)),VLOOKUP(B477,HOKEY!C$35:N1388,4,0)),VLOOKUP(B477,KRİKET!C$30:N1818,4,0)),VLOOKUP(B477,'FERDİ BRANŞLAR'!B$2:M164,4,0))</f>
        <v>AMASYA SS</v>
      </c>
      <c r="F477" s="185" t="str">
        <f>IFERROR(IFERROR(IFERROR(IFERROR(IFERROR(IFERROR(IFERROR(VLOOKUP(B477,FUTSAL!C$69:N11545,5,0),VLOOKUP(B477,VOLEYBOL!C$54:N1941,5,0)),VLOOKUP(B477,FUTBOL!C$31:N2029,5,0)),VLOOKUP(B477,BASKETBOL!C$42:N2043,5,0)),VLOOKUP(B477,HENTBOL!C$32:N2044,5,0)),VLOOKUP(B477,HOKEY!C$35:N1388,5,0)),VLOOKUP(B477,KRİKET!C$30:N1818,5,0)),VLOOKUP(B477,'FERDİ BRANŞLAR'!B$2:M164,5,0))</f>
        <v>FUTSAL</v>
      </c>
      <c r="G477" s="185" t="str">
        <f>IFERROR(IFERROR(IFERROR(IFERROR(IFERROR(IFERROR(IFERROR(VLOOKUP(B477,FUTSAL!C$69:N11990,6,0),VLOOKUP(B477,VOLEYBOL!C$54:N2386,6,0)),VLOOKUP(B477,FUTBOL!C$31:N2474,6,0)),VLOOKUP(B477,BASKETBOL!C$42:N2488,6,0)),VLOOKUP(B477,HENTBOL!C$32:N2489,6,0)),VLOOKUP(B477,HOKEY!C$35:N1833,6,0)),VLOOKUP(B477,KRİKET!C$30:N2263,6,0)),VLOOKUP(B477,'FERDİ BRANŞLAR'!B$2:M164,6,0))</f>
        <v>A GRB</v>
      </c>
      <c r="H477" s="185" t="str">
        <f>IFERROR(IFERROR(IFERROR(IFERROR(IFERROR(IFERROR(IFERROR(VLOOKUP(B477,FUTSAL!C$69:N11990,7,0),VLOOKUP(B477,VOLEYBOL!C$54:N2386,7,0)),VLOOKUP(B477,FUTBOL!C$31:N2474,7,0)),VLOOKUP(B477,BASKETBOL!C$42:N2488,7,0)),VLOOKUP(B477,HENTBOL!C$32:N2489,7,0)),VLOOKUP(B477,HOKEY!C$35:N1833,7,0)),VLOOKUP(B477,KRİKET!C$30:N2263,7,0)),VLOOKUP(B477,'FERDİ BRANŞLAR'!B$2:M164,7,0))</f>
        <v>KÜÇÜK  ERKEK</v>
      </c>
      <c r="I477" s="187" t="str">
        <f>IFERROR(IFERROR(IFERROR(IFERROR(IFERROR(IFERROR(IFERROR(VLOOKUP(B477,FUTSAL!C$69:N11990,8,0),VLOOKUP(B477,VOLEYBOL!C$54:N2386,8,0)),VLOOKUP(B477,FUTBOL!C$31:N2474,8,0)),VLOOKUP(B477,BASKETBOL!C$42:N2488,8,0)),VLOOKUP(B477,HENTBOL!C$32:N2489,8,0)),VLOOKUP(B477,HOKEY!C$35:N1833,8,0)),VLOOKUP(B477,KRİKET!C$30:N2263,8,0)),VLOOKUP(B477,'FERDİ BRANŞLAR'!B$2:M164,8,0))</f>
        <v>SULUOVA GAZİ O.O</v>
      </c>
      <c r="J477" s="253">
        <f>IFERROR(IFERROR(IFERROR(IFERROR(IFERROR(IFERROR(IFERROR(VLOOKUP(B477,FUTSAL!C$69:N11990,9,0),VLOOKUP(B477,VOLEYBOL!C$54:N2386,9,0)),VLOOKUP(B477,FUTBOL!C$31:N2474,9,0)),VLOOKUP(B477,BASKETBOL!C$42:N2488,9,0)),VLOOKUP(B477,HENTBOL!C$32:N2489,9,0)),VLOOKUP(B477,HOKEY!C$35:N1833,9,0)),VLOOKUP(B477,KRİKET!C$30:N2263,9,0)),VLOOKUP(B477,'FERDİ BRANŞLAR'!B$2:M164,9,0))</f>
        <v>0</v>
      </c>
      <c r="K477" s="253">
        <f>IFERROR(IFERROR(IFERROR(IFERROR(IFERROR(IFERROR(IFERROR(VLOOKUP(B477,FUTSAL!C$69:N11990,10,0),VLOOKUP(B477,VOLEYBOL!C$54:N2386,10,0)),VLOOKUP(B477,FUTBOL!C$31:N2474,10,0)),VLOOKUP(B477,BASKETBOL!C$42:N2488,10,0)),VLOOKUP(B477,HENTBOL!C$32:N2489,10,0)),VLOOKUP(B477,HOKEY!C$35:N1833,10,0)),VLOOKUP(B477,KRİKET!C$30:N2263,10,0)),VLOOKUP(B477,'FERDİ BRANŞLAR'!B$2:M164,10,0))</f>
        <v>0</v>
      </c>
      <c r="L477" s="334" t="str">
        <f>IFERROR(IFERROR(IFERROR(IFERROR(IFERROR(IFERROR(IFERROR(VLOOKUP(B477,FUTSAL!C$69:N11990,11,0),VLOOKUP(B477,VOLEYBOL!C$54:N2386,11,0)),VLOOKUP(B477,FUTBOL!C$31:N2474,11,0)),VLOOKUP(B477,BASKETBOL!C$42:N2488,11,0)),VLOOKUP(B477,HENTBOL!C$32:N2489,11,0)),VLOOKUP(B477,HOKEY!C$35:N1833,11,0)),VLOOKUP(B477,KRİKET!C$30:N2263,11,0)),VLOOKUP(B477,'FERDİ BRANŞLAR'!B$2:M164,11,0))</f>
        <v>AMASYA ÖZEL KUTLUBEY KOLEJİ O.O</v>
      </c>
      <c r="M477" s="79">
        <f>IFERROR(IFERROR(IFERROR(IFERROR(IFERROR(IFERROR(IFERROR(VLOOKUP(B477,FUTSAL!C$69:N11990,12,0),VLOOKUP(B477,VOLEYBOL!C$54:N2386,12,0)),VLOOKUP(B477,FUTBOL!C$31:N2474,12,0)),VLOOKUP(B477,BASKETBOL!C$42:N2488,12,0)),VLOOKUP(B477,HENTBOL!C$32:N2489,12,0)),VLOOKUP(B477,HOKEY!C$35:N1833,11,0)),VLOOKUP(B477,KRİKET!C$30:N2263,12,0)),VLOOKUP(B477,'FERDİ BRANŞLAR'!B$2:M164,12,0))</f>
        <v>0</v>
      </c>
    </row>
    <row r="478" spans="2:13" ht="12" x14ac:dyDescent="0.2">
      <c r="B478" s="188">
        <v>156</v>
      </c>
      <c r="C478" s="185">
        <f>IFERROR(IFERROR(IFERROR(IFERROR(IFERROR(IFERROR(IFERROR(VLOOKUP(B478,FUTSAL!C$69:N11521,2,0),VLOOKUP(B478,VOLEYBOL!C$54:N1917,2,0)),VLOOKUP(B478,FUTBOL!C$31:N2005,2,0)),VLOOKUP(B478,BASKETBOL!C$42:N2019,2,0)),VLOOKUP(B478,HENTBOL!C$32:N2020,2,0)),VLOOKUP(B478,HOKEY!C$35:N1364,2,0)),VLOOKUP(B478,KRİKET!C$30:N1794,2,0)),VLOOKUP(B478,'FERDİ BRANŞLAR'!B$2:M140,2,0))</f>
        <v>46146</v>
      </c>
      <c r="D478" s="186">
        <f>IFERROR(IFERROR(IFERROR(IFERROR(IFERROR(IFERROR(IFERROR(VLOOKUP(B478,FUTSAL!C$69:N11521,3,0),VLOOKUP(B478,VOLEYBOL!C$54:N1917,3,0)),VLOOKUP(B478,FUTBOL!C$31:N2005,3,0)),VLOOKUP(B478,BASKETBOL!C$42:N2019,3,0)),VLOOKUP(B478,HENTBOL!C$32:N2020,3,0)),VLOOKUP(B478,HOKEY!C$35:N1364,3,0)),VLOOKUP(B478,KRİKET!C$30:N1794,3,0)),VLOOKUP(B478,'FERDİ BRANŞLAR'!B$2:M140,3,0))</f>
        <v>0.54166666666666663</v>
      </c>
      <c r="E478" s="185" t="str">
        <f>IFERROR(IFERROR(IFERROR(IFERROR(IFERROR(IFERROR(IFERROR(VLOOKUP(B478,FUTSAL!C$69:N11521,4,0),VLOOKUP(B478,VOLEYBOL!C$54:N1917,4,0)),VLOOKUP(B478,FUTBOL!C$31:N2005,4,0)),VLOOKUP(B478,BASKETBOL!C$42:N2019,4,0)),VLOOKUP(B478,HENTBOL!C$32:N2020,4,0)),VLOOKUP(B478,HOKEY!C$35:N1364,4,0)),VLOOKUP(B478,KRİKET!C$30:N1794,4,0)),VLOOKUP(B478,'FERDİ BRANŞLAR'!B$2:M140,4,0))</f>
        <v>A.S.S</v>
      </c>
      <c r="F478" s="185" t="str">
        <f>IFERROR(IFERROR(IFERROR(IFERROR(IFERROR(IFERROR(IFERROR(VLOOKUP(B478,FUTSAL!C$69:N11521,5,0),VLOOKUP(B478,VOLEYBOL!C$54:N1917,5,0)),VLOOKUP(B478,FUTBOL!C$31:N2005,5,0)),VLOOKUP(B478,BASKETBOL!C$42:N2019,5,0)),VLOOKUP(B478,HENTBOL!C$32:N2020,5,0)),VLOOKUP(B478,HOKEY!C$35:N1364,5,0)),VLOOKUP(B478,KRİKET!C$30:N1794,5,0)),VLOOKUP(B478,'FERDİ BRANŞLAR'!B$2:M140,5,0))</f>
        <v>FUTSAL</v>
      </c>
      <c r="G478" s="185" t="str">
        <f>IFERROR(IFERROR(IFERROR(IFERROR(IFERROR(IFERROR(IFERROR(VLOOKUP(B478,FUTSAL!C$69:N11966,6,0),VLOOKUP(B478,VOLEYBOL!C$54:N2362,6,0)),VLOOKUP(B478,FUTBOL!C$31:N2450,6,0)),VLOOKUP(B478,BASKETBOL!C$42:N2464,6,0)),VLOOKUP(B478,HENTBOL!C$32:N2465,6,0)),VLOOKUP(B478,HOKEY!C$35:N1809,6,0)),VLOOKUP(B478,KRİKET!C$30:N2239,6,0)),VLOOKUP(B478,'FERDİ BRANŞLAR'!B$2:M140,6,0))</f>
        <v>C GRB</v>
      </c>
      <c r="H478" s="185" t="str">
        <f>IFERROR(IFERROR(IFERROR(IFERROR(IFERROR(IFERROR(IFERROR(VLOOKUP(B478,FUTSAL!C$69:N11966,7,0),VLOOKUP(B478,VOLEYBOL!C$54:N2362,7,0)),VLOOKUP(B478,FUTBOL!C$31:N2450,7,0)),VLOOKUP(B478,BASKETBOL!C$42:N2464,7,0)),VLOOKUP(B478,HENTBOL!C$32:N2465,7,0)),VLOOKUP(B478,HOKEY!C$35:N1809,7,0)),VLOOKUP(B478,KRİKET!C$30:N2239,7,0)),VLOOKUP(B478,'FERDİ BRANŞLAR'!B$2:M140,7,0))</f>
        <v>KÜÇÜK  ERKEK</v>
      </c>
      <c r="I478" s="187" t="str">
        <f>IFERROR(IFERROR(IFERROR(IFERROR(IFERROR(IFERROR(IFERROR(VLOOKUP(B478,FUTSAL!C$69:N11966,8,0),VLOOKUP(B478,VOLEYBOL!C$54:N2362,8,0)),VLOOKUP(B478,FUTBOL!C$31:N2450,8,0)),VLOOKUP(B478,BASKETBOL!C$42:N2464,8,0)),VLOOKUP(B478,HENTBOL!C$32:N2465,8,0)),VLOOKUP(B478,HOKEY!C$35:N1809,8,0)),VLOOKUP(B478,KRİKET!C$30:N2239,8,0)),VLOOKUP(B478,'FERDİ BRANŞLAR'!B$2:M140,8,0))</f>
        <v>AMASYA SERDAR ZEREN O.O</v>
      </c>
      <c r="J478" s="253">
        <f>IFERROR(IFERROR(IFERROR(IFERROR(IFERROR(IFERROR(IFERROR(VLOOKUP(B478,FUTSAL!C$69:N11966,9,0),VLOOKUP(B478,VOLEYBOL!C$54:N2362,9,0)),VLOOKUP(B478,FUTBOL!C$31:N2450,9,0)),VLOOKUP(B478,BASKETBOL!C$42:N2464,9,0)),VLOOKUP(B478,HENTBOL!C$32:N2465,9,0)),VLOOKUP(B478,HOKEY!C$35:N1809,9,0)),VLOOKUP(B478,KRİKET!C$30:N2239,9,0)),VLOOKUP(B478,'FERDİ BRANŞLAR'!B$2:M140,9,0))</f>
        <v>0</v>
      </c>
      <c r="K478" s="253">
        <f>IFERROR(IFERROR(IFERROR(IFERROR(IFERROR(IFERROR(IFERROR(VLOOKUP(B478,FUTSAL!C$69:N11966,10,0),VLOOKUP(B478,VOLEYBOL!C$54:N2362,10,0)),VLOOKUP(B478,FUTBOL!C$31:N2450,10,0)),VLOOKUP(B478,BASKETBOL!C$42:N2464,10,0)),VLOOKUP(B478,HENTBOL!C$32:N2465,10,0)),VLOOKUP(B478,HOKEY!C$35:N1809,10,0)),VLOOKUP(B478,KRİKET!C$30:N2239,10,0)),VLOOKUP(B478,'FERDİ BRANŞLAR'!B$2:M140,10,0))</f>
        <v>0</v>
      </c>
      <c r="L478" s="334" t="str">
        <f>IFERROR(IFERROR(IFERROR(IFERROR(IFERROR(IFERROR(IFERROR(VLOOKUP(B478,FUTSAL!C$69:N11966,11,0),VLOOKUP(B478,VOLEYBOL!C$54:N2362,11,0)),VLOOKUP(B478,FUTBOL!C$31:N2450,11,0)),VLOOKUP(B478,BASKETBOL!C$42:N2464,11,0)),VLOOKUP(B478,HENTBOL!C$32:N2465,11,0)),VLOOKUP(B478,HOKEY!C$35:N1809,11,0)),VLOOKUP(B478,KRİKET!C$30:N2239,11,0)),VLOOKUP(B478,'FERDİ BRANŞLAR'!B$2:M140,11,0))</f>
        <v>AMASYA ABDURRAHMAN KAMİL O.O</v>
      </c>
      <c r="M478" s="79">
        <f>IFERROR(IFERROR(IFERROR(IFERROR(IFERROR(IFERROR(IFERROR(VLOOKUP(B478,FUTSAL!C$69:N11966,12,0),VLOOKUP(B478,VOLEYBOL!C$54:N2362,12,0)),VLOOKUP(B478,FUTBOL!C$31:N2450,12,0)),VLOOKUP(B478,BASKETBOL!C$42:N2464,12,0)),VLOOKUP(B478,HENTBOL!C$32:N2465,12,0)),VLOOKUP(B478,HOKEY!C$35:N1809,11,0)),VLOOKUP(B478,KRİKET!C$30:N2239,12,0)),VLOOKUP(B478,'FERDİ BRANŞLAR'!B$2:M140,12,0))</f>
        <v>0</v>
      </c>
    </row>
    <row r="479" spans="2:13" ht="12" x14ac:dyDescent="0.2">
      <c r="B479" s="188">
        <v>155</v>
      </c>
      <c r="C479" s="185">
        <f>IFERROR(IFERROR(IFERROR(IFERROR(IFERROR(IFERROR(IFERROR(VLOOKUP(B479,FUTSAL!C$69:N11520,2,0),VLOOKUP(B479,VOLEYBOL!C$54:N1916,2,0)),VLOOKUP(B479,FUTBOL!C$31:N2004,2,0)),VLOOKUP(B479,BASKETBOL!C$42:N2018,2,0)),VLOOKUP(B479,HENTBOL!C$32:N2019,2,0)),VLOOKUP(B479,HOKEY!C$35:N1363,2,0)),VLOOKUP(B479,KRİKET!C$30:N1793,2,0)),VLOOKUP(B479,'FERDİ BRANŞLAR'!B$2:M139,2,0))</f>
        <v>46146</v>
      </c>
      <c r="D479" s="186">
        <f>IFERROR(IFERROR(IFERROR(IFERROR(IFERROR(IFERROR(IFERROR(VLOOKUP(B479,FUTSAL!C$69:N11520,3,0),VLOOKUP(B479,VOLEYBOL!C$54:N1916,3,0)),VLOOKUP(B479,FUTBOL!C$31:N2004,3,0)),VLOOKUP(B479,BASKETBOL!C$42:N2018,3,0)),VLOOKUP(B479,HENTBOL!C$32:N2019,3,0)),VLOOKUP(B479,HOKEY!C$35:N1363,3,0)),VLOOKUP(B479,KRİKET!C$30:N1793,3,0)),VLOOKUP(B479,'FERDİ BRANŞLAR'!B$2:M139,3,0))</f>
        <v>0.58333333333333337</v>
      </c>
      <c r="E479" s="185" t="str">
        <f>IFERROR(IFERROR(IFERROR(IFERROR(IFERROR(IFERROR(IFERROR(VLOOKUP(B479,FUTSAL!C$69:N11520,4,0),VLOOKUP(B479,VOLEYBOL!C$54:N1916,4,0)),VLOOKUP(B479,FUTBOL!C$31:N2004,4,0)),VLOOKUP(B479,BASKETBOL!C$42:N2018,4,0)),VLOOKUP(B479,HENTBOL!C$32:N2019,4,0)),VLOOKUP(B479,HOKEY!C$35:N1363,4,0)),VLOOKUP(B479,KRİKET!C$30:N1793,4,0)),VLOOKUP(B479,'FERDİ BRANŞLAR'!B$2:M139,4,0))</f>
        <v>A.S.S</v>
      </c>
      <c r="F479" s="185" t="str">
        <f>IFERROR(IFERROR(IFERROR(IFERROR(IFERROR(IFERROR(IFERROR(VLOOKUP(B479,FUTSAL!C$69:N11520,5,0),VLOOKUP(B479,VOLEYBOL!C$54:N1916,5,0)),VLOOKUP(B479,FUTBOL!C$31:N2004,5,0)),VLOOKUP(B479,BASKETBOL!C$42:N2018,5,0)),VLOOKUP(B479,HENTBOL!C$32:N2019,5,0)),VLOOKUP(B479,HOKEY!C$35:N1363,5,0)),VLOOKUP(B479,KRİKET!C$30:N1793,5,0)),VLOOKUP(B479,'FERDİ BRANŞLAR'!B$2:M139,5,0))</f>
        <v>FUTSAL</v>
      </c>
      <c r="G479" s="185" t="str">
        <f>IFERROR(IFERROR(IFERROR(IFERROR(IFERROR(IFERROR(IFERROR(VLOOKUP(B479,FUTSAL!C$69:N11965,6,0),VLOOKUP(B479,VOLEYBOL!C$54:N2361,6,0)),VLOOKUP(B479,FUTBOL!C$31:N2449,6,0)),VLOOKUP(B479,BASKETBOL!C$42:N2463,6,0)),VLOOKUP(B479,HENTBOL!C$32:N2464,6,0)),VLOOKUP(B479,HOKEY!C$35:N1808,6,0)),VLOOKUP(B479,KRİKET!C$30:N2238,6,0)),VLOOKUP(B479,'FERDİ BRANŞLAR'!B$2:M139,6,0))</f>
        <v>C GRB</v>
      </c>
      <c r="H479" s="185" t="str">
        <f>IFERROR(IFERROR(IFERROR(IFERROR(IFERROR(IFERROR(IFERROR(VLOOKUP(B479,FUTSAL!C$69:N11965,7,0),VLOOKUP(B479,VOLEYBOL!C$54:N2361,7,0)),VLOOKUP(B479,FUTBOL!C$31:N2449,7,0)),VLOOKUP(B479,BASKETBOL!C$42:N2463,7,0)),VLOOKUP(B479,HENTBOL!C$32:N2464,7,0)),VLOOKUP(B479,HOKEY!C$35:N1808,7,0)),VLOOKUP(B479,KRİKET!C$30:N2238,7,0)),VLOOKUP(B479,'FERDİ BRANŞLAR'!B$2:M139,7,0))</f>
        <v>KÜÇÜK  ERKEK</v>
      </c>
      <c r="I479" s="187" t="str">
        <f>IFERROR(IFERROR(IFERROR(IFERROR(IFERROR(IFERROR(IFERROR(VLOOKUP(B479,FUTSAL!C$69:N11965,8,0),VLOOKUP(B479,VOLEYBOL!C$54:N2361,8,0)),VLOOKUP(B479,FUTBOL!C$31:N2449,8,0)),VLOOKUP(B479,BASKETBOL!C$42:N2463,8,0)),VLOOKUP(B479,HENTBOL!C$32:N2464,8,0)),VLOOKUP(B479,HOKEY!C$35:N1808,8,0)),VLOOKUP(B479,KRİKET!C$30:N2238,8,0)),VLOOKUP(B479,'FERDİ BRANŞLAR'!B$2:M139,8,0))</f>
        <v>AMASYA ÖZEL BAŞAIR. O.O</v>
      </c>
      <c r="J479" s="253">
        <f>IFERROR(IFERROR(IFERROR(IFERROR(IFERROR(IFERROR(IFERROR(VLOOKUP(B479,FUTSAL!C$69:N11965,9,0),VLOOKUP(B479,VOLEYBOL!C$54:N2361,9,0)),VLOOKUP(B479,FUTBOL!C$31:N2449,9,0)),VLOOKUP(B479,BASKETBOL!C$42:N2463,9,0)),VLOOKUP(B479,HENTBOL!C$32:N2464,9,0)),VLOOKUP(B479,HOKEY!C$35:N1808,9,0)),VLOOKUP(B479,KRİKET!C$30:N2238,9,0)),VLOOKUP(B479,'FERDİ BRANŞLAR'!B$2:M139,9,0))</f>
        <v>0</v>
      </c>
      <c r="K479" s="253">
        <f>IFERROR(IFERROR(IFERROR(IFERROR(IFERROR(IFERROR(IFERROR(VLOOKUP(B479,FUTSAL!C$69:N11965,10,0),VLOOKUP(B479,VOLEYBOL!C$54:N2361,10,0)),VLOOKUP(B479,FUTBOL!C$31:N2449,10,0)),VLOOKUP(B479,BASKETBOL!C$42:N2463,10,0)),VLOOKUP(B479,HENTBOL!C$32:N2464,10,0)),VLOOKUP(B479,HOKEY!C$35:N1808,10,0)),VLOOKUP(B479,KRİKET!C$30:N2238,10,0)),VLOOKUP(B479,'FERDİ BRANŞLAR'!B$2:M139,10,0))</f>
        <v>0</v>
      </c>
      <c r="L479" s="326" t="str">
        <f>IFERROR(IFERROR(IFERROR(IFERROR(IFERROR(IFERROR(IFERROR(VLOOKUP(B479,FUTSAL!C$69:N11965,11,0),VLOOKUP(B479,VOLEYBOL!C$54:N2361,11,0)),VLOOKUP(B479,FUTBOL!C$31:N2449,11,0)),VLOOKUP(B479,BASKETBOL!C$42:N2463,11,0)),VLOOKUP(B479,HENTBOL!C$32:N2464,11,0)),VLOOKUP(B479,HOKEY!C$35:N1808,11,0)),VLOOKUP(B479,KRİKET!C$30:N2238,11,0)),VLOOKUP(B479,'FERDİ BRANŞLAR'!B$2:M139,11,0))</f>
        <v>AMASYA ÖZEL AÇI O.O</v>
      </c>
      <c r="M479" s="79">
        <f>IFERROR(IFERROR(IFERROR(IFERROR(IFERROR(IFERROR(IFERROR(VLOOKUP(B479,FUTSAL!C$69:N11965,12,0),VLOOKUP(B479,VOLEYBOL!C$54:N2361,12,0)),VLOOKUP(B479,FUTBOL!C$31:N2449,12,0)),VLOOKUP(B479,BASKETBOL!C$42:N2463,12,0)),VLOOKUP(B479,HENTBOL!C$32:N2464,12,0)),VLOOKUP(B479,HOKEY!C$35:N1808,11,0)),VLOOKUP(B479,KRİKET!C$30:N2238,12,0)),VLOOKUP(B479,'FERDİ BRANŞLAR'!B$2:M139,12,0))</f>
        <v>0</v>
      </c>
    </row>
    <row r="480" spans="2:13" ht="12" x14ac:dyDescent="0.2">
      <c r="B480" s="188">
        <v>148</v>
      </c>
      <c r="C480" s="185">
        <f>IFERROR(IFERROR(IFERROR(IFERROR(IFERROR(IFERROR(IFERROR(VLOOKUP(B480,FUTSAL!C$69:N11524,2,0),VLOOKUP(B480,VOLEYBOL!C$54:N1920,2,0)),VLOOKUP(B480,FUTBOL!C$31:N2008,2,0)),VLOOKUP(B480,BASKETBOL!C$42:N2022,2,0)),VLOOKUP(B480,HENTBOL!C$32:N2023,2,0)),VLOOKUP(B480,HOKEY!C$35:N1367,2,0)),VLOOKUP(B480,KRİKET!C$30:N1797,2,0)),VLOOKUP(B480,'FERDİ BRANŞLAR'!B$2:M143,2,0))</f>
        <v>46147</v>
      </c>
      <c r="D480" s="186">
        <f>IFERROR(IFERROR(IFERROR(IFERROR(IFERROR(IFERROR(IFERROR(VLOOKUP(B480,FUTSAL!C$69:N11524,3,0),VLOOKUP(B480,VOLEYBOL!C$54:N1920,3,0)),VLOOKUP(B480,FUTBOL!C$31:N2008,3,0)),VLOOKUP(B480,BASKETBOL!C$42:N2022,3,0)),VLOOKUP(B480,HENTBOL!C$32:N2023,3,0)),VLOOKUP(B480,HOKEY!C$35:N1367,3,0)),VLOOKUP(B480,KRİKET!C$30:N1797,3,0)),VLOOKUP(B480,'FERDİ BRANŞLAR'!B$2:M143,3,0))</f>
        <v>0.41666666666666669</v>
      </c>
      <c r="E480" s="185" t="str">
        <f>IFERROR(IFERROR(IFERROR(IFERROR(IFERROR(IFERROR(IFERROR(VLOOKUP(B480,FUTSAL!C$69:N11524,4,0),VLOOKUP(B480,VOLEYBOL!C$54:N1920,4,0)),VLOOKUP(B480,FUTBOL!C$31:N2008,4,0)),VLOOKUP(B480,BASKETBOL!C$42:N2022,4,0)),VLOOKUP(B480,HENTBOL!C$32:N2023,4,0)),VLOOKUP(B480,HOKEY!C$35:N1367,4,0)),VLOOKUP(B480,KRİKET!C$30:N1797,4,0)),VLOOKUP(B480,'FERDİ BRANŞLAR'!B$2:M143,4,0))</f>
        <v>AMASYA SS</v>
      </c>
      <c r="F480" s="185" t="str">
        <f>IFERROR(IFERROR(IFERROR(IFERROR(IFERROR(IFERROR(IFERROR(VLOOKUP(B480,FUTSAL!C$69:N11524,5,0),VLOOKUP(B480,VOLEYBOL!C$54:N1920,5,0)),VLOOKUP(B480,FUTBOL!C$31:N2008,5,0)),VLOOKUP(B480,BASKETBOL!C$42:N2022,5,0)),VLOOKUP(B480,HENTBOL!C$32:N2023,5,0)),VLOOKUP(B480,HOKEY!C$35:N1367,5,0)),VLOOKUP(B480,KRİKET!C$30:N1797,5,0)),VLOOKUP(B480,'FERDİ BRANŞLAR'!B$2:M143,5,0))</f>
        <v>FUTSAL</v>
      </c>
      <c r="G480" s="185" t="str">
        <f>IFERROR(IFERROR(IFERROR(IFERROR(IFERROR(IFERROR(IFERROR(VLOOKUP(B480,FUTSAL!C$69:N11969,6,0),VLOOKUP(B480,VOLEYBOL!C$54:N2365,6,0)),VLOOKUP(B480,FUTBOL!C$31:N2453,6,0)),VLOOKUP(B480,BASKETBOL!C$42:N2467,6,0)),VLOOKUP(B480,HENTBOL!C$32:N2468,6,0)),VLOOKUP(B480,HOKEY!C$35:N1812,6,0)),VLOOKUP(B480,KRİKET!C$30:N2242,6,0)),VLOOKUP(B480,'FERDİ BRANŞLAR'!B$2:M143,6,0))</f>
        <v>B GRB</v>
      </c>
      <c r="H480" s="185" t="str">
        <f>IFERROR(IFERROR(IFERROR(IFERROR(IFERROR(IFERROR(IFERROR(VLOOKUP(B480,FUTSAL!C$69:N11969,7,0),VLOOKUP(B480,VOLEYBOL!C$54:N2365,7,0)),VLOOKUP(B480,FUTBOL!C$31:N2453,7,0)),VLOOKUP(B480,BASKETBOL!C$42:N2467,7,0)),VLOOKUP(B480,HENTBOL!C$32:N2468,7,0)),VLOOKUP(B480,HOKEY!C$35:N1812,7,0)),VLOOKUP(B480,KRİKET!C$30:N2242,7,0)),VLOOKUP(B480,'FERDİ BRANŞLAR'!B$2:M143,7,0))</f>
        <v>KÜÇÜK  ERKEK</v>
      </c>
      <c r="I480" s="187" t="str">
        <f>IFERROR(IFERROR(IFERROR(IFERROR(IFERROR(IFERROR(IFERROR(VLOOKUP(B480,FUTSAL!C$69:N11969,8,0),VLOOKUP(B480,VOLEYBOL!C$54:N2365,8,0)),VLOOKUP(B480,FUTBOL!C$31:N2453,8,0)),VLOOKUP(B480,BASKETBOL!C$42:N2467,8,0)),VLOOKUP(B480,HENTBOL!C$32:N2468,8,0)),VLOOKUP(B480,HOKEY!C$35:N1812,8,0)),VLOOKUP(B480,KRİKET!C$30:N2242,8,0)),VLOOKUP(B480,'FERDİ BRANŞLAR'!B$2:M143,8,0))</f>
        <v>AMASYA ZİYAET O.O</v>
      </c>
      <c r="J480" s="253">
        <f>IFERROR(IFERROR(IFERROR(IFERROR(IFERROR(IFERROR(IFERROR(VLOOKUP(B480,FUTSAL!C$69:N11969,9,0),VLOOKUP(B480,VOLEYBOL!C$54:N2365,9,0)),VLOOKUP(B480,FUTBOL!C$31:N2453,9,0)),VLOOKUP(B480,BASKETBOL!C$42:N2467,9,0)),VLOOKUP(B480,HENTBOL!C$32:N2468,9,0)),VLOOKUP(B480,HOKEY!C$35:N1812,9,0)),VLOOKUP(B480,KRİKET!C$30:N2242,9,0)),VLOOKUP(B480,'FERDİ BRANŞLAR'!B$2:M143,9,0))</f>
        <v>0</v>
      </c>
      <c r="K480" s="253">
        <f>IFERROR(IFERROR(IFERROR(IFERROR(IFERROR(IFERROR(IFERROR(VLOOKUP(B480,FUTSAL!C$69:N11969,10,0),VLOOKUP(B480,VOLEYBOL!C$54:N2365,10,0)),VLOOKUP(B480,FUTBOL!C$31:N2453,10,0)),VLOOKUP(B480,BASKETBOL!C$42:N2467,10,0)),VLOOKUP(B480,HENTBOL!C$32:N2468,10,0)),VLOOKUP(B480,HOKEY!C$35:N1812,10,0)),VLOOKUP(B480,KRİKET!C$30:N2242,10,0)),VLOOKUP(B480,'FERDİ BRANŞLAR'!B$2:M143,10,0))</f>
        <v>0</v>
      </c>
      <c r="L480" s="341" t="str">
        <f>IFERROR(IFERROR(IFERROR(IFERROR(IFERROR(IFERROR(IFERROR(VLOOKUP(B480,FUTSAL!C$69:N11969,11,0),VLOOKUP(B480,VOLEYBOL!C$54:N2365,11,0)),VLOOKUP(B480,FUTBOL!C$31:N2453,11,0)),VLOOKUP(B480,BASKETBOL!C$42:N2467,11,0)),VLOOKUP(B480,HENTBOL!C$32:N2468,11,0)),VLOOKUP(B480,HOKEY!C$35:N1812,11,0)),VLOOKUP(B480,KRİKET!C$30:N2242,11,0)),VLOOKUP(B480,'FERDİ BRANŞLAR'!B$2:M143,11,0))</f>
        <v>AMASYA GAZİ O.O</v>
      </c>
      <c r="M480" s="79">
        <f>IFERROR(IFERROR(IFERROR(IFERROR(IFERROR(IFERROR(IFERROR(VLOOKUP(B480,FUTSAL!C$69:N11969,12,0),VLOOKUP(B480,VOLEYBOL!C$54:N2365,12,0)),VLOOKUP(B480,FUTBOL!C$31:N2453,12,0)),VLOOKUP(B480,BASKETBOL!C$42:N2467,12,0)),VLOOKUP(B480,HENTBOL!C$32:N2468,12,0)),VLOOKUP(B480,HOKEY!C$35:N1812,11,0)),VLOOKUP(B480,KRİKET!C$30:N2242,12,0)),VLOOKUP(B480,'FERDİ BRANŞLAR'!B$2:M143,12,0))</f>
        <v>0</v>
      </c>
    </row>
    <row r="481" spans="2:13" ht="12" x14ac:dyDescent="0.2">
      <c r="B481" s="188">
        <v>147</v>
      </c>
      <c r="C481" s="185">
        <f>IFERROR(IFERROR(IFERROR(IFERROR(IFERROR(IFERROR(IFERROR(VLOOKUP(B481,FUTSAL!C$69:N11498,2,0),VLOOKUP(B481,VOLEYBOL!C$54:N1894,2,0)),VLOOKUP(B481,FUTBOL!C$31:N1982,2,0)),VLOOKUP(B481,BASKETBOL!C$42:N1996,2,0)),VLOOKUP(B481,HENTBOL!C$32:N1997,2,0)),VLOOKUP(B481,HOKEY!C$35:N1341,2,0)),VLOOKUP(B481,KRİKET!C$30:N1771,2,0)),VLOOKUP(B481,'FERDİ BRANŞLAR'!B$2:M117,2,0))</f>
        <v>46147</v>
      </c>
      <c r="D481" s="186">
        <f>IFERROR(IFERROR(IFERROR(IFERROR(IFERROR(IFERROR(IFERROR(VLOOKUP(B481,FUTSAL!C$69:N11498,3,0),VLOOKUP(B481,VOLEYBOL!C$54:N1894,3,0)),VLOOKUP(B481,FUTBOL!C$31:N1982,3,0)),VLOOKUP(B481,BASKETBOL!C$42:N1996,3,0)),VLOOKUP(B481,HENTBOL!C$32:N1997,3,0)),VLOOKUP(B481,HOKEY!C$35:N1341,3,0)),VLOOKUP(B481,KRİKET!C$30:N1771,3,0)),VLOOKUP(B481,'FERDİ BRANŞLAR'!B$2:M117,3,0))</f>
        <v>0.45833333333333331</v>
      </c>
      <c r="E481" s="185" t="str">
        <f>IFERROR(IFERROR(IFERROR(IFERROR(IFERROR(IFERROR(IFERROR(VLOOKUP(B481,FUTSAL!C$69:N11498,4,0),VLOOKUP(B481,VOLEYBOL!C$54:N1894,4,0)),VLOOKUP(B481,FUTBOL!C$31:N1982,4,0)),VLOOKUP(B481,BASKETBOL!C$42:N1996,4,0)),VLOOKUP(B481,HENTBOL!C$32:N1997,4,0)),VLOOKUP(B481,HOKEY!C$35:N1341,4,0)),VLOOKUP(B481,KRİKET!C$30:N1771,4,0)),VLOOKUP(B481,'FERDİ BRANŞLAR'!B$2:M117,4,0))</f>
        <v>AMASYA SS</v>
      </c>
      <c r="F481" s="185" t="str">
        <f>IFERROR(IFERROR(IFERROR(IFERROR(IFERROR(IFERROR(IFERROR(VLOOKUP(B481,FUTSAL!C$69:N11498,5,0),VLOOKUP(B481,VOLEYBOL!C$54:N1894,5,0)),VLOOKUP(B481,FUTBOL!C$31:N1982,5,0)),VLOOKUP(B481,BASKETBOL!C$42:N1996,5,0)),VLOOKUP(B481,HENTBOL!C$32:N1997,5,0)),VLOOKUP(B481,HOKEY!C$35:N1341,5,0)),VLOOKUP(B481,KRİKET!C$30:N1771,5,0)),VLOOKUP(B481,'FERDİ BRANŞLAR'!B$2:M117,5,0))</f>
        <v>FUTSAL</v>
      </c>
      <c r="G481" s="185" t="str">
        <f>IFERROR(IFERROR(IFERROR(IFERROR(IFERROR(IFERROR(IFERROR(VLOOKUP(B481,FUTSAL!C$69:N11943,6,0),VLOOKUP(B481,VOLEYBOL!C$54:N2339,6,0)),VLOOKUP(B481,FUTBOL!C$31:N2427,6,0)),VLOOKUP(B481,BASKETBOL!C$42:N2441,6,0)),VLOOKUP(B481,HENTBOL!C$32:N2442,6,0)),VLOOKUP(B481,HOKEY!C$35:N1786,6,0)),VLOOKUP(B481,KRİKET!C$30:N2216,6,0)),VLOOKUP(B481,'FERDİ BRANŞLAR'!B$2:M117,6,0))</f>
        <v>B GRB</v>
      </c>
      <c r="H481" s="185" t="str">
        <f>IFERROR(IFERROR(IFERROR(IFERROR(IFERROR(IFERROR(IFERROR(VLOOKUP(B481,FUTSAL!C$69:N11943,7,0),VLOOKUP(B481,VOLEYBOL!C$54:N2339,7,0)),VLOOKUP(B481,FUTBOL!C$31:N2427,7,0)),VLOOKUP(B481,BASKETBOL!C$42:N2441,7,0)),VLOOKUP(B481,HENTBOL!C$32:N2442,7,0)),VLOOKUP(B481,HOKEY!C$35:N1786,7,0)),VLOOKUP(B481,KRİKET!C$30:N2216,7,0)),VLOOKUP(B481,'FERDİ BRANŞLAR'!B$2:M117,7,0))</f>
        <v>KÜÇÜK  ERKEK</v>
      </c>
      <c r="I481" s="187" t="str">
        <f>IFERROR(IFERROR(IFERROR(IFERROR(IFERROR(IFERROR(IFERROR(VLOOKUP(B481,FUTSAL!C$69:N11943,8,0),VLOOKUP(B481,VOLEYBOL!C$54:N2339,8,0)),VLOOKUP(B481,FUTBOL!C$31:N2427,8,0)),VLOOKUP(B481,BASKETBOL!C$42:N2441,8,0)),VLOOKUP(B481,HENTBOL!C$32:N2442,8,0)),VLOOKUP(B481,HOKEY!C$35:N1786,8,0)),VLOOKUP(B481,KRİKET!C$30:N2216,8,0)),VLOOKUP(B481,'FERDİ BRANŞLAR'!B$2:M117,8,0))</f>
        <v>SULUOVA ŞEHİT OSMAN KARAKUŞ İHO</v>
      </c>
      <c r="J481" s="253">
        <f>IFERROR(IFERROR(IFERROR(IFERROR(IFERROR(IFERROR(IFERROR(VLOOKUP(B481,FUTSAL!C$69:N11943,9,0),VLOOKUP(B481,VOLEYBOL!C$54:N2339,9,0)),VLOOKUP(B481,FUTBOL!C$31:N2427,9,0)),VLOOKUP(B481,BASKETBOL!C$42:N2441,9,0)),VLOOKUP(B481,HENTBOL!C$32:N2442,9,0)),VLOOKUP(B481,HOKEY!C$35:N1786,9,0)),VLOOKUP(B481,KRİKET!C$30:N2216,9,0)),VLOOKUP(B481,'FERDİ BRANŞLAR'!B$2:M117,9,0))</f>
        <v>0</v>
      </c>
      <c r="K481" s="253">
        <f>IFERROR(IFERROR(IFERROR(IFERROR(IFERROR(IFERROR(IFERROR(VLOOKUP(B481,FUTSAL!C$69:N11943,10,0),VLOOKUP(B481,VOLEYBOL!C$54:N2339,10,0)),VLOOKUP(B481,FUTBOL!C$31:N2427,10,0)),VLOOKUP(B481,BASKETBOL!C$42:N2441,10,0)),VLOOKUP(B481,HENTBOL!C$32:N2442,10,0)),VLOOKUP(B481,HOKEY!C$35:N1786,10,0)),VLOOKUP(B481,KRİKET!C$30:N2216,10,0)),VLOOKUP(B481,'FERDİ BRANŞLAR'!B$2:M117,10,0))</f>
        <v>0</v>
      </c>
      <c r="L481" s="363" t="str">
        <f>IFERROR(IFERROR(IFERROR(IFERROR(IFERROR(IFERROR(IFERROR(VLOOKUP(B481,FUTSAL!C$69:N11943,11,0),VLOOKUP(B481,VOLEYBOL!C$54:N2339,11,0)),VLOOKUP(B481,FUTBOL!C$31:N2427,11,0)),VLOOKUP(B481,BASKETBOL!C$42:N2441,11,0)),VLOOKUP(B481,HENTBOL!C$32:N2442,11,0)),VLOOKUP(B481,HOKEY!C$35:N1786,11,0)),VLOOKUP(B481,KRİKET!C$30:N2216,11,0)),VLOOKUP(B481,'FERDİ BRANŞLAR'!B$2:M117,11,0))</f>
        <v>SULUOVA ÇELTEK MADENİ O.O</v>
      </c>
      <c r="M481" s="79">
        <f>IFERROR(IFERROR(IFERROR(IFERROR(IFERROR(IFERROR(IFERROR(VLOOKUP(B481,FUTSAL!C$69:N11943,12,0),VLOOKUP(B481,VOLEYBOL!C$54:N2339,12,0)),VLOOKUP(B481,FUTBOL!C$31:N2427,12,0)),VLOOKUP(B481,BASKETBOL!C$42:N2441,12,0)),VLOOKUP(B481,HENTBOL!C$32:N2442,12,0)),VLOOKUP(B481,HOKEY!C$35:N1786,11,0)),VLOOKUP(B481,KRİKET!C$30:N2216,12,0)),VLOOKUP(B481,'FERDİ BRANŞLAR'!B$2:M117,12,0))</f>
        <v>0</v>
      </c>
    </row>
    <row r="482" spans="2:13" ht="12" x14ac:dyDescent="0.2">
      <c r="B482" s="188">
        <v>137</v>
      </c>
      <c r="C482" s="185">
        <f>IFERROR(IFERROR(IFERROR(IFERROR(IFERROR(IFERROR(IFERROR(VLOOKUP(B482,FUTSAL!C$69:N11536,2,0),VLOOKUP(B482,VOLEYBOL!C$54:N1932,2,0)),VLOOKUP(B482,FUTBOL!C$31:N2020,2,0)),VLOOKUP(B482,BASKETBOL!C$42:N2034,2,0)),VLOOKUP(B482,HENTBOL!C$32:N2035,2,0)),VLOOKUP(B482,HOKEY!C$35:N1379,2,0)),VLOOKUP(B482,KRİKET!C$30:N1809,2,0)),VLOOKUP(B482,'FERDİ BRANŞLAR'!B$2:M155,2,0))</f>
        <v>46148</v>
      </c>
      <c r="D482" s="186">
        <f>IFERROR(IFERROR(IFERROR(IFERROR(IFERROR(IFERROR(IFERROR(VLOOKUP(B482,FUTSAL!C$69:N11536,3,0),VLOOKUP(B482,VOLEYBOL!C$54:N1932,3,0)),VLOOKUP(B482,FUTBOL!C$31:N2020,3,0)),VLOOKUP(B482,BASKETBOL!C$42:N2034,3,0)),VLOOKUP(B482,HENTBOL!C$32:N2035,3,0)),VLOOKUP(B482,HOKEY!C$35:N1379,3,0)),VLOOKUP(B482,KRİKET!C$30:N1809,3,0)),VLOOKUP(B482,'FERDİ BRANŞLAR'!B$2:M155,3,0))</f>
        <v>0.41666666666666669</v>
      </c>
      <c r="E482" s="185" t="str">
        <f>IFERROR(IFERROR(IFERROR(IFERROR(IFERROR(IFERROR(IFERROR(VLOOKUP(B482,FUTSAL!C$69:N11536,4,0),VLOOKUP(B482,VOLEYBOL!C$54:N1932,4,0)),VLOOKUP(B482,FUTBOL!C$31:N2020,4,0)),VLOOKUP(B482,BASKETBOL!C$42:N2034,4,0)),VLOOKUP(B482,HENTBOL!C$32:N2035,4,0)),VLOOKUP(B482,HOKEY!C$35:N1379,4,0)),VLOOKUP(B482,KRİKET!C$30:N1809,4,0)),VLOOKUP(B482,'FERDİ BRANŞLAR'!B$2:M155,4,0))</f>
        <v>AMASYA SS</v>
      </c>
      <c r="F482" s="185" t="str">
        <f>IFERROR(IFERROR(IFERROR(IFERROR(IFERROR(IFERROR(IFERROR(VLOOKUP(B482,FUTSAL!C$69:N11536,5,0),VLOOKUP(B482,VOLEYBOL!C$54:N1932,5,0)),VLOOKUP(B482,FUTBOL!C$31:N2020,5,0)),VLOOKUP(B482,BASKETBOL!C$42:N2034,5,0)),VLOOKUP(B482,HENTBOL!C$32:N2035,5,0)),VLOOKUP(B482,HOKEY!C$35:N1379,5,0)),VLOOKUP(B482,KRİKET!C$30:N1809,5,0)),VLOOKUP(B482,'FERDİ BRANŞLAR'!B$2:M155,5,0))</f>
        <v>FUTSAL</v>
      </c>
      <c r="G482" s="185" t="str">
        <f>IFERROR(IFERROR(IFERROR(IFERROR(IFERROR(IFERROR(IFERROR(VLOOKUP(B482,FUTSAL!C$69:N11981,6,0),VLOOKUP(B482,VOLEYBOL!C$54:N2377,6,0)),VLOOKUP(B482,FUTBOL!C$31:N2465,6,0)),VLOOKUP(B482,BASKETBOL!C$42:N2479,6,0)),VLOOKUP(B482,HENTBOL!C$32:N2480,6,0)),VLOOKUP(B482,HOKEY!C$35:N1824,6,0)),VLOOKUP(B482,KRİKET!C$30:N2254,6,0)),VLOOKUP(B482,'FERDİ BRANŞLAR'!B$2:M155,6,0))</f>
        <v>A GRB</v>
      </c>
      <c r="H482" s="185" t="str">
        <f>IFERROR(IFERROR(IFERROR(IFERROR(IFERROR(IFERROR(IFERROR(VLOOKUP(B482,FUTSAL!C$69:N11981,7,0),VLOOKUP(B482,VOLEYBOL!C$54:N2377,7,0)),VLOOKUP(B482,FUTBOL!C$31:N2465,7,0)),VLOOKUP(B482,BASKETBOL!C$42:N2479,7,0)),VLOOKUP(B482,HENTBOL!C$32:N2480,7,0)),VLOOKUP(B482,HOKEY!C$35:N1824,7,0)),VLOOKUP(B482,KRİKET!C$30:N2254,7,0)),VLOOKUP(B482,'FERDİ BRANŞLAR'!B$2:M155,7,0))</f>
        <v>KÜÇÜK  ERKEK</v>
      </c>
      <c r="I482" s="187" t="str">
        <f>IFERROR(IFERROR(IFERROR(IFERROR(IFERROR(IFERROR(IFERROR(VLOOKUP(B482,FUTSAL!C$69:N11981,8,0),VLOOKUP(B482,VOLEYBOL!C$54:N2377,8,0)),VLOOKUP(B482,FUTBOL!C$31:N2465,8,0)),VLOOKUP(B482,BASKETBOL!C$42:N2479,8,0)),VLOOKUP(B482,HENTBOL!C$32:N2480,8,0)),VLOOKUP(B482,HOKEY!C$35:N1824,8,0)),VLOOKUP(B482,KRİKET!C$30:N2254,8,0)),VLOOKUP(B482,'FERDİ BRANŞLAR'!B$2:M155,8,0))</f>
        <v>AMASYA BÜYÜK KIZILCA O.O</v>
      </c>
      <c r="J482" s="253">
        <f>IFERROR(IFERROR(IFERROR(IFERROR(IFERROR(IFERROR(IFERROR(VLOOKUP(B482,FUTSAL!C$69:N11981,9,0),VLOOKUP(B482,VOLEYBOL!C$54:N2377,9,0)),VLOOKUP(B482,FUTBOL!C$31:N2465,9,0)),VLOOKUP(B482,BASKETBOL!C$42:N2479,9,0)),VLOOKUP(B482,HENTBOL!C$32:N2480,9,0)),VLOOKUP(B482,HOKEY!C$35:N1824,9,0)),VLOOKUP(B482,KRİKET!C$30:N2254,9,0)),VLOOKUP(B482,'FERDİ BRANŞLAR'!B$2:M155,9,0))</f>
        <v>0</v>
      </c>
      <c r="K482" s="253">
        <f>IFERROR(IFERROR(IFERROR(IFERROR(IFERROR(IFERROR(IFERROR(VLOOKUP(B482,FUTSAL!C$69:N11981,10,0),VLOOKUP(B482,VOLEYBOL!C$54:N2377,10,0)),VLOOKUP(B482,FUTBOL!C$31:N2465,10,0)),VLOOKUP(B482,BASKETBOL!C$42:N2479,10,0)),VLOOKUP(B482,HENTBOL!C$32:N2480,10,0)),VLOOKUP(B482,HOKEY!C$35:N1824,10,0)),VLOOKUP(B482,KRİKET!C$30:N2254,10,0)),VLOOKUP(B482,'FERDİ BRANŞLAR'!B$2:M155,10,0))</f>
        <v>0</v>
      </c>
      <c r="L482" s="379" t="str">
        <f>IFERROR(IFERROR(IFERROR(IFERROR(IFERROR(IFERROR(IFERROR(VLOOKUP(B482,FUTSAL!C$69:N11981,11,0),VLOOKUP(B482,VOLEYBOL!C$54:N2377,11,0)),VLOOKUP(B482,FUTBOL!C$31:N2465,11,0)),VLOOKUP(B482,BASKETBOL!C$42:N2479,11,0)),VLOOKUP(B482,HENTBOL!C$32:N2480,11,0)),VLOOKUP(B482,HOKEY!C$35:N1824,11,0)),VLOOKUP(B482,KRİKET!C$30:N2254,11,0)),VLOOKUP(B482,'FERDİ BRANŞLAR'!B$2:M155,11,0))</f>
        <v>AMASYA ÖZEL KUTLUBEY KOLEJİ O.O</v>
      </c>
      <c r="M482" s="79">
        <f>IFERROR(IFERROR(IFERROR(IFERROR(IFERROR(IFERROR(IFERROR(VLOOKUP(B482,FUTSAL!C$69:N11981,12,0),VLOOKUP(B482,VOLEYBOL!C$54:N2377,12,0)),VLOOKUP(B482,FUTBOL!C$31:N2465,12,0)),VLOOKUP(B482,BASKETBOL!C$42:N2479,12,0)),VLOOKUP(B482,HENTBOL!C$32:N2480,12,0)),VLOOKUP(B482,HOKEY!C$35:N1824,11,0)),VLOOKUP(B482,KRİKET!C$30:N2254,12,0)),VLOOKUP(B482,'FERDİ BRANŞLAR'!B$2:M155,12,0))</f>
        <v>0</v>
      </c>
    </row>
    <row r="483" spans="2:13" ht="12" x14ac:dyDescent="0.2">
      <c r="B483" s="188">
        <v>138</v>
      </c>
      <c r="C483" s="185">
        <f>IFERROR(IFERROR(IFERROR(IFERROR(IFERROR(IFERROR(IFERROR(VLOOKUP(B483,FUTSAL!C$69:N11537,2,0),VLOOKUP(B483,VOLEYBOL!C$54:N1933,2,0)),VLOOKUP(B483,FUTBOL!C$31:N2021,2,0)),VLOOKUP(B483,BASKETBOL!C$42:N2035,2,0)),VLOOKUP(B483,HENTBOL!C$32:N2036,2,0)),VLOOKUP(B483,HOKEY!C$35:N1380,2,0)),VLOOKUP(B483,KRİKET!C$30:N1810,2,0)),VLOOKUP(B483,'FERDİ BRANŞLAR'!B$2:M156,2,0))</f>
        <v>46148</v>
      </c>
      <c r="D483" s="186">
        <f>IFERROR(IFERROR(IFERROR(IFERROR(IFERROR(IFERROR(IFERROR(VLOOKUP(B483,FUTSAL!C$69:N11537,3,0),VLOOKUP(B483,VOLEYBOL!C$54:N1933,3,0)),VLOOKUP(B483,FUTBOL!C$31:N2021,3,0)),VLOOKUP(B483,BASKETBOL!C$42:N2035,3,0)),VLOOKUP(B483,HENTBOL!C$32:N2036,3,0)),VLOOKUP(B483,HOKEY!C$35:N1380,3,0)),VLOOKUP(B483,KRİKET!C$30:N1810,3,0)),VLOOKUP(B483,'FERDİ BRANŞLAR'!B$2:M156,3,0))</f>
        <v>0.45833333333333298</v>
      </c>
      <c r="E483" s="185" t="str">
        <f>IFERROR(IFERROR(IFERROR(IFERROR(IFERROR(IFERROR(IFERROR(VLOOKUP(B483,FUTSAL!C$69:N11537,4,0),VLOOKUP(B483,VOLEYBOL!C$54:N1933,4,0)),VLOOKUP(B483,FUTBOL!C$31:N2021,4,0)),VLOOKUP(B483,BASKETBOL!C$42:N2035,4,0)),VLOOKUP(B483,HENTBOL!C$32:N2036,4,0)),VLOOKUP(B483,HOKEY!C$35:N1380,4,0)),VLOOKUP(B483,KRİKET!C$30:N1810,4,0)),VLOOKUP(B483,'FERDİ BRANŞLAR'!B$2:M156,4,0))</f>
        <v>AMASYA SS</v>
      </c>
      <c r="F483" s="185" t="str">
        <f>IFERROR(IFERROR(IFERROR(IFERROR(IFERROR(IFERROR(IFERROR(VLOOKUP(B483,FUTSAL!C$69:N11537,5,0),VLOOKUP(B483,VOLEYBOL!C$54:N1933,5,0)),VLOOKUP(B483,FUTBOL!C$31:N2021,5,0)),VLOOKUP(B483,BASKETBOL!C$42:N2035,5,0)),VLOOKUP(B483,HENTBOL!C$32:N2036,5,0)),VLOOKUP(B483,HOKEY!C$35:N1380,5,0)),VLOOKUP(B483,KRİKET!C$30:N1810,5,0)),VLOOKUP(B483,'FERDİ BRANŞLAR'!B$2:M156,5,0))</f>
        <v>FUTSAL</v>
      </c>
      <c r="G483" s="185" t="str">
        <f>IFERROR(IFERROR(IFERROR(IFERROR(IFERROR(IFERROR(IFERROR(VLOOKUP(B483,FUTSAL!C$69:N11982,6,0),VLOOKUP(B483,VOLEYBOL!C$54:N2378,6,0)),VLOOKUP(B483,FUTBOL!C$31:N2466,6,0)),VLOOKUP(B483,BASKETBOL!C$42:N2480,6,0)),VLOOKUP(B483,HENTBOL!C$32:N2481,6,0)),VLOOKUP(B483,HOKEY!C$35:N1825,6,0)),VLOOKUP(B483,KRİKET!C$30:N2255,6,0)),VLOOKUP(B483,'FERDİ BRANŞLAR'!B$2:M156,6,0))</f>
        <v>A GRB</v>
      </c>
      <c r="H483" s="185" t="str">
        <f>IFERROR(IFERROR(IFERROR(IFERROR(IFERROR(IFERROR(IFERROR(VLOOKUP(B483,FUTSAL!C$69:N11982,7,0),VLOOKUP(B483,VOLEYBOL!C$54:N2378,7,0)),VLOOKUP(B483,FUTBOL!C$31:N2466,7,0)),VLOOKUP(B483,BASKETBOL!C$42:N2480,7,0)),VLOOKUP(B483,HENTBOL!C$32:N2481,7,0)),VLOOKUP(B483,HOKEY!C$35:N1825,7,0)),VLOOKUP(B483,KRİKET!C$30:N2255,7,0)),VLOOKUP(B483,'FERDİ BRANŞLAR'!B$2:M156,7,0))</f>
        <v>KÜÇÜK  ERKEK</v>
      </c>
      <c r="I483" s="187" t="str">
        <f>IFERROR(IFERROR(IFERROR(IFERROR(IFERROR(IFERROR(IFERROR(VLOOKUP(B483,FUTSAL!C$69:N11982,8,0),VLOOKUP(B483,VOLEYBOL!C$54:N2378,8,0)),VLOOKUP(B483,FUTBOL!C$31:N2466,8,0)),VLOOKUP(B483,BASKETBOL!C$42:N2480,8,0)),VLOOKUP(B483,HENTBOL!C$32:N2481,8,0)),VLOOKUP(B483,HOKEY!C$35:N1825,8,0)),VLOOKUP(B483,KRİKET!C$30:N2255,8,0)),VLOOKUP(B483,'FERDİ BRANŞLAR'!B$2:M156,8,0))</f>
        <v>SULUOVA 15 TEMMUZ MİLLİ İRADE İHO</v>
      </c>
      <c r="J483" s="253">
        <f>IFERROR(IFERROR(IFERROR(IFERROR(IFERROR(IFERROR(IFERROR(VLOOKUP(B483,FUTSAL!C$69:N11982,9,0),VLOOKUP(B483,VOLEYBOL!C$54:N2378,9,0)),VLOOKUP(B483,FUTBOL!C$31:N2466,9,0)),VLOOKUP(B483,BASKETBOL!C$42:N2480,9,0)),VLOOKUP(B483,HENTBOL!C$32:N2481,9,0)),VLOOKUP(B483,HOKEY!C$35:N1825,9,0)),VLOOKUP(B483,KRİKET!C$30:N2255,9,0)),VLOOKUP(B483,'FERDİ BRANŞLAR'!B$2:M156,9,0))</f>
        <v>0</v>
      </c>
      <c r="K483" s="253">
        <f>IFERROR(IFERROR(IFERROR(IFERROR(IFERROR(IFERROR(IFERROR(VLOOKUP(B483,FUTSAL!C$69:N11982,10,0),VLOOKUP(B483,VOLEYBOL!C$54:N2378,10,0)),VLOOKUP(B483,FUTBOL!C$31:N2466,10,0)),VLOOKUP(B483,BASKETBOL!C$42:N2480,10,0)),VLOOKUP(B483,HENTBOL!C$32:N2481,10,0)),VLOOKUP(B483,HOKEY!C$35:N1825,10,0)),VLOOKUP(B483,KRİKET!C$30:N2255,10,0)),VLOOKUP(B483,'FERDİ BRANŞLAR'!B$2:M156,10,0))</f>
        <v>0</v>
      </c>
      <c r="L483" s="341" t="str">
        <f>IFERROR(IFERROR(IFERROR(IFERROR(IFERROR(IFERROR(IFERROR(VLOOKUP(B483,FUTSAL!C$69:N11982,11,0),VLOOKUP(B483,VOLEYBOL!C$54:N2378,11,0)),VLOOKUP(B483,FUTBOL!C$31:N2466,11,0)),VLOOKUP(B483,BASKETBOL!C$42:N2480,11,0)),VLOOKUP(B483,HENTBOL!C$32:N2481,11,0)),VLOOKUP(B483,HOKEY!C$35:N1825,11,0)),VLOOKUP(B483,KRİKET!C$30:N2255,11,0)),VLOOKUP(B483,'FERDİ BRANŞLAR'!B$2:M156,11,0))</f>
        <v>SULUOVA GAZİ O.O</v>
      </c>
      <c r="M483" s="79">
        <f>IFERROR(IFERROR(IFERROR(IFERROR(IFERROR(IFERROR(IFERROR(VLOOKUP(B483,FUTSAL!C$69:N11982,12,0),VLOOKUP(B483,VOLEYBOL!C$54:N2378,12,0)),VLOOKUP(B483,FUTBOL!C$31:N2466,12,0)),VLOOKUP(B483,BASKETBOL!C$42:N2480,12,0)),VLOOKUP(B483,HENTBOL!C$32:N2481,12,0)),VLOOKUP(B483,HOKEY!C$35:N1825,11,0)),VLOOKUP(B483,KRİKET!C$30:N2255,12,0)),VLOOKUP(B483,'FERDİ BRANŞLAR'!B$2:M156,12,0))</f>
        <v>0</v>
      </c>
    </row>
    <row r="484" spans="2:13" ht="12" x14ac:dyDescent="0.2">
      <c r="B484" s="188">
        <v>157</v>
      </c>
      <c r="C484" s="185">
        <f>IFERROR(IFERROR(IFERROR(IFERROR(IFERROR(IFERROR(IFERROR(VLOOKUP(B484,FUTSAL!C$69:N11526,2,0),VLOOKUP(B484,VOLEYBOL!C$54:N1922,2,0)),VLOOKUP(B484,FUTBOL!C$31:N2010,2,0)),VLOOKUP(B484,BASKETBOL!C$42:N2024,2,0)),VLOOKUP(B484,HENTBOL!C$32:N2025,2,0)),VLOOKUP(B484,HOKEY!C$35:N1369,2,0)),VLOOKUP(B484,KRİKET!C$30:N1799,2,0)),VLOOKUP(B484,'FERDİ BRANŞLAR'!B$2:M145,2,0))</f>
        <v>46148</v>
      </c>
      <c r="D484" s="186">
        <f>IFERROR(IFERROR(IFERROR(IFERROR(IFERROR(IFERROR(IFERROR(VLOOKUP(B484,FUTSAL!C$69:N11526,3,0),VLOOKUP(B484,VOLEYBOL!C$54:N1922,3,0)),VLOOKUP(B484,FUTBOL!C$31:N2010,3,0)),VLOOKUP(B484,BASKETBOL!C$42:N2024,3,0)),VLOOKUP(B484,HENTBOL!C$32:N2025,3,0)),VLOOKUP(B484,HOKEY!C$35:N1369,3,0)),VLOOKUP(B484,KRİKET!C$30:N1799,3,0)),VLOOKUP(B484,'FERDİ BRANŞLAR'!B$2:M145,3,0))</f>
        <v>0.54166666666666663</v>
      </c>
      <c r="E484" s="185" t="str">
        <f>IFERROR(IFERROR(IFERROR(IFERROR(IFERROR(IFERROR(IFERROR(VLOOKUP(B484,FUTSAL!C$69:N11526,4,0),VLOOKUP(B484,VOLEYBOL!C$54:N1922,4,0)),VLOOKUP(B484,FUTBOL!C$31:N2010,4,0)),VLOOKUP(B484,BASKETBOL!C$42:N2024,4,0)),VLOOKUP(B484,HENTBOL!C$32:N2025,4,0)),VLOOKUP(B484,HOKEY!C$35:N1369,4,0)),VLOOKUP(B484,KRİKET!C$30:N1799,4,0)),VLOOKUP(B484,'FERDİ BRANŞLAR'!B$2:M145,4,0))</f>
        <v>A.S.S</v>
      </c>
      <c r="F484" s="185" t="str">
        <f>IFERROR(IFERROR(IFERROR(IFERROR(IFERROR(IFERROR(IFERROR(VLOOKUP(B484,FUTSAL!C$69:N11526,5,0),VLOOKUP(B484,VOLEYBOL!C$54:N1922,5,0)),VLOOKUP(B484,FUTBOL!C$31:N2010,5,0)),VLOOKUP(B484,BASKETBOL!C$42:N2024,5,0)),VLOOKUP(B484,HENTBOL!C$32:N2025,5,0)),VLOOKUP(B484,HOKEY!C$35:N1369,5,0)),VLOOKUP(B484,KRİKET!C$30:N1799,5,0)),VLOOKUP(B484,'FERDİ BRANŞLAR'!B$2:M145,5,0))</f>
        <v>FUTSAL</v>
      </c>
      <c r="G484" s="185" t="str">
        <f>IFERROR(IFERROR(IFERROR(IFERROR(IFERROR(IFERROR(IFERROR(VLOOKUP(B484,FUTSAL!C$69:N11971,6,0),VLOOKUP(B484,VOLEYBOL!C$54:N2367,6,0)),VLOOKUP(B484,FUTBOL!C$31:N2455,6,0)),VLOOKUP(B484,BASKETBOL!C$42:N2469,6,0)),VLOOKUP(B484,HENTBOL!C$32:N2470,6,0)),VLOOKUP(B484,HOKEY!C$35:N1814,6,0)),VLOOKUP(B484,KRİKET!C$30:N2244,6,0)),VLOOKUP(B484,'FERDİ BRANŞLAR'!B$2:M145,6,0))</f>
        <v>C GRB</v>
      </c>
      <c r="H484" s="185" t="str">
        <f>IFERROR(IFERROR(IFERROR(IFERROR(IFERROR(IFERROR(IFERROR(VLOOKUP(B484,FUTSAL!C$69:N11971,7,0),VLOOKUP(B484,VOLEYBOL!C$54:N2367,7,0)),VLOOKUP(B484,FUTBOL!C$31:N2455,7,0)),VLOOKUP(B484,BASKETBOL!C$42:N2469,7,0)),VLOOKUP(B484,HENTBOL!C$32:N2470,7,0)),VLOOKUP(B484,HOKEY!C$35:N1814,7,0)),VLOOKUP(B484,KRİKET!C$30:N2244,7,0)),VLOOKUP(B484,'FERDİ BRANŞLAR'!B$2:M145,7,0))</f>
        <v>KÜÇÜK  ERKEK</v>
      </c>
      <c r="I484" s="187" t="str">
        <f>IFERROR(IFERROR(IFERROR(IFERROR(IFERROR(IFERROR(IFERROR(VLOOKUP(B484,FUTSAL!C$69:N11971,8,0),VLOOKUP(B484,VOLEYBOL!C$54:N2367,8,0)),VLOOKUP(B484,FUTBOL!C$31:N2455,8,0)),VLOOKUP(B484,BASKETBOL!C$42:N2469,8,0)),VLOOKUP(B484,HENTBOL!C$32:N2470,8,0)),VLOOKUP(B484,HOKEY!C$35:N1814,8,0)),VLOOKUP(B484,KRİKET!C$30:N2244,8,0)),VLOOKUP(B484,'FERDİ BRANŞLAR'!B$2:M145,8,0))</f>
        <v>AMASYA CUMHURİYET O.O</v>
      </c>
      <c r="J484" s="253">
        <f>IFERROR(IFERROR(IFERROR(IFERROR(IFERROR(IFERROR(IFERROR(VLOOKUP(B484,FUTSAL!C$69:N11971,9,0),VLOOKUP(B484,VOLEYBOL!C$54:N2367,9,0)),VLOOKUP(B484,FUTBOL!C$31:N2455,9,0)),VLOOKUP(B484,BASKETBOL!C$42:N2469,9,0)),VLOOKUP(B484,HENTBOL!C$32:N2470,9,0)),VLOOKUP(B484,HOKEY!C$35:N1814,9,0)),VLOOKUP(B484,KRİKET!C$30:N2244,9,0)),VLOOKUP(B484,'FERDİ BRANŞLAR'!B$2:M145,9,0))</f>
        <v>0</v>
      </c>
      <c r="K484" s="253">
        <f>IFERROR(IFERROR(IFERROR(IFERROR(IFERROR(IFERROR(IFERROR(VLOOKUP(B484,FUTSAL!C$69:N11971,10,0),VLOOKUP(B484,VOLEYBOL!C$54:N2367,10,0)),VLOOKUP(B484,FUTBOL!C$31:N2455,10,0)),VLOOKUP(B484,BASKETBOL!C$42:N2469,10,0)),VLOOKUP(B484,HENTBOL!C$32:N2470,10,0)),VLOOKUP(B484,HOKEY!C$35:N1814,10,0)),VLOOKUP(B484,KRİKET!C$30:N2244,10,0)),VLOOKUP(B484,'FERDİ BRANŞLAR'!B$2:M145,10,0))</f>
        <v>0</v>
      </c>
      <c r="L484" s="363" t="str">
        <f>IFERROR(IFERROR(IFERROR(IFERROR(IFERROR(IFERROR(IFERROR(VLOOKUP(B484,FUTSAL!C$69:N11971,11,0),VLOOKUP(B484,VOLEYBOL!C$54:N2367,11,0)),VLOOKUP(B484,FUTBOL!C$31:N2455,11,0)),VLOOKUP(B484,BASKETBOL!C$42:N2469,11,0)),VLOOKUP(B484,HENTBOL!C$32:N2470,11,0)),VLOOKUP(B484,HOKEY!C$35:N1814,11,0)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2469,12,0)),VLOOKUP(B484,HENTBOL!C$32:N2470,12,0)),VLOOKUP(B484,HOKEY!C$35:N1814,11,0)),VLOOKUP(B484,KRİKET!C$30:N2244,12,0)),VLOOKUP(B484,'FERDİ BRANŞLAR'!B$2:M145,12,0))</f>
        <v>0</v>
      </c>
    </row>
    <row r="485" spans="2:13" ht="12" x14ac:dyDescent="0.2">
      <c r="B485" s="188">
        <v>158</v>
      </c>
      <c r="C485" s="185">
        <f>IFERROR(IFERROR(IFERROR(IFERROR(IFERROR(IFERROR(IFERROR(VLOOKUP(B485,FUTSAL!C$69:N11527,2,0),VLOOKUP(B485,VOLEYBOL!C$54:N1923,2,0)),VLOOKUP(B485,FUTBOL!C$31:N2011,2,0)),VLOOKUP(B485,BASKETBOL!C$42:N2025,2,0)),VLOOKUP(B485,HENTBOL!C$32:N2026,2,0)),VLOOKUP(B485,HOKEY!C$35:N1370,2,0)),VLOOKUP(B485,KRİKET!C$30:N1800,2,0)),VLOOKUP(B485,'FERDİ BRANŞLAR'!B$2:M146,2,0))</f>
        <v>46148</v>
      </c>
      <c r="D485" s="186">
        <f>IFERROR(IFERROR(IFERROR(IFERROR(IFERROR(IFERROR(IFERROR(VLOOKUP(B485,FUTSAL!C$69:N11527,3,0),VLOOKUP(B485,VOLEYBOL!C$54:N1923,3,0)),VLOOKUP(B485,FUTBOL!C$31:N2011,3,0)),VLOOKUP(B485,BASKETBOL!C$42:N2025,3,0)),VLOOKUP(B485,HENTBOL!C$32:N2026,3,0)),VLOOKUP(B485,HOKEY!C$35:N1370,3,0)),VLOOKUP(B485,KRİKET!C$30:N1800,3,0)),VLOOKUP(B485,'FERDİ BRANŞLAR'!B$2:M146,3,0))</f>
        <v>0.58333333333333337</v>
      </c>
      <c r="E485" s="185" t="str">
        <f>IFERROR(IFERROR(IFERROR(IFERROR(IFERROR(IFERROR(IFERROR(VLOOKUP(B485,FUTSAL!C$69:N11527,4,0),VLOOKUP(B485,VOLEYBOL!C$54:N1923,4,0)),VLOOKUP(B485,FUTBOL!C$31:N2011,4,0)),VLOOKUP(B485,BASKETBOL!C$42:N2025,4,0)),VLOOKUP(B485,HENTBOL!C$32:N2026,4,0)),VLOOKUP(B485,HOKEY!C$35:N1370,4,0)),VLOOKUP(B485,KRİKET!C$30:N1800,4,0)),VLOOKUP(B485,'FERDİ BRANŞLAR'!B$2:M146,4,0))</f>
        <v>A.S.S</v>
      </c>
      <c r="F485" s="185" t="str">
        <f>IFERROR(IFERROR(IFERROR(IFERROR(IFERROR(IFERROR(IFERROR(VLOOKUP(B485,FUTSAL!C$69:N11527,5,0),VLOOKUP(B485,VOLEYBOL!C$54:N1923,5,0)),VLOOKUP(B485,FUTBOL!C$31:N2011,5,0)),VLOOKUP(B485,BASKETBOL!C$42:N2025,5,0)),VLOOKUP(B485,HENTBOL!C$32:N2026,5,0)),VLOOKUP(B485,HOKEY!C$35:N1370,5,0)),VLOOKUP(B485,KRİKET!C$30:N1800,5,0)),VLOOKUP(B485,'FERDİ BRANŞLAR'!B$2:M146,5,0))</f>
        <v>FUTSAL</v>
      </c>
      <c r="G485" s="185" t="str">
        <f>IFERROR(IFERROR(IFERROR(IFERROR(IFERROR(IFERROR(IFERROR(VLOOKUP(B485,FUTSAL!C$69:N11972,6,0),VLOOKUP(B485,VOLEYBOL!C$54:N2368,6,0)),VLOOKUP(B485,FUTBOL!C$31:N2456,6,0)),VLOOKUP(B485,BASKETBOL!C$42:N2470,6,0)),VLOOKUP(B485,HENTBOL!C$32:N2471,6,0)),VLOOKUP(B485,HOKEY!C$35:N1815,6,0)),VLOOKUP(B485,KRİKET!C$30:N2245,6,0)),VLOOKUP(B485,'FERDİ BRANŞLAR'!B$2:M146,6,0))</f>
        <v>C GRB</v>
      </c>
      <c r="H485" s="185" t="str">
        <f>IFERROR(IFERROR(IFERROR(IFERROR(IFERROR(IFERROR(IFERROR(VLOOKUP(B485,FUTSAL!C$69:N11972,7,0),VLOOKUP(B485,VOLEYBOL!C$54:N2368,7,0)),VLOOKUP(B485,FUTBOL!C$31:N2456,7,0)),VLOOKUP(B485,BASKETBOL!C$42:N2470,7,0)),VLOOKUP(B485,HENTBOL!C$32:N2471,7,0)),VLOOKUP(B485,HOKEY!C$35:N1815,7,0)),VLOOKUP(B485,KRİKET!C$30:N2245,7,0)),VLOOKUP(B485,'FERDİ BRANŞLAR'!B$2:M146,7,0))</f>
        <v>KÜÇÜK  ERKEK</v>
      </c>
      <c r="I485" s="187" t="str">
        <f>IFERROR(IFERROR(IFERROR(IFERROR(IFERROR(IFERROR(IFERROR(VLOOKUP(B485,FUTSAL!C$69:N11972,8,0),VLOOKUP(B485,VOLEYBOL!C$54:N2368,8,0)),VLOOKUP(B485,FUTBOL!C$31:N2456,8,0)),VLOOKUP(B485,BASKETBOL!C$42:N2470,8,0)),VLOOKUP(B485,HENTBOL!C$32:N2471,8,0)),VLOOKUP(B485,HOKEY!C$35:N1815,8,0)),VLOOKUP(B485,KRİKET!C$30:N2245,8,0)),VLOOKUP(B485,'FERDİ BRANŞLAR'!B$2:M146,8,0))</f>
        <v>AMASYA ÖZEL BAŞAIR. O.O</v>
      </c>
      <c r="J485" s="253">
        <f>IFERROR(IFERROR(IFERROR(IFERROR(IFERROR(IFERROR(IFERROR(VLOOKUP(B485,FUTSAL!C$69:N11972,9,0),VLOOKUP(B485,VOLEYBOL!C$54:N2368,9,0)),VLOOKUP(B485,FUTBOL!C$31:N2456,9,0)),VLOOKUP(B485,BASKETBOL!C$42:N2470,9,0)),VLOOKUP(B485,HENTBOL!C$32:N2471,9,0)),VLOOKUP(B485,HOKEY!C$35:N1815,9,0)),VLOOKUP(B485,KRİKET!C$30:N2245,9,0)),VLOOKUP(B485,'FERDİ BRANŞLAR'!B$2:M146,9,0))</f>
        <v>0</v>
      </c>
      <c r="K485" s="253">
        <f>IFERROR(IFERROR(IFERROR(IFERROR(IFERROR(IFERROR(IFERROR(VLOOKUP(B485,FUTSAL!C$69:N11972,10,0),VLOOKUP(B485,VOLEYBOL!C$54:N2368,10,0)),VLOOKUP(B485,FUTBOL!C$31:N2456,10,0)),VLOOKUP(B485,BASKETBOL!C$42:N2470,10,0)),VLOOKUP(B485,HENTBOL!C$32:N2471,10,0)),VLOOKUP(B485,HOKEY!C$35:N1815,10,0)),VLOOKUP(B485,KRİKET!C$30:N2245,10,0)),VLOOKUP(B485,'FERDİ BRANŞLAR'!B$2:M146,10,0))</f>
        <v>0</v>
      </c>
      <c r="L485" s="379" t="str">
        <f>IFERROR(IFERROR(IFERROR(IFERROR(IFERROR(IFERROR(IFERROR(VLOOKUP(B485,FUTSAL!C$69:N11972,11,0),VLOOKUP(B485,VOLEYBOL!C$54:N2368,11,0)),VLOOKUP(B485,FUTBOL!C$31:N2456,11,0)),VLOOKUP(B485,BASKETBOL!C$42:N2470,11,0)),VLOOKUP(B485,HENTBOL!C$32:N2471,11,0)),VLOOKUP(B485,HOKEY!C$35:N1815,11,0)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2470,12,0)),VLOOKUP(B485,HENTBOL!C$32:N2471,12,0)),VLOOKUP(B485,HOKEY!C$35:N1815,11,0)),VLOOKUP(B485,KRİKET!C$30:N2245,12,0)),VLOOKUP(B485,'FERDİ BRANŞLAR'!B$2:M146,12,0))</f>
        <v>0</v>
      </c>
    </row>
    <row r="486" spans="2:13" ht="12" x14ac:dyDescent="0.2">
      <c r="B486" s="188">
        <v>149</v>
      </c>
      <c r="C486" s="185">
        <f>IFERROR(IFERROR(IFERROR(IFERROR(IFERROR(IFERROR(IFERROR(VLOOKUP(B486,FUTSAL!C$69:N11538,2,0),VLOOKUP(B486,VOLEYBOL!C$54:N1934,2,0)),VLOOKUP(B486,FUTBOL!C$31:N2022,2,0)),VLOOKUP(B486,BASKETBOL!C$42:N2036,2,0)),VLOOKUP(B486,HENTBOL!C$32:N2037,2,0)),VLOOKUP(B486,HOKEY!C$35:N1381,2,0)),VLOOKUP(B486,KRİKET!C$30:N1811,2,0)),VLOOKUP(B486,'FERDİ BRANŞLAR'!B$2:M157,2,0))</f>
        <v>46149</v>
      </c>
      <c r="D486" s="186">
        <f>IFERROR(IFERROR(IFERROR(IFERROR(IFERROR(IFERROR(IFERROR(VLOOKUP(B486,FUTSAL!C$69:N11538,3,0),VLOOKUP(B486,VOLEYBOL!C$54:N1934,3,0)),VLOOKUP(B486,FUTBOL!C$31:N2022,3,0)),VLOOKUP(B486,BASKETBOL!C$42:N2036,3,0)),VLOOKUP(B486,HENTBOL!C$32:N2037,3,0)),VLOOKUP(B486,HOKEY!C$35:N1381,3,0)),VLOOKUP(B486,KRİKET!C$30:N1811,3,0)),VLOOKUP(B486,'FERDİ BRANŞLAR'!B$2:M157,3,0))</f>
        <v>0.41666666666666669</v>
      </c>
      <c r="E486" s="185" t="str">
        <f>IFERROR(IFERROR(IFERROR(IFERROR(IFERROR(IFERROR(IFERROR(VLOOKUP(B486,FUTSAL!C$69:N11538,4,0),VLOOKUP(B486,VOLEYBOL!C$54:N1934,4,0)),VLOOKUP(B486,FUTBOL!C$31:N2022,4,0)),VLOOKUP(B486,BASKETBOL!C$42:N2036,4,0)),VLOOKUP(B486,HENTBOL!C$32:N2037,4,0)),VLOOKUP(B486,HOKEY!C$35:N1381,4,0)),VLOOKUP(B486,KRİKET!C$30:N1811,4,0)),VLOOKUP(B486,'FERDİ BRANŞLAR'!B$2:M157,4,0))</f>
        <v>AMASYA SS</v>
      </c>
      <c r="F486" s="185" t="str">
        <f>IFERROR(IFERROR(IFERROR(IFERROR(IFERROR(IFERROR(IFERROR(VLOOKUP(B486,FUTSAL!C$69:N11538,5,0),VLOOKUP(B486,VOLEYBOL!C$54:N1934,5,0)),VLOOKUP(B486,FUTBOL!C$31:N2022,5,0)),VLOOKUP(B486,BASKETBOL!C$42:N2036,5,0)),VLOOKUP(B486,HENTBOL!C$32:N2037,5,0)),VLOOKUP(B486,HOKEY!C$35:N1381,5,0)),VLOOKUP(B486,KRİKET!C$30:N1811,5,0)),VLOOKUP(B486,'FERDİ BRANŞLAR'!B$2:M157,5,0))</f>
        <v>FUTSAL</v>
      </c>
      <c r="G486" s="185" t="str">
        <f>IFERROR(IFERROR(IFERROR(IFERROR(IFERROR(IFERROR(IFERROR(VLOOKUP(B486,FUTSAL!C$69:N11983,6,0),VLOOKUP(B486,VOLEYBOL!C$54:N2379,6,0)),VLOOKUP(B486,FUTBOL!C$31:N2467,6,0)),VLOOKUP(B486,BASKETBOL!C$42:N2481,6,0)),VLOOKUP(B486,HENTBOL!C$32:N2482,6,0)),VLOOKUP(B486,HOKEY!C$35:N1826,6,0)),VLOOKUP(B486,KRİKET!C$30:N2256,6,0)),VLOOKUP(B486,'FERDİ BRANŞLAR'!B$2:M157,6,0))</f>
        <v>B GRB</v>
      </c>
      <c r="H486" s="185" t="str">
        <f>IFERROR(IFERROR(IFERROR(IFERROR(IFERROR(IFERROR(IFERROR(VLOOKUP(B486,FUTSAL!C$69:N11983,7,0),VLOOKUP(B486,VOLEYBOL!C$54:N2379,7,0)),VLOOKUP(B486,FUTBOL!C$31:N2467,7,0)),VLOOKUP(B486,BASKETBOL!C$42:N2481,7,0)),VLOOKUP(B486,HENTBOL!C$32:N2482,7,0)),VLOOKUP(B486,HOKEY!C$35:N1826,7,0)),VLOOKUP(B486,KRİKET!C$30:N2256,7,0)),VLOOKUP(B486,'FERDİ BRANŞLAR'!B$2:M157,7,0))</f>
        <v>KÜÇÜK  ERKEK</v>
      </c>
      <c r="I486" s="187" t="str">
        <f>IFERROR(IFERROR(IFERROR(IFERROR(IFERROR(IFERROR(IFERROR(VLOOKUP(B486,FUTSAL!C$69:N11983,8,0),VLOOKUP(B486,VOLEYBOL!C$54:N2379,8,0)),VLOOKUP(B486,FUTBOL!C$31:N2467,8,0)),VLOOKUP(B486,BASKETBOL!C$42:N2481,8,0)),VLOOKUP(B486,HENTBOL!C$32:N2482,8,0)),VLOOKUP(B486,HOKEY!C$35:N1826,8,0)),VLOOKUP(B486,KRİKET!C$30:N2256,8,0)),VLOOKUP(B486,'FERDİ BRANŞLAR'!B$2:M157,8,0))</f>
        <v>AMASYA TÜRK TELEKOM İO</v>
      </c>
      <c r="J486" s="253">
        <f>IFERROR(IFERROR(IFERROR(IFERROR(IFERROR(IFERROR(IFERROR(VLOOKUP(B486,FUTSAL!C$69:N11983,9,0),VLOOKUP(B486,VOLEYBOL!C$54:N2379,9,0)),VLOOKUP(B486,FUTBOL!C$31:N2467,9,0)),VLOOKUP(B486,BASKETBOL!C$42:N2481,9,0)),VLOOKUP(B486,HENTBOL!C$32:N2482,9,0)),VLOOKUP(B486,HOKEY!C$35:N1826,9,0)),VLOOKUP(B486,KRİKET!C$30:N2256,9,0)),VLOOKUP(B486,'FERDİ BRANŞLAR'!B$2:M157,9,0))</f>
        <v>0</v>
      </c>
      <c r="K486" s="253">
        <f>IFERROR(IFERROR(IFERROR(IFERROR(IFERROR(IFERROR(IFERROR(VLOOKUP(B486,FUTSAL!C$69:N11983,10,0),VLOOKUP(B486,VOLEYBOL!C$54:N2379,10,0)),VLOOKUP(B486,FUTBOL!C$31:N2467,10,0)),VLOOKUP(B486,BASKETBOL!C$42:N2481,10,0)),VLOOKUP(B486,HENTBOL!C$32:N2482,10,0)),VLOOKUP(B486,HOKEY!C$35:N1826,10,0)),VLOOKUP(B486,KRİKET!C$30:N2256,10,0)),VLOOKUP(B486,'FERDİ BRANŞLAR'!B$2:M157,10,0))</f>
        <v>0</v>
      </c>
      <c r="L486" s="363" t="str">
        <f>IFERROR(IFERROR(IFERROR(IFERROR(IFERROR(IFERROR(IFERROR(VLOOKUP(B486,FUTSAL!C$69:N11983,11,0),VLOOKUP(B486,VOLEYBOL!C$54:N2379,11,0)),VLOOKUP(B486,FUTBOL!C$31:N2467,11,0)),VLOOKUP(B486,BASKETBOL!C$42:N2481,11,0)),VLOOKUP(B486,HENTBOL!C$32:N2482,11,0)),VLOOKUP(B486,HOKEY!C$35:N1826,11,0)),VLOOKUP(B486,KRİKET!C$30:N2256,11,0)),VLOOKUP(B486,'FERDİ BRANŞLAR'!B$2:M157,11,0))</f>
        <v>AMASYA GAZİ O.O</v>
      </c>
      <c r="M486" s="79">
        <f>IFERROR(IFERROR(IFERROR(IFERROR(IFERROR(IFERROR(IFERROR(VLOOKUP(B486,FUTSAL!C$69:N11983,12,0),VLOOKUP(B486,VOLEYBOL!C$54:N2379,12,0)),VLOOKUP(B486,FUTBOL!C$31:N2467,12,0)),VLOOKUP(B486,BASKETBOL!C$42:N2481,12,0)),VLOOKUP(B486,HENTBOL!C$32:N2482,12,0)),VLOOKUP(B486,HOKEY!C$35:N1826,11,0)),VLOOKUP(B486,KRİKET!C$30:N2256,12,0)),VLOOKUP(B486,'FERDİ BRANŞLAR'!B$2:M157,12,0))</f>
        <v>0</v>
      </c>
    </row>
    <row r="487" spans="2:13" ht="12" x14ac:dyDescent="0.2">
      <c r="B487" s="188">
        <v>150</v>
      </c>
      <c r="C487" s="185">
        <f>IFERROR(IFERROR(IFERROR(IFERROR(IFERROR(IFERROR(IFERROR(VLOOKUP(B487,FUTSAL!C$69:N11502,2,0),VLOOKUP(B487,VOLEYBOL!C$54:N1898,2,0)),VLOOKUP(B487,FUTBOL!C$31:N1986,2,0)),VLOOKUP(B487,BASKETBOL!C$42:N2000,2,0)),VLOOKUP(B487,HENTBOL!C$32:N2001,2,0)),VLOOKUP(B487,HOKEY!C$35:N1345,2,0)),VLOOKUP(B487,KRİKET!C$30:N1775,2,0)),VLOOKUP(B487,'FERDİ BRANŞLAR'!B$2:M121,2,0))</f>
        <v>46149</v>
      </c>
      <c r="D487" s="186">
        <f>IFERROR(IFERROR(IFERROR(IFERROR(IFERROR(IFERROR(IFERROR(VLOOKUP(B487,FUTSAL!C$69:N11502,3,0),VLOOKUP(B487,VOLEYBOL!C$54:N1898,3,0)),VLOOKUP(B487,FUTBOL!C$31:N1986,3,0)),VLOOKUP(B487,BASKETBOL!C$42:N2000,3,0)),VLOOKUP(B487,HENTBOL!C$32:N2001,3,0)),VLOOKUP(B487,HOKEY!C$35:N1345,3,0)),VLOOKUP(B487,KRİKET!C$30:N1775,3,0)),VLOOKUP(B487,'FERDİ BRANŞLAR'!B$2:M121,3,0))</f>
        <v>0.45833333333333298</v>
      </c>
      <c r="E487" s="185" t="str">
        <f>IFERROR(IFERROR(IFERROR(IFERROR(IFERROR(IFERROR(IFERROR(VLOOKUP(B487,FUTSAL!C$69:N11502,4,0),VLOOKUP(B487,VOLEYBOL!C$54:N1898,4,0)),VLOOKUP(B487,FUTBOL!C$31:N1986,4,0)),VLOOKUP(B487,BASKETBOL!C$42:N2000,4,0)),VLOOKUP(B487,HENTBOL!C$32:N2001,4,0)),VLOOKUP(B487,HOKEY!C$35:N1345,4,0)),VLOOKUP(B487,KRİKET!C$30:N1775,4,0)),VLOOKUP(B487,'FERDİ BRANŞLAR'!B$2:M121,4,0))</f>
        <v>AMASYA SS</v>
      </c>
      <c r="F487" s="185" t="str">
        <f>IFERROR(IFERROR(IFERROR(IFERROR(IFERROR(IFERROR(IFERROR(VLOOKUP(B487,FUTSAL!C$69:N11502,5,0),VLOOKUP(B487,VOLEYBOL!C$54:N1898,5,0)),VLOOKUP(B487,FUTBOL!C$31:N1986,5,0)),VLOOKUP(B487,BASKETBOL!C$42:N2000,5,0)),VLOOKUP(B487,HENTBOL!C$32:N2001,5,0)),VLOOKUP(B487,HOKEY!C$35:N1345,5,0)),VLOOKUP(B487,KRİKET!C$30:N1775,5,0)),VLOOKUP(B487,'FERDİ BRANŞLAR'!B$2:M121,5,0))</f>
        <v>FUTSAL</v>
      </c>
      <c r="G487" s="185" t="str">
        <f>IFERROR(IFERROR(IFERROR(IFERROR(IFERROR(IFERROR(IFERROR(VLOOKUP(B487,FUTSAL!C$69:N11947,6,0),VLOOKUP(B487,VOLEYBOL!C$54:N2343,6,0)),VLOOKUP(B487,FUTBOL!C$31:N2431,6,0)),VLOOKUP(B487,BASKETBOL!C$42:N2445,6,0)),VLOOKUP(B487,HENTBOL!C$32:N2446,6,0)),VLOOKUP(B487,HOKEY!C$35:N1790,6,0)),VLOOKUP(B487,KRİKET!C$30:N2220,6,0)),VLOOKUP(B487,'FERDİ BRANŞLAR'!B$2:M121,6,0))</f>
        <v>B GRB</v>
      </c>
      <c r="H487" s="185" t="str">
        <f>IFERROR(IFERROR(IFERROR(IFERROR(IFERROR(IFERROR(IFERROR(VLOOKUP(B487,FUTSAL!C$69:N11947,7,0),VLOOKUP(B487,VOLEYBOL!C$54:N2343,7,0)),VLOOKUP(B487,FUTBOL!C$31:N2431,7,0)),VLOOKUP(B487,BASKETBOL!C$42:N2445,7,0)),VLOOKUP(B487,HENTBOL!C$32:N2446,7,0)),VLOOKUP(B487,HOKEY!C$35:N1790,7,0)),VLOOKUP(B487,KRİKET!C$30:N2220,7,0)),VLOOKUP(B487,'FERDİ BRANŞLAR'!B$2:M121,7,0))</f>
        <v>KÜÇÜK  ERKEK</v>
      </c>
      <c r="I487" s="187" t="str">
        <f>IFERROR(IFERROR(IFERROR(IFERROR(IFERROR(IFERROR(IFERROR(VLOOKUP(B487,FUTSAL!C$69:N11947,8,0),VLOOKUP(B487,VOLEYBOL!C$54:N2343,8,0)),VLOOKUP(B487,FUTBOL!C$31:N2431,8,0)),VLOOKUP(B487,BASKETBOL!C$42:N2445,8,0)),VLOOKUP(B487,HENTBOL!C$32:N2446,8,0)),VLOOKUP(B487,HOKEY!C$35:N1790,8,0)),VLOOKUP(B487,KRİKET!C$30:N2220,8,0)),VLOOKUP(B487,'FERDİ BRANŞLAR'!B$2:M121,8,0))</f>
        <v>SULUOVA ŞEHİT OSMAN KARAKUŞ İHO</v>
      </c>
      <c r="J487" s="253">
        <f>IFERROR(IFERROR(IFERROR(IFERROR(IFERROR(IFERROR(IFERROR(VLOOKUP(B487,FUTSAL!C$69:N11947,9,0),VLOOKUP(B487,VOLEYBOL!C$54:N2343,9,0)),VLOOKUP(B487,FUTBOL!C$31:N2431,9,0)),VLOOKUP(B487,BASKETBOL!C$42:N2445,9,0)),VLOOKUP(B487,HENTBOL!C$32:N2446,9,0)),VLOOKUP(B487,HOKEY!C$35:N1790,9,0)),VLOOKUP(B487,KRİKET!C$30:N2220,9,0)),VLOOKUP(B487,'FERDİ BRANŞLAR'!B$2:M121,9,0))</f>
        <v>0</v>
      </c>
      <c r="K487" s="253">
        <f>IFERROR(IFERROR(IFERROR(IFERROR(IFERROR(IFERROR(IFERROR(VLOOKUP(B487,FUTSAL!C$69:N11947,10,0),VLOOKUP(B487,VOLEYBOL!C$54:N2343,10,0)),VLOOKUP(B487,FUTBOL!C$31:N2431,10,0)),VLOOKUP(B487,BASKETBOL!C$42:N2445,10,0)),VLOOKUP(B487,HENTBOL!C$32:N2446,10,0)),VLOOKUP(B487,HOKEY!C$35:N1790,10,0)),VLOOKUP(B487,KRİKET!C$30:N2220,10,0)),VLOOKUP(B487,'FERDİ BRANŞLAR'!B$2:M121,10,0))</f>
        <v>0</v>
      </c>
      <c r="L487" s="379" t="str">
        <f>IFERROR(IFERROR(IFERROR(IFERROR(IFERROR(IFERROR(IFERROR(VLOOKUP(B487,FUTSAL!C$69:N11947,11,0),VLOOKUP(B487,VOLEYBOL!C$54:N2343,11,0)),VLOOKUP(B487,FUTBOL!C$31:N2431,11,0)),VLOOKUP(B487,BASKETBOL!C$42:N2445,11,0)),VLOOKUP(B487,HENTBOL!C$32:N2446,11,0)),VLOOKUP(B487,HOKEY!C$35:N1790,11,0)),VLOOKUP(B487,KRİKET!C$30:N2220,11,0)),VLOOKUP(B487,'FERDİ BRANŞLAR'!B$2:M121,11,0))</f>
        <v>AMASYA ZİYAET O.O</v>
      </c>
      <c r="M487" s="79">
        <f>IFERROR(IFERROR(IFERROR(IFERROR(IFERROR(IFERROR(IFERROR(VLOOKUP(B487,FUTSAL!C$69:N11947,12,0),VLOOKUP(B487,VOLEYBOL!C$54:N2343,12,0)),VLOOKUP(B487,FUTBOL!C$31:N2431,12,0)),VLOOKUP(B487,BASKETBOL!C$42:N2445,12,0)),VLOOKUP(B487,HENTBOL!C$32:N2446,12,0)),VLOOKUP(B487,HOKEY!C$35:N1790,11,0)),VLOOKUP(B487,KRİKET!C$30:N2220,12,0)),VLOOKUP(B487,'FERDİ BRANŞLAR'!B$2:M121,12,0))</f>
        <v>0</v>
      </c>
    </row>
    <row r="488" spans="2:13" ht="12" x14ac:dyDescent="0.2">
      <c r="B488" s="188">
        <v>139</v>
      </c>
      <c r="C488" s="185">
        <f>IFERROR(IFERROR(IFERROR(IFERROR(IFERROR(IFERROR(IFERROR(VLOOKUP(B488,FUTSAL!C$69:N11662,2,0),VLOOKUP(B488,VOLEYBOL!C$54:N2058,2,0)),VLOOKUP(B488,FUTBOL!C$31:N2146,2,0)),VLOOKUP(B488,BASKETBOL!C$42:N2160,2,0)),VLOOKUP(B488,HENTBOL!C$32:N2161,2,0)),VLOOKUP(B488,HOKEY!C$35:N1505,2,0)),VLOOKUP(B488,KRİKET!C$30:N1935,2,0)),VLOOKUP(B488,'FERDİ BRANŞLAR'!B$2:M281,2,0))</f>
        <v>46150</v>
      </c>
      <c r="D488" s="186">
        <f>IFERROR(IFERROR(IFERROR(IFERROR(IFERROR(IFERROR(IFERROR(VLOOKUP(B488,FUTSAL!C$69:N11662,3,0),VLOOKUP(B488,VOLEYBOL!C$54:N2058,3,0)),VLOOKUP(B488,FUTBOL!C$31:N2146,3,0)),VLOOKUP(B488,BASKETBOL!C$42:N2160,3,0)),VLOOKUP(B488,HENTBOL!C$32:N2161,3,0)),VLOOKUP(B488,HOKEY!C$35:N1505,3,0)),VLOOKUP(B488,KRİKET!C$30:N1935,3,0)),VLOOKUP(B488,'FERDİ BRANŞLAR'!B$2:M281,3,0))</f>
        <v>0.41666666666666669</v>
      </c>
      <c r="E488" s="185" t="str">
        <f>IFERROR(IFERROR(IFERROR(IFERROR(IFERROR(IFERROR(IFERROR(VLOOKUP(B488,FUTSAL!C$69:N11662,4,0),VLOOKUP(B488,VOLEYBOL!C$54:N2058,4,0)),VLOOKUP(B488,FUTBOL!C$31:N2146,4,0)),VLOOKUP(B488,BASKETBOL!C$42:N2160,4,0)),VLOOKUP(B488,HENTBOL!C$32:N2161,4,0)),VLOOKUP(B488,HOKEY!C$35:N1505,4,0)),VLOOKUP(B488,KRİKET!C$30:N1935,4,0)),VLOOKUP(B488,'FERDİ BRANŞLAR'!B$2:M281,4,0))</f>
        <v>AMASYA SS</v>
      </c>
      <c r="F488" s="185" t="str">
        <f>IFERROR(IFERROR(IFERROR(IFERROR(IFERROR(IFERROR(IFERROR(VLOOKUP(B488,FUTSAL!C$69:N11662,5,0),VLOOKUP(B488,VOLEYBOL!C$54:N2058,5,0)),VLOOKUP(B488,FUTBOL!C$31:N2146,5,0)),VLOOKUP(B488,BASKETBOL!C$42:N2160,5,0)),VLOOKUP(B488,HENTBOL!C$32:N2161,5,0)),VLOOKUP(B488,HOKEY!C$35:N1505,5,0)),VLOOKUP(B488,KRİKET!C$30:N1935,5,0)),VLOOKUP(B488,'FERDİ BRANŞLAR'!B$2:M281,5,0))</f>
        <v>FUTSAL</v>
      </c>
      <c r="G488" s="185" t="str">
        <f>IFERROR(IFERROR(IFERROR(IFERROR(IFERROR(IFERROR(IFERROR(VLOOKUP(B488,FUTSAL!C$69:N12107,6,0),VLOOKUP(B488,VOLEYBOL!C$54:N2503,6,0)),VLOOKUP(B488,FUTBOL!C$31:N2591,6,0)),VLOOKUP(B488,BASKETBOL!C$42:N2605,6,0)),VLOOKUP(B488,HENTBOL!C$32:N2606,6,0)),VLOOKUP(B488,HOKEY!C$35:N1950,6,0)),VLOOKUP(B488,KRİKET!C$30:N2380,6,0)),VLOOKUP(B488,'FERDİ BRANŞLAR'!B$2:M281,6,0))</f>
        <v>A GRB</v>
      </c>
      <c r="H488" s="185" t="str">
        <f>IFERROR(IFERROR(IFERROR(IFERROR(IFERROR(IFERROR(IFERROR(VLOOKUP(B488,FUTSAL!C$69:N12107,7,0),VLOOKUP(B488,VOLEYBOL!C$54:N2503,7,0)),VLOOKUP(B488,FUTBOL!C$31:N2591,7,0)),VLOOKUP(B488,BASKETBOL!C$42:N2605,7,0)),VLOOKUP(B488,HENTBOL!C$32:N2606,7,0)),VLOOKUP(B488,HOKEY!C$35:N1950,7,0)),VLOOKUP(B488,KRİKET!C$30:N2380,7,0)),VLOOKUP(B488,'FERDİ BRANŞLAR'!B$2:M281,7,0))</f>
        <v>KÜÇÜK  ERKEK</v>
      </c>
      <c r="I488" s="187" t="str">
        <f>IFERROR(IFERROR(IFERROR(IFERROR(IFERROR(IFERROR(IFERROR(VLOOKUP(B488,FUTSAL!C$69:N12107,8,0),VLOOKUP(B488,VOLEYBOL!C$54:N2503,8,0)),VLOOKUP(B488,FUTBOL!C$31:N2591,8,0)),VLOOKUP(B488,BASKETBOL!C$42:N2605,8,0)),VLOOKUP(B488,HENTBOL!C$32:N2606,8,0)),VLOOKUP(B488,HOKEY!C$35:N1950,8,0)),VLOOKUP(B488,KRİKET!C$30:N2380,8,0)),VLOOKUP(B488,'FERDİ BRANŞLAR'!B$2:M281,8,0))</f>
        <v>AMASYA ŞEHİTLER O.O</v>
      </c>
      <c r="J488" s="253">
        <f>IFERROR(IFERROR(IFERROR(IFERROR(IFERROR(IFERROR(IFERROR(VLOOKUP(B488,FUTSAL!C$69:N12107,9,0),VLOOKUP(B488,VOLEYBOL!C$54:N2503,9,0)),VLOOKUP(B488,FUTBOL!C$31:N2591,9,0)),VLOOKUP(B488,BASKETBOL!C$42:N2605,9,0)),VLOOKUP(B488,HENTBOL!C$32:N2606,9,0)),VLOOKUP(B488,HOKEY!C$35:N1950,9,0)),VLOOKUP(B488,KRİKET!C$30:N2380,9,0)),VLOOKUP(B488,'FERDİ BRANŞLAR'!B$2:M281,9,0))</f>
        <v>0</v>
      </c>
      <c r="K488" s="253">
        <f>IFERROR(IFERROR(IFERROR(IFERROR(IFERROR(IFERROR(IFERROR(VLOOKUP(B488,FUTSAL!C$69:N12107,10,0),VLOOKUP(B488,VOLEYBOL!C$54:N2503,10,0)),VLOOKUP(B488,FUTBOL!C$31:N2591,10,0)),VLOOKUP(B488,BASKETBOL!C$42:N2605,10,0)),VLOOKUP(B488,HENTBOL!C$32:N2606,10,0)),VLOOKUP(B488,HOKEY!C$35:N1950,10,0)),VLOOKUP(B488,KRİKET!C$30:N2380,10,0)),VLOOKUP(B488,'FERDİ BRANŞLAR'!B$2:M281,10,0))</f>
        <v>0</v>
      </c>
      <c r="L488" s="379" t="str">
        <f>IFERROR(IFERROR(IFERROR(IFERROR(IFERROR(IFERROR(IFERROR(VLOOKUP(B488,FUTSAL!C$69:N12107,11,0),VLOOKUP(B488,VOLEYBOL!C$54:N2503,11,0)),VLOOKUP(B488,FUTBOL!C$31:N2591,11,0)),VLOOKUP(B488,BASKETBOL!C$42:N2605,11,0)),VLOOKUP(B488,HENTBOL!C$32:N2606,11,0)),VLOOKUP(B488,HOKEY!C$35:N1950,11,0)),VLOOKUP(B488,KRİKET!C$30:N2380,11,0)),VLOOKUP(B488,'FERDİ BRANŞLAR'!B$2:M281,11,0))</f>
        <v>SULUOVA GAZİ O.O</v>
      </c>
      <c r="M488" s="79">
        <f>IFERROR(IFERROR(IFERROR(IFERROR(IFERROR(IFERROR(IFERROR(VLOOKUP(B488,FUTSAL!C$69:N12107,12,0),VLOOKUP(B488,VOLEYBOL!C$54:N2503,12,0)),VLOOKUP(B488,FUTBOL!C$31:N2591,12,0)),VLOOKUP(B488,BASKETBOL!C$42:N2605,12,0)),VLOOKUP(B488,HENTBOL!C$32:N2606,12,0)),VLOOKUP(B488,HOKEY!C$35:N1950,11,0)),VLOOKUP(B488,KRİKET!C$30:N2380,12,0)),VLOOKUP(B488,'FERDİ BRANŞLAR'!B$2:M281,12,0))</f>
        <v>0</v>
      </c>
    </row>
    <row r="489" spans="2:13" ht="12" x14ac:dyDescent="0.2">
      <c r="B489" s="188">
        <v>140</v>
      </c>
      <c r="C489" s="185">
        <f>IFERROR(IFERROR(IFERROR(IFERROR(IFERROR(IFERROR(IFERROR(VLOOKUP(B489,FUTSAL!C$69:N11663,2,0),VLOOKUP(B489,VOLEYBOL!C$54:N2059,2,0)),VLOOKUP(B489,FUTBOL!C$31:N2147,2,0)),VLOOKUP(B489,BASKETBOL!C$42:N2161,2,0)),VLOOKUP(B489,HENTBOL!C$32:N2162,2,0)),VLOOKUP(B489,HOKEY!C$35:N1506,2,0)),VLOOKUP(B489,KRİKET!C$30:N1936,2,0)),VLOOKUP(B489,'FERDİ BRANŞLAR'!B$2:M282,2,0))</f>
        <v>46150</v>
      </c>
      <c r="D489" s="186">
        <f>IFERROR(IFERROR(IFERROR(IFERROR(IFERROR(IFERROR(IFERROR(VLOOKUP(B489,FUTSAL!C$69:N11663,3,0),VLOOKUP(B489,VOLEYBOL!C$54:N2059,3,0)),VLOOKUP(B489,FUTBOL!C$31:N2147,3,0)),VLOOKUP(B489,BASKETBOL!C$42:N2161,3,0)),VLOOKUP(B489,HENTBOL!C$32:N2162,3,0)),VLOOKUP(B489,HOKEY!C$35:N1506,3,0)),VLOOKUP(B489,KRİKET!C$30:N1936,3,0)),VLOOKUP(B489,'FERDİ BRANŞLAR'!B$2:M282,3,0))</f>
        <v>0.45833333333333298</v>
      </c>
      <c r="E489" s="185" t="str">
        <f>IFERROR(IFERROR(IFERROR(IFERROR(IFERROR(IFERROR(IFERROR(VLOOKUP(B489,FUTSAL!C$69:N11663,4,0),VLOOKUP(B489,VOLEYBOL!C$54:N2059,4,0)),VLOOKUP(B489,FUTBOL!C$31:N2147,4,0)),VLOOKUP(B489,BASKETBOL!C$42:N2161,4,0)),VLOOKUP(B489,HENTBOL!C$32:N2162,4,0)),VLOOKUP(B489,HOKEY!C$35:N1506,4,0)),VLOOKUP(B489,KRİKET!C$30:N1936,4,0)),VLOOKUP(B489,'FERDİ BRANŞLAR'!B$2:M282,4,0))</f>
        <v>AMASYA SS</v>
      </c>
      <c r="F489" s="185" t="str">
        <f>IFERROR(IFERROR(IFERROR(IFERROR(IFERROR(IFERROR(IFERROR(VLOOKUP(B489,FUTSAL!C$69:N11663,5,0),VLOOKUP(B489,VOLEYBOL!C$54:N2059,5,0)),VLOOKUP(B489,FUTBOL!C$31:N2147,5,0)),VLOOKUP(B489,BASKETBOL!C$42:N2161,5,0)),VLOOKUP(B489,HENTBOL!C$32:N2162,5,0)),VLOOKUP(B489,HOKEY!C$35:N1506,5,0)),VLOOKUP(B489,KRİKET!C$30:N1936,5,0)),VLOOKUP(B489,'FERDİ BRANŞLAR'!B$2:M282,5,0))</f>
        <v>FUTSAL</v>
      </c>
      <c r="G489" s="185" t="str">
        <f>IFERROR(IFERROR(IFERROR(IFERROR(IFERROR(IFERROR(IFERROR(VLOOKUP(B489,FUTSAL!C$69:N12108,6,0),VLOOKUP(B489,VOLEYBOL!C$54:N2504,6,0)),VLOOKUP(B489,FUTBOL!C$31:N2592,6,0)),VLOOKUP(B489,BASKETBOL!C$42:N2606,6,0)),VLOOKUP(B489,HENTBOL!C$32:N2607,6,0)),VLOOKUP(B489,HOKEY!C$35:N1951,6,0)),VLOOKUP(B489,KRİKET!C$30:N2381,6,0)),VLOOKUP(B489,'FERDİ BRANŞLAR'!B$2:M282,6,0))</f>
        <v>A GRB</v>
      </c>
      <c r="H489" s="185" t="str">
        <f>IFERROR(IFERROR(IFERROR(IFERROR(IFERROR(IFERROR(IFERROR(VLOOKUP(B489,FUTSAL!C$69:N12108,7,0),VLOOKUP(B489,VOLEYBOL!C$54:N2504,7,0)),VLOOKUP(B489,FUTBOL!C$31:N2592,7,0)),VLOOKUP(B489,BASKETBOL!C$42:N2606,7,0)),VLOOKUP(B489,HENTBOL!C$32:N2607,7,0)),VLOOKUP(B489,HOKEY!C$35:N1951,7,0)),VLOOKUP(B489,KRİKET!C$30:N2381,7,0)),VLOOKUP(B489,'FERDİ BRANŞLAR'!B$2:M282,7,0))</f>
        <v>KÜÇÜK  ERKEK</v>
      </c>
      <c r="I489" s="187" t="str">
        <f>IFERROR(IFERROR(IFERROR(IFERROR(IFERROR(IFERROR(IFERROR(VLOOKUP(B489,FUTSAL!C$69:N12108,8,0),VLOOKUP(B489,VOLEYBOL!C$54:N2504,8,0)),VLOOKUP(B489,FUTBOL!C$31:N2592,8,0)),VLOOKUP(B489,BASKETBOL!C$42:N2606,8,0)),VLOOKUP(B489,HENTBOL!C$32:N2607,8,0)),VLOOKUP(B489,HOKEY!C$35:N1951,8,0)),VLOOKUP(B489,KRİKET!C$30:N2381,8,0)),VLOOKUP(B489,'FERDİ BRANŞLAR'!B$2:M282,8,0))</f>
        <v>AMASYA BÜYÜK KIZILCA O.O</v>
      </c>
      <c r="J489" s="253">
        <f>IFERROR(IFERROR(IFERROR(IFERROR(IFERROR(IFERROR(IFERROR(VLOOKUP(B489,FUTSAL!C$69:N12108,9,0),VLOOKUP(B489,VOLEYBOL!C$54:N2504,9,0)),VLOOKUP(B489,FUTBOL!C$31:N2592,9,0)),VLOOKUP(B489,BASKETBOL!C$42:N2606,9,0)),VLOOKUP(B489,HENTBOL!C$32:N2607,9,0)),VLOOKUP(B489,HOKEY!C$35:N1951,9,0)),VLOOKUP(B489,KRİKET!C$30:N2381,9,0)),VLOOKUP(B489,'FERDİ BRANŞLAR'!B$2:M282,9,0))</f>
        <v>0</v>
      </c>
      <c r="K489" s="253">
        <f>IFERROR(IFERROR(IFERROR(IFERROR(IFERROR(IFERROR(IFERROR(VLOOKUP(B489,FUTSAL!C$69:N12108,10,0),VLOOKUP(B489,VOLEYBOL!C$54:N2504,10,0)),VLOOKUP(B489,FUTBOL!C$31:N2592,10,0)),VLOOKUP(B489,BASKETBOL!C$42:N2606,10,0)),VLOOKUP(B489,HENTBOL!C$32:N2607,10,0)),VLOOKUP(B489,HOKEY!C$35:N1951,10,0)),VLOOKUP(B489,KRİKET!C$30:N2381,10,0)),VLOOKUP(B489,'FERDİ BRANŞLAR'!B$2:M282,10,0))</f>
        <v>0</v>
      </c>
      <c r="L489" s="334" t="str">
        <f>IFERROR(IFERROR(IFERROR(IFERROR(IFERROR(IFERROR(IFERROR(VLOOKUP(B489,FUTSAL!C$69:N12108,11,0),VLOOKUP(B489,VOLEYBOL!C$54:N2504,11,0)),VLOOKUP(B489,FUTBOL!C$31:N2592,11,0)),VLOOKUP(B489,BASKETBOL!C$42:N2606,11,0)),VLOOKUP(B489,HENTBOL!C$32:N2607,11,0)),VLOOKUP(B489,HOKEY!C$35:N1951,11,0)),VLOOKUP(B489,KRİKET!C$30:N2381,11,0)),VLOOKUP(B489,'FERDİ BRANŞLAR'!B$2:M282,11,0))</f>
        <v>SULUOVA 15 TEMMUZ MİLLİ İRADE İHO</v>
      </c>
      <c r="M489" s="79">
        <f>IFERROR(IFERROR(IFERROR(IFERROR(IFERROR(IFERROR(IFERROR(VLOOKUP(B489,FUTSAL!C$69:N12108,12,0),VLOOKUP(B489,VOLEYBOL!C$54:N2504,12,0)),VLOOKUP(B489,FUTBOL!C$31:N2592,12,0)),VLOOKUP(B489,BASKETBOL!C$42:N2606,12,0)),VLOOKUP(B489,HENTBOL!C$32:N2607,12,0)),VLOOKUP(B489,HOKEY!C$35:N1951,11,0)),VLOOKUP(B489,KRİKET!C$30:N2381,12,0)),VLOOKUP(B489,'FERDİ BRANŞLAR'!B$2:M282,12,0))</f>
        <v>0</v>
      </c>
    </row>
    <row r="490" spans="2:13" ht="12" x14ac:dyDescent="0.2">
      <c r="B490" s="188">
        <v>159</v>
      </c>
      <c r="C490" s="185">
        <f>IFERROR(IFERROR(IFERROR(IFERROR(IFERROR(IFERROR(IFERROR(VLOOKUP(B490,FUTSAL!C$69:N11510,2,0),VLOOKUP(B490,VOLEYBOL!C$54:N1906,2,0)),VLOOKUP(B490,FUTBOL!C$31:N1994,2,0)),VLOOKUP(B490,BASKETBOL!C$42:N2008,2,0)),VLOOKUP(B490,HENTBOL!C$32:N2009,2,0)),VLOOKUP(B490,HOKEY!C$35:N1353,2,0)),VLOOKUP(B490,KRİKET!C$30:N1783,2,0)),VLOOKUP(B490,'FERDİ BRANŞLAR'!B$2:M129,2,0))</f>
        <v>46150</v>
      </c>
      <c r="D490" s="186">
        <f>IFERROR(IFERROR(IFERROR(IFERROR(IFERROR(IFERROR(IFERROR(VLOOKUP(B490,FUTSAL!C$69:N11510,3,0),VLOOKUP(B490,VOLEYBOL!C$54:N1906,3,0)),VLOOKUP(B490,FUTBOL!C$31:N1994,3,0)),VLOOKUP(B490,BASKETBOL!C$42:N2008,3,0)),VLOOKUP(B490,HENTBOL!C$32:N2009,3,0)),VLOOKUP(B490,HOKEY!C$35:N1353,3,0)),VLOOKUP(B490,KRİKET!C$30:N1783,3,0)),VLOOKUP(B490,'FERDİ BRANŞLAR'!B$2:M129,3,0))</f>
        <v>0.54166666666666663</v>
      </c>
      <c r="E490" s="185" t="str">
        <f>IFERROR(IFERROR(IFERROR(IFERROR(IFERROR(IFERROR(IFERROR(VLOOKUP(B490,FUTSAL!C$69:N11510,4,0),VLOOKUP(B490,VOLEYBOL!C$54:N1906,4,0)),VLOOKUP(B490,FUTBOL!C$31:N1994,4,0)),VLOOKUP(B490,BASKETBOL!C$42:N2008,4,0)),VLOOKUP(B490,HENTBOL!C$32:N2009,4,0)),VLOOKUP(B490,HOKEY!C$35:N1353,4,0)),VLOOKUP(B490,KRİKET!C$30:N1783,4,0)),VLOOKUP(B490,'FERDİ BRANŞLAR'!B$2:M129,4,0))</f>
        <v>A.S.S</v>
      </c>
      <c r="F490" s="185" t="str">
        <f>IFERROR(IFERROR(IFERROR(IFERROR(IFERROR(IFERROR(IFERROR(VLOOKUP(B490,FUTSAL!C$69:N11510,5,0),VLOOKUP(B490,VOLEYBOL!C$54:N1906,5,0)),VLOOKUP(B490,FUTBOL!C$31:N1994,5,0)),VLOOKUP(B490,BASKETBOL!C$42:N2008,5,0)),VLOOKUP(B490,HENTBOL!C$32:N2009,5,0)),VLOOKUP(B490,HOKEY!C$35:N1353,5,0)),VLOOKUP(B490,KRİKET!C$30:N1783,5,0)),VLOOKUP(B490,'FERDİ BRANŞLAR'!B$2:M129,5,0))</f>
        <v>FUTSAL</v>
      </c>
      <c r="G490" s="185" t="str">
        <f>IFERROR(IFERROR(IFERROR(IFERROR(IFERROR(IFERROR(IFERROR(VLOOKUP(B490,FUTSAL!C$69:N11955,6,0),VLOOKUP(B490,VOLEYBOL!C$54:N2351,6,0)),VLOOKUP(B490,FUTBOL!C$31:N2439,6,0)),VLOOKUP(B490,BASKETBOL!C$42:N2453,6,0)),VLOOKUP(B490,HENTBOL!C$32:N2454,6,0)),VLOOKUP(B490,HOKEY!C$35:N1798,6,0)),VLOOKUP(B490,KRİKET!C$30:N2228,6,0)),VLOOKUP(B490,'FERDİ BRANŞLAR'!B$2:M129,6,0))</f>
        <v>C GRB</v>
      </c>
      <c r="H490" s="185" t="str">
        <f>IFERROR(IFERROR(IFERROR(IFERROR(IFERROR(IFERROR(IFERROR(VLOOKUP(B490,FUTSAL!C$69:N11955,7,0),VLOOKUP(B490,VOLEYBOL!C$54:N2351,7,0)),VLOOKUP(B490,FUTBOL!C$31:N2439,7,0)),VLOOKUP(B490,BASKETBOL!C$42:N2453,7,0)),VLOOKUP(B490,HENTBOL!C$32:N2454,7,0)),VLOOKUP(B490,HOKEY!C$35:N1798,7,0)),VLOOKUP(B490,KRİKET!C$30:N2228,7,0)),VLOOKUP(B490,'FERDİ BRANŞLAR'!B$2:M129,7,0))</f>
        <v>KÜÇÜK  ERKEK</v>
      </c>
      <c r="I490" s="187" t="str">
        <f>IFERROR(IFERROR(IFERROR(IFERROR(IFERROR(IFERROR(IFERROR(VLOOKUP(B490,FUTSAL!C$69:N11955,8,0),VLOOKUP(B490,VOLEYBOL!C$54:N2351,8,0)),VLOOKUP(B490,FUTBOL!C$31:N2439,8,0)),VLOOKUP(B490,BASKETBOL!C$42:N2453,8,0)),VLOOKUP(B490,HENTBOL!C$32:N2454,8,0)),VLOOKUP(B490,HOKEY!C$35:N1798,8,0)),VLOOKUP(B490,KRİKET!C$30:N2228,8,0)),VLOOKUP(B490,'FERDİ BRANŞLAR'!B$2:M129,8,0))</f>
        <v>AMASYA ÖZEL AÇI O.O</v>
      </c>
      <c r="J490" s="253">
        <f>IFERROR(IFERROR(IFERROR(IFERROR(IFERROR(IFERROR(IFERROR(VLOOKUP(B490,FUTSAL!C$69:N11955,9,0),VLOOKUP(B490,VOLEYBOL!C$54:N2351,9,0)),VLOOKUP(B490,FUTBOL!C$31:N2439,9,0)),VLOOKUP(B490,BASKETBOL!C$42:N2453,9,0)),VLOOKUP(B490,HENTBOL!C$32:N2454,9,0)),VLOOKUP(B490,HOKEY!C$35:N1798,9,0)),VLOOKUP(B490,KRİKET!C$30:N2228,9,0)),VLOOKUP(B490,'FERDİ BRANŞLAR'!B$2:M129,9,0))</f>
        <v>0</v>
      </c>
      <c r="K490" s="253">
        <f>IFERROR(IFERROR(IFERROR(IFERROR(IFERROR(IFERROR(IFERROR(VLOOKUP(B490,FUTSAL!C$69:N11955,10,0),VLOOKUP(B490,VOLEYBOL!C$54:N2351,10,0)),VLOOKUP(B490,FUTBOL!C$31:N2439,10,0)),VLOOKUP(B490,BASKETBOL!C$42:N2453,10,0)),VLOOKUP(B490,HENTBOL!C$32:N2454,10,0)),VLOOKUP(B490,HOKEY!C$35:N1798,10,0)),VLOOKUP(B490,KRİKET!C$30:N2228,10,0)),VLOOKUP(B490,'FERDİ BRANŞLAR'!B$2:M129,10,0))</f>
        <v>0</v>
      </c>
      <c r="L490" s="330" t="str">
        <f>IFERROR(IFERROR(IFERROR(IFERROR(IFERROR(IFERROR(IFERROR(VLOOKUP(B490,FUTSAL!C$69:N11955,11,0),VLOOKUP(B490,VOLEYBOL!C$54:N2351,11,0)),VLOOKUP(B490,FUTBOL!C$31:N2439,11,0)),VLOOKUP(B490,BASKETBOL!C$42:N2453,11,0)),VLOOKUP(B490,HENTBOL!C$32:N2454,11,0)),VLOOKUP(B490,HOKEY!C$35:N1798,11,0)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2453,12,0)),VLOOKUP(B490,HENTBOL!C$32:N2454,12,0)),VLOOKUP(B490,HOKEY!C$35:N1798,11,0)),VLOOKUP(B490,KRİKET!C$30:N2228,12,0)),VLOOKUP(B490,'FERDİ BRANŞLAR'!B$2:M129,12,0))</f>
        <v>0</v>
      </c>
    </row>
    <row r="491" spans="2:13" ht="12" x14ac:dyDescent="0.2">
      <c r="B491" s="188">
        <v>160</v>
      </c>
      <c r="C491" s="185">
        <f>IFERROR(IFERROR(IFERROR(IFERROR(IFERROR(IFERROR(IFERROR(VLOOKUP(B491,FUTSAL!C$69:N11515,2,0),VLOOKUP(B491,VOLEYBOL!C$54:N1911,2,0)),VLOOKUP(B491,FUTBOL!C$31:N1999,2,0)),VLOOKUP(B491,BASKETBOL!C$42:N2013,2,0)),VLOOKUP(B491,HENTBOL!C$32:N2014,2,0)),VLOOKUP(B491,HOKEY!C$35:N1358,2,0)),VLOOKUP(B491,KRİKET!C$30:N1788,2,0)),VLOOKUP(B491,'FERDİ BRANŞLAR'!B$2:M134,2,0))</f>
        <v>46150</v>
      </c>
      <c r="D491" s="186">
        <f>IFERROR(IFERROR(IFERROR(IFERROR(IFERROR(IFERROR(IFERROR(VLOOKUP(B491,FUTSAL!C$69:N11515,3,0),VLOOKUP(B491,VOLEYBOL!C$54:N1911,3,0)),VLOOKUP(B491,FUTBOL!C$31:N1999,3,0)),VLOOKUP(B491,BASKETBOL!C$42:N2013,3,0)),VLOOKUP(B491,HENTBOL!C$32:N2014,3,0)),VLOOKUP(B491,HOKEY!C$35:N1358,3,0)),VLOOKUP(B491,KRİKET!C$30:N1788,3,0)),VLOOKUP(B491,'FERDİ BRANŞLAR'!B$2:M134,3,0))</f>
        <v>0.58333333333333337</v>
      </c>
      <c r="E491" s="185" t="str">
        <f>IFERROR(IFERROR(IFERROR(IFERROR(IFERROR(IFERROR(IFERROR(VLOOKUP(B491,FUTSAL!C$69:N11515,4,0),VLOOKUP(B491,VOLEYBOL!C$54:N1911,4,0)),VLOOKUP(B491,FUTBOL!C$31:N1999,4,0)),VLOOKUP(B491,BASKETBOL!C$42:N2013,4,0)),VLOOKUP(B491,HENTBOL!C$32:N2014,4,0)),VLOOKUP(B491,HOKEY!C$35:N1358,4,0)),VLOOKUP(B491,KRİKET!C$30:N1788,4,0)),VLOOKUP(B491,'FERDİ BRANŞLAR'!B$2:M134,4,0))</f>
        <v>A.S.S</v>
      </c>
      <c r="F491" s="185" t="str">
        <f>IFERROR(IFERROR(IFERROR(IFERROR(IFERROR(IFERROR(IFERROR(VLOOKUP(B491,FUTSAL!C$69:N11515,5,0),VLOOKUP(B491,VOLEYBOL!C$54:N1911,5,0)),VLOOKUP(B491,FUTBOL!C$31:N1999,5,0)),VLOOKUP(B491,BASKETBOL!C$42:N2013,5,0)),VLOOKUP(B491,HENTBOL!C$32:N2014,5,0)),VLOOKUP(B491,HOKEY!C$35:N1358,5,0)),VLOOKUP(B491,KRİKET!C$30:N1788,5,0)),VLOOKUP(B491,'FERDİ BRANŞLAR'!B$2:M134,5,0))</f>
        <v>FUTSAL</v>
      </c>
      <c r="G491" s="185" t="str">
        <f>IFERROR(IFERROR(IFERROR(IFERROR(IFERROR(IFERROR(IFERROR(VLOOKUP(B491,FUTSAL!C$69:N11960,6,0),VLOOKUP(B491,VOLEYBOL!C$54:N2356,6,0)),VLOOKUP(B491,FUTBOL!C$31:N2444,6,0)),VLOOKUP(B491,BASKETBOL!C$42:N2458,6,0)),VLOOKUP(B491,HENTBOL!C$32:N2459,6,0)),VLOOKUP(B491,HOKEY!C$35:N1803,6,0)),VLOOKUP(B491,KRİKET!C$30:N2233,6,0)),VLOOKUP(B491,'FERDİ BRANŞLAR'!B$2:M134,6,0))</f>
        <v>C GRB</v>
      </c>
      <c r="H491" s="185" t="str">
        <f>IFERROR(IFERROR(IFERROR(IFERROR(IFERROR(IFERROR(IFERROR(VLOOKUP(B491,FUTSAL!C$69:N11960,7,0),VLOOKUP(B491,VOLEYBOL!C$54:N2356,7,0)),VLOOKUP(B491,FUTBOL!C$31:N2444,7,0)),VLOOKUP(B491,BASKETBOL!C$42:N2458,7,0)),VLOOKUP(B491,HENTBOL!C$32:N2459,7,0)),VLOOKUP(B491,HOKEY!C$35:N1803,7,0)),VLOOKUP(B491,KRİKET!C$30:N2233,7,0)),VLOOKUP(B491,'FERDİ BRANŞLAR'!B$2:M134,7,0))</f>
        <v>KÜÇÜK  ERKEK</v>
      </c>
      <c r="I491" s="187" t="str">
        <f>IFERROR(IFERROR(IFERROR(IFERROR(IFERROR(IFERROR(IFERROR(VLOOKUP(B491,FUTSAL!C$69:N11960,8,0),VLOOKUP(B491,VOLEYBOL!C$54:N2356,8,0)),VLOOKUP(B491,FUTBOL!C$31:N2444,8,0)),VLOOKUP(B491,BASKETBOL!C$42:N2458,8,0)),VLOOKUP(B491,HENTBOL!C$32:N2459,8,0)),VLOOKUP(B491,HOKEY!C$35:N1803,8,0)),VLOOKUP(B491,KRİKET!C$30:N2233,8,0)),VLOOKUP(B491,'FERDİ BRANŞLAR'!B$2:M134,8,0))</f>
        <v>AMASYA CUMHURİYET O.O</v>
      </c>
      <c r="J491" s="253">
        <f>IFERROR(IFERROR(IFERROR(IFERROR(IFERROR(IFERROR(IFERROR(VLOOKUP(B491,FUTSAL!C$69:N11960,9,0),VLOOKUP(B491,VOLEYBOL!C$54:N2356,9,0)),VLOOKUP(B491,FUTBOL!C$31:N2444,9,0)),VLOOKUP(B491,BASKETBOL!C$42:N2458,9,0)),VLOOKUP(B491,HENTBOL!C$32:N2459,9,0)),VLOOKUP(B491,HOKEY!C$35:N1803,9,0)),VLOOKUP(B491,KRİKET!C$30:N2233,9,0)),VLOOKUP(B491,'FERDİ BRANŞLAR'!B$2:M134,9,0))</f>
        <v>0</v>
      </c>
      <c r="K491" s="253">
        <f>IFERROR(IFERROR(IFERROR(IFERROR(IFERROR(IFERROR(IFERROR(VLOOKUP(B491,FUTSAL!C$69:N11960,10,0),VLOOKUP(B491,VOLEYBOL!C$54:N2356,10,0)),VLOOKUP(B491,FUTBOL!C$31:N2444,10,0)),VLOOKUP(B491,BASKETBOL!C$42:N2458,10,0)),VLOOKUP(B491,HENTBOL!C$32:N2459,10,0)),VLOOKUP(B491,HOKEY!C$35:N1803,10,0)),VLOOKUP(B491,KRİKET!C$30:N2233,10,0)),VLOOKUP(B491,'FERDİ BRANŞLAR'!B$2:M134,10,0))</f>
        <v>0</v>
      </c>
      <c r="L491" s="326" t="str">
        <f>IFERROR(IFERROR(IFERROR(IFERROR(IFERROR(IFERROR(IFERROR(VLOOKUP(B491,FUTSAL!C$69:N11960,11,0),VLOOKUP(B491,VOLEYBOL!C$54:N2356,11,0)),VLOOKUP(B491,FUTBOL!C$31:N2444,11,0)),VLOOKUP(B491,BASKETBOL!C$42:N2458,11,0)),VLOOKUP(B491,HENTBOL!C$32:N2459,11,0)),VLOOKUP(B491,HOKEY!C$35:N1803,11,0)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2458,12,0)),VLOOKUP(B491,HENTBOL!C$32:N2459,12,0)),VLOOKUP(B491,HOKEY!C$35:N1803,11,0)),VLOOKUP(B491,KRİKET!C$30:N2233,12,0)),VLOOKUP(B491,'FERDİ BRANŞLAR'!B$2:M134,12,0))</f>
        <v>0</v>
      </c>
    </row>
    <row r="492" spans="2:13" ht="12" x14ac:dyDescent="0.2">
      <c r="B492" s="188">
        <v>141</v>
      </c>
      <c r="C492" s="185">
        <f>IFERROR(IFERROR(IFERROR(IFERROR(IFERROR(IFERROR(IFERROR(VLOOKUP(B492,FUTSAL!C$69:N11496,2,0),VLOOKUP(B492,VOLEYBOL!C$54:N1892,2,0)),VLOOKUP(B492,FUTBOL!C$31:N1980,2,0)),VLOOKUP(B492,BASKETBOL!C$42:N1994,2,0)),VLOOKUP(B492,HENTBOL!C$32:N1995,2,0)),VLOOKUP(B492,HOKEY!C$35:N1339,2,0)),VLOOKUP(B492,KRİKET!C$30:N1769,2,0)),VLOOKUP(B492,'FERDİ BRANŞLAR'!B$2:M115,2,0))</f>
        <v>46163</v>
      </c>
      <c r="D492" s="186">
        <f>IFERROR(IFERROR(IFERROR(IFERROR(IFERROR(IFERROR(IFERROR(VLOOKUP(B492,FUTSAL!C$69:N11496,3,0),VLOOKUP(B492,VOLEYBOL!C$54:N1892,3,0)),VLOOKUP(B492,FUTBOL!C$31:N1980,3,0)),VLOOKUP(B492,BASKETBOL!C$42:N1994,3,0)),VLOOKUP(B492,HENTBOL!C$32:N1995,3,0)),VLOOKUP(B492,HOKEY!C$35:N1339,3,0)),VLOOKUP(B492,KRİKET!C$30:N1769,3,0)),VLOOKUP(B492,'FERDİ BRANŞLAR'!B$2:M115,3,0))</f>
        <v>0.41666666666666669</v>
      </c>
      <c r="E492" s="185" t="str">
        <f>IFERROR(IFERROR(IFERROR(IFERROR(IFERROR(IFERROR(IFERROR(VLOOKUP(B492,FUTSAL!C$69:N11496,4,0),VLOOKUP(B492,VOLEYBOL!C$54:N1892,4,0)),VLOOKUP(B492,FUTBOL!C$31:N1980,4,0)),VLOOKUP(B492,BASKETBOL!C$42:N1994,4,0)),VLOOKUP(B492,HENTBOL!C$32:N1995,4,0)),VLOOKUP(B492,HOKEY!C$35:N1339,4,0)),VLOOKUP(B492,KRİKET!C$30:N1769,4,0)),VLOOKUP(B492,'FERDİ BRANŞLAR'!B$2:M115,4,0))</f>
        <v>AMASYA SS</v>
      </c>
      <c r="F492" s="185" t="str">
        <f>IFERROR(IFERROR(IFERROR(IFERROR(IFERROR(IFERROR(IFERROR(VLOOKUP(B492,FUTSAL!C$69:N11496,5,0),VLOOKUP(B492,VOLEYBOL!C$54:N1892,5,0)),VLOOKUP(B492,FUTBOL!C$31:N1980,5,0)),VLOOKUP(B492,BASKETBOL!C$42:N1994,5,0)),VLOOKUP(B492,HENTBOL!C$32:N1995,5,0)),VLOOKUP(B492,HOKEY!C$35:N1339,5,0)),VLOOKUP(B492,KRİKET!C$30:N1769,5,0)),VLOOKUP(B492,'FERDİ BRANŞLAR'!B$2:M115,5,0))</f>
        <v>FUTSAL</v>
      </c>
      <c r="G492" s="185" t="str">
        <f>IFERROR(IFERROR(IFERROR(IFERROR(IFERROR(IFERROR(IFERROR(VLOOKUP(B492,FUTSAL!C$69:N11941,6,0),VLOOKUP(B492,VOLEYBOL!C$54:N2337,6,0)),VLOOKUP(B492,FUTBOL!C$31:N2425,6,0)),VLOOKUP(B492,BASKETBOL!C$42:N2439,6,0)),VLOOKUP(B492,HENTBOL!C$32:N2440,6,0)),VLOOKUP(B492,HOKEY!C$35:N1784,6,0)),VLOOKUP(B492,KRİKET!C$30:N2214,6,0)),VLOOKUP(B492,'FERDİ BRANŞLAR'!B$2:M115,6,0))</f>
        <v>A GRB</v>
      </c>
      <c r="H492" s="185" t="str">
        <f>IFERROR(IFERROR(IFERROR(IFERROR(IFERROR(IFERROR(IFERROR(VLOOKUP(B492,FUTSAL!C$69:N11941,7,0),VLOOKUP(B492,VOLEYBOL!C$54:N2337,7,0)),VLOOKUP(B492,FUTBOL!C$31:N2425,7,0)),VLOOKUP(B492,BASKETBOL!C$42:N2439,7,0)),VLOOKUP(B492,HENTBOL!C$32:N2440,7,0)),VLOOKUP(B492,HOKEY!C$35:N1784,7,0)),VLOOKUP(B492,KRİKET!C$30:N2214,7,0)),VLOOKUP(B492,'FERDİ BRANŞLAR'!B$2:M115,7,0))</f>
        <v>KÜÇÜK  ERKEK</v>
      </c>
      <c r="I492" s="187" t="str">
        <f>IFERROR(IFERROR(IFERROR(IFERROR(IFERROR(IFERROR(IFERROR(VLOOKUP(B492,FUTSAL!C$69:N11941,8,0),VLOOKUP(B492,VOLEYBOL!C$54:N2337,8,0)),VLOOKUP(B492,FUTBOL!C$31:N2425,8,0)),VLOOKUP(B492,BASKETBOL!C$42:N2439,8,0)),VLOOKUP(B492,HENTBOL!C$32:N2440,8,0)),VLOOKUP(B492,HOKEY!C$35:N1784,8,0)),VLOOKUP(B492,KRİKET!C$30:N2214,8,0)),VLOOKUP(B492,'FERDİ BRANŞLAR'!B$2:M115,8,0))</f>
        <v>AMASYA ÖZEL KUTLUBEY KOLEJİ O.O</v>
      </c>
      <c r="J492" s="253">
        <f>IFERROR(IFERROR(IFERROR(IFERROR(IFERROR(IFERROR(IFERROR(VLOOKUP(B492,FUTSAL!C$69:N11941,9,0),VLOOKUP(B492,VOLEYBOL!C$54:N2337,9,0)),VLOOKUP(B492,FUTBOL!C$31:N2425,9,0)),VLOOKUP(B492,BASKETBOL!C$42:N2439,9,0)),VLOOKUP(B492,HENTBOL!C$32:N2440,9,0)),VLOOKUP(B492,HOKEY!C$35:N1784,9,0)),VLOOKUP(B492,KRİKET!C$30:N2214,9,0)),VLOOKUP(B492,'FERDİ BRANŞLAR'!B$2:M115,9,0))</f>
        <v>0</v>
      </c>
      <c r="K492" s="253">
        <f>IFERROR(IFERROR(IFERROR(IFERROR(IFERROR(IFERROR(IFERROR(VLOOKUP(B492,FUTSAL!C$69:N11941,10,0),VLOOKUP(B492,VOLEYBOL!C$54:N2337,10,0)),VLOOKUP(B492,FUTBOL!C$31:N2425,10,0)),VLOOKUP(B492,BASKETBOL!C$42:N2439,10,0)),VLOOKUP(B492,HENTBOL!C$32:N2440,10,0)),VLOOKUP(B492,HOKEY!C$35:N1784,10,0)),VLOOKUP(B492,KRİKET!C$30:N2214,10,0)),VLOOKUP(B492,'FERDİ BRANŞLAR'!B$2:M115,10,0))</f>
        <v>0</v>
      </c>
      <c r="L492" s="379" t="str">
        <f>IFERROR(IFERROR(IFERROR(IFERROR(IFERROR(IFERROR(IFERROR(VLOOKUP(B492,FUTSAL!C$69:N11941,11,0),VLOOKUP(B492,VOLEYBOL!C$54:N2337,11,0)),VLOOKUP(B492,FUTBOL!C$31:N2425,11,0)),VLOOKUP(B492,BASKETBOL!C$42:N2439,11,0)),VLOOKUP(B492,HENTBOL!C$32:N2440,11,0)),VLOOKUP(B492,HOKEY!C$35:N1784,11,0)),VLOOKUP(B492,KRİKET!C$30:N2214,11,0)),VLOOKUP(B492,'FERDİ BRANŞLAR'!B$2:M115,11,0))</f>
        <v>SULUOVA 15 TEMMUZ MİLLİ İRADE İHO</v>
      </c>
      <c r="M492" s="79">
        <f>IFERROR(IFERROR(IFERROR(IFERROR(IFERROR(IFERROR(IFERROR(VLOOKUP(B492,FUTSAL!C$69:N11941,12,0),VLOOKUP(B492,VOLEYBOL!C$54:N2337,12,0)),VLOOKUP(B492,FUTBOL!C$31:N2425,12,0)),VLOOKUP(B492,BASKETBOL!C$42:N2439,12,0)),VLOOKUP(B492,HENTBOL!C$32:N2440,12,0)),VLOOKUP(B492,HOKEY!C$35:N1784,11,0)),VLOOKUP(B492,KRİKET!C$30:N2214,12,0)),VLOOKUP(B492,'FERDİ BRANŞLAR'!B$2:M115,12,0))</f>
        <v>0</v>
      </c>
    </row>
    <row r="493" spans="2:13" ht="12" x14ac:dyDescent="0.2">
      <c r="B493" s="104" t="s">
        <v>198</v>
      </c>
      <c r="C493" s="185">
        <f>IFERROR(IFERROR(IFERROR(IFERROR(IFERROR(IFERROR(IFERROR(VLOOKUP(B493,FUTSAL!C$69:N12038,2,0),VLOOKUP(B493,VOLEYBOL!C$54:N2434,2,0)),VLOOKUP(B493,FUTBOL!C$31:N2522,2,0)),VLOOKUP(B493,BASKETBOL!C$42:N2536,2,0)),VLOOKUP(B493,HENTBOL!C$32:N2537,2,0)),VLOOKUP(B493,HOKEY!C$35:N1881,2,0)),VLOOKUP(B493,KRİKET!C$30:N2311,2,0)),VLOOKUP(B493,'FERDİ BRANŞLAR'!B$2:M657,2,0))</f>
        <v>46163</v>
      </c>
      <c r="D493" s="186">
        <f>IFERROR(IFERROR(IFERROR(IFERROR(IFERROR(IFERROR(IFERROR(VLOOKUP(B493,FUTSAL!C$69:N12038,3,0),VLOOKUP(B493,VOLEYBOL!C$54:N2434,3,0)),VLOOKUP(B493,FUTBOL!C$31:N2522,3,0)),VLOOKUP(B493,BASKETBOL!C$42:N2536,3,0)),VLOOKUP(B493,HENTBOL!C$32:N2537,3,0)),VLOOKUP(B493,HOKEY!C$35:N1881,3,0)),VLOOKUP(B493,KRİKET!C$30:N2311,3,0)),VLOOKUP(B493,'FERDİ BRANŞLAR'!B$2:M657,3,0))</f>
        <v>0.41666666666666669</v>
      </c>
      <c r="E493" s="185" t="str">
        <f>IFERROR(IFERROR(IFERROR(IFERROR(IFERROR(IFERROR(IFERROR(VLOOKUP(B493,FUTSAL!C$69:N12038,4,0),VLOOKUP(B493,VOLEYBOL!C$54:N2434,4,0)),VLOOKUP(B493,FUTBOL!C$31:N2522,4,0)),VLOOKUP(B493,BASKETBOL!C$42:N2536,4,0)),VLOOKUP(B493,HENTBOL!C$32:N2537,4,0)),VLOOKUP(B493,HOKEY!C$35:N1881,4,0)),VLOOKUP(B493,KRİKET!C$30:N2311,4,0)),VLOOKUP(B493,'FERDİ BRANŞLAR'!B$2:M657,4,0))</f>
        <v>YEŞİLIRMAK KYK SOSYAL TESİS</v>
      </c>
      <c r="F493" s="185" t="str">
        <f>IFERROR(IFERROR(IFERROR(IFERROR(IFERROR(IFERROR(IFERROR(VLOOKUP(B493,FUTSAL!C$69:N12038,5,0),VLOOKUP(B493,VOLEYBOL!C$54:N2434,5,0)),VLOOKUP(B493,FUTBOL!C$31:N2522,5,0)),VLOOKUP(B493,BASKETBOL!C$42:N2536,5,0)),VLOOKUP(B493,HENTBOL!C$32:N2537,5,0)),VLOOKUP(B493,HOKEY!C$35:N1881,5,0)),VLOOKUP(B493,KRİKET!C$30:N2311,5,0)),VLOOKUP(B493,'FERDİ BRANŞLAR'!B$2:M657,5,0))</f>
        <v>SATRANÇ</v>
      </c>
      <c r="G493" s="185" t="str">
        <f>IFERROR(IFERROR(IFERROR(IFERROR(IFERROR(IFERROR(IFERROR(VLOOKUP(B493,FUTSAL!C$69:N12483,6,0),VLOOKUP(B493,VOLEYBOL!C$54:N2879,6,0)),VLOOKUP(B493,FUTBOL!C$31:N2967,6,0)),VLOOKUP(B493,BASKETBOL!C$42:N2981,6,0)),VLOOKUP(B493,HENTBOL!C$32:N2982,6,0)),VLOOKUP(B493,HOKEY!C$35:N2326,6,0)),VLOOKUP(B493,KRİKET!C$30:N2756,6,0)),VLOOKUP(B493,'FERDİ BRANŞLAR'!B$2:M657,6,0))</f>
        <v>…</v>
      </c>
      <c r="H493" s="185" t="str">
        <f>IFERROR(IFERROR(IFERROR(IFERROR(IFERROR(IFERROR(IFERROR(VLOOKUP(B493,FUTSAL!C$69:N12483,7,0),VLOOKUP(B493,VOLEYBOL!C$54:N2879,7,0)),VLOOKUP(B493,FUTBOL!C$31:N2967,7,0)),VLOOKUP(B493,BASKETBOL!C$42:N2981,7,0)),VLOOKUP(B493,HENTBOL!C$32:N2982,7,0)),VLOOKUP(B493,HOKEY!C$35:N2326,7,0)),VLOOKUP(B493,KRİKET!C$30:N2756,7,0)),VLOOKUP(B493,'FERDİ BRANŞLAR'!B$2:M657,7,0))</f>
        <v>MİNİKLER-A-B</v>
      </c>
      <c r="I493" s="187" t="str">
        <f>IFERROR(IFERROR(IFERROR(IFERROR(IFERROR(IFERROR(IFERROR(VLOOKUP(B493,FUTSAL!C$69:N12483,8,0),VLOOKUP(B493,VOLEYBOL!C$54:N2879,8,0)),VLOOKUP(B493,FUTBOL!C$31:N2967,8,0)),VLOOKUP(B493,BASKETBOL!C$42:N2981,8,0)),VLOOKUP(B493,HENTBOL!C$32:N2982,8,0)),VLOOKUP(B493,HOKEY!C$35:N2326,8,0)),VLOOKUP(B493,KRİKET!C$30:N2756,8,0)),VLOOKUP(B493,'FERDİ BRANŞLAR'!B$2:M657,8,0))</f>
        <v>……….</v>
      </c>
      <c r="J493" s="183" t="str">
        <f>IFERROR(IFERROR(IFERROR(IFERROR(IFERROR(IFERROR(IFERROR(VLOOKUP(B493,FUTSAL!C$69:N12483,9,0),VLOOKUP(B493,VOLEYBOL!C$54:N2879,9,0)),VLOOKUP(B493,FUTBOL!C$31:N2967,9,0)),VLOOKUP(B493,BASKETBOL!C$42:N2981,9,0)),VLOOKUP(B493,HENTBOL!C$32:N2982,9,0)),VLOOKUP(B493,HOKEY!C$35:N2326,9,0)),VLOOKUP(B493,KRİKET!C$30:N2756,9,0)),VLOOKUP(B493,'FERDİ BRANŞLAR'!B$2:M657,9,0))</f>
        <v>…</v>
      </c>
      <c r="K493" s="183" t="str">
        <f>IFERROR(IFERROR(IFERROR(IFERROR(IFERROR(IFERROR(IFERROR(VLOOKUP(B493,FUTSAL!C$69:N12483,10,0),VLOOKUP(B493,VOLEYBOL!C$54:N2879,10,0)),VLOOKUP(B493,FUTBOL!C$31:N2967,10,0)),VLOOKUP(B493,BASKETBOL!C$42:N2981,10,0)),VLOOKUP(B493,HENTBOL!C$32:N2982,10,0)),VLOOKUP(B493,HOKEY!C$35:N2326,10,0)),VLOOKUP(B493,KRİKET!C$30:N2756,10,0)),VLOOKUP(B493,'FERDİ BRANŞLAR'!B$2:M657,10,0))</f>
        <v>…</v>
      </c>
      <c r="L493" s="59" t="str">
        <f>IFERROR(IFERROR(IFERROR(IFERROR(IFERROR(IFERROR(IFERROR(VLOOKUP(B493,FUTSAL!C$69:N12483,11,0),VLOOKUP(B493,VOLEYBOL!C$54:N2879,11,0)),VLOOKUP(B493,FUTBOL!C$31:N2967,11,0)),VLOOKUP(B493,BASKETBOL!C$42:N2981,11,0)),VLOOKUP(B493,HENTBOL!C$32:N2982,11,0)),VLOOKUP(B493,HOKEY!C$35:N2326,11,0)),VLOOKUP(B493,KRİKET!C$30:N2756,11,0)),VLOOKUP(B493,'FERDİ BRANŞLAR'!B$2:M657,11,0))</f>
        <v>……….</v>
      </c>
      <c r="M493" s="79" t="str">
        <f>IFERROR(IFERROR(IFERROR(IFERROR(IFERROR(IFERROR(IFERROR(VLOOKUP(B493,FUTSAL!C$69:N12483,12,0),VLOOKUP(B493,VOLEYBOL!C$54:N2879,12,0)),VLOOKUP(B493,FUTBOL!C$31:N2967,12,0)),VLOOKUP(B493,BASKETBOL!C$42:N2981,12,0)),VLOOKUP(B493,HENTBOL!C$32:N2982,12,0)),VLOOKUP(B493,HOKEY!C$35:N2326,11,0)),VLOOKUP(B493,KRİKET!C$30:N2756,12,0)),VLOOKUP(B493,'FERDİ BRANŞLAR'!B$2:M657,12,0))</f>
        <v xml:space="preserve">KUPA TÖRENİ </v>
      </c>
    </row>
    <row r="494" spans="2:13" ht="12" x14ac:dyDescent="0.2">
      <c r="B494" s="188">
        <v>142</v>
      </c>
      <c r="C494" s="185">
        <f>IFERROR(IFERROR(IFERROR(IFERROR(IFERROR(IFERROR(IFERROR(VLOOKUP(B494,FUTSAL!C$69:N11497,2,0),VLOOKUP(B494,VOLEYBOL!C$54:N1893,2,0)),VLOOKUP(B494,FUTBOL!C$31:N1981,2,0)),VLOOKUP(B494,BASKETBOL!C$42:N1995,2,0)),VLOOKUP(B494,HENTBOL!C$32:N1996,2,0)),VLOOKUP(B494,HOKEY!C$35:N1340,2,0)),VLOOKUP(B494,KRİKET!C$30:N1770,2,0)),VLOOKUP(B494,'FERDİ BRANŞLAR'!B$2:M116,2,0))</f>
        <v>46163</v>
      </c>
      <c r="D494" s="186">
        <f>IFERROR(IFERROR(IFERROR(IFERROR(IFERROR(IFERROR(IFERROR(VLOOKUP(B494,FUTSAL!C$69:N11497,3,0),VLOOKUP(B494,VOLEYBOL!C$54:N1893,3,0)),VLOOKUP(B494,FUTBOL!C$31:N1981,3,0)),VLOOKUP(B494,BASKETBOL!C$42:N1995,3,0)),VLOOKUP(B494,HENTBOL!C$32:N1996,3,0)),VLOOKUP(B494,HOKEY!C$35:N1340,3,0)),VLOOKUP(B494,KRİKET!C$30:N1770,3,0)),VLOOKUP(B494,'FERDİ BRANŞLAR'!B$2:M116,3,0))</f>
        <v>0.45833333333333298</v>
      </c>
      <c r="E494" s="185" t="str">
        <f>IFERROR(IFERROR(IFERROR(IFERROR(IFERROR(IFERROR(IFERROR(VLOOKUP(B494,FUTSAL!C$69:N11497,4,0),VLOOKUP(B494,VOLEYBOL!C$54:N1893,4,0)),VLOOKUP(B494,FUTBOL!C$31:N1981,4,0)),VLOOKUP(B494,BASKETBOL!C$42:N1995,4,0)),VLOOKUP(B494,HENTBOL!C$32:N1996,4,0)),VLOOKUP(B494,HOKEY!C$35:N1340,4,0)),VLOOKUP(B494,KRİKET!C$30:N1770,4,0)),VLOOKUP(B494,'FERDİ BRANŞLAR'!B$2:M116,4,0))</f>
        <v>AMASYA SS</v>
      </c>
      <c r="F494" s="185" t="str">
        <f>IFERROR(IFERROR(IFERROR(IFERROR(IFERROR(IFERROR(IFERROR(VLOOKUP(B494,FUTSAL!C$69:N11497,5,0),VLOOKUP(B494,VOLEYBOL!C$54:N1893,5,0)),VLOOKUP(B494,FUTBOL!C$31:N1981,5,0)),VLOOKUP(B494,BASKETBOL!C$42:N1995,5,0)),VLOOKUP(B494,HENTBOL!C$32:N1996,5,0)),VLOOKUP(B494,HOKEY!C$35:N1340,5,0)),VLOOKUP(B494,KRİKET!C$30:N1770,5,0)),VLOOKUP(B494,'FERDİ BRANŞLAR'!B$2:M116,5,0))</f>
        <v>FUTSAL</v>
      </c>
      <c r="G494" s="185" t="str">
        <f>IFERROR(IFERROR(IFERROR(IFERROR(IFERROR(IFERROR(IFERROR(VLOOKUP(B494,FUTSAL!C$69:N11942,6,0),VLOOKUP(B494,VOLEYBOL!C$54:N2338,6,0)),VLOOKUP(B494,FUTBOL!C$31:N2426,6,0)),VLOOKUP(B494,BASKETBOL!C$42:N2440,6,0)),VLOOKUP(B494,HENTBOL!C$32:N2441,6,0)),VLOOKUP(B494,HOKEY!C$35:N1785,6,0)),VLOOKUP(B494,KRİKET!C$30:N2215,6,0)),VLOOKUP(B494,'FERDİ BRANŞLAR'!B$2:M116,6,0))</f>
        <v>A GRB</v>
      </c>
      <c r="H494" s="185" t="str">
        <f>IFERROR(IFERROR(IFERROR(IFERROR(IFERROR(IFERROR(IFERROR(VLOOKUP(B494,FUTSAL!C$69:N11942,7,0),VLOOKUP(B494,VOLEYBOL!C$54:N2338,7,0)),VLOOKUP(B494,FUTBOL!C$31:N2426,7,0)),VLOOKUP(B494,BASKETBOL!C$42:N2440,7,0)),VLOOKUP(B494,HENTBOL!C$32:N2441,7,0)),VLOOKUP(B494,HOKEY!C$35:N1785,7,0)),VLOOKUP(B494,KRİKET!C$30:N2215,7,0)),VLOOKUP(B494,'FERDİ BRANŞLAR'!B$2:M116,7,0))</f>
        <v>KÜÇÜK  ERKEK</v>
      </c>
      <c r="I494" s="187" t="str">
        <f>IFERROR(IFERROR(IFERROR(IFERROR(IFERROR(IFERROR(IFERROR(VLOOKUP(B494,FUTSAL!C$69:N11942,8,0),VLOOKUP(B494,VOLEYBOL!C$54:N2338,8,0)),VLOOKUP(B494,FUTBOL!C$31:N2426,8,0)),VLOOKUP(B494,BASKETBOL!C$42:N2440,8,0)),VLOOKUP(B494,HENTBOL!C$32:N2441,8,0)),VLOOKUP(B494,HOKEY!C$35:N1785,8,0)),VLOOKUP(B494,KRİKET!C$30:N2215,8,0)),VLOOKUP(B494,'FERDİ BRANŞLAR'!B$2:M116,8,0))</f>
        <v>AMASYA ŞEHİTLER O.O</v>
      </c>
      <c r="J494" s="253">
        <f>IFERROR(IFERROR(IFERROR(IFERROR(IFERROR(IFERROR(IFERROR(VLOOKUP(B494,FUTSAL!C$69:N11942,9,0),VLOOKUP(B494,VOLEYBOL!C$54:N2338,9,0)),VLOOKUP(B494,FUTBOL!C$31:N2426,9,0)),VLOOKUP(B494,BASKETBOL!C$42:N2440,9,0)),VLOOKUP(B494,HENTBOL!C$32:N2441,9,0)),VLOOKUP(B494,HOKEY!C$35:N1785,9,0)),VLOOKUP(B494,KRİKET!C$30:N2215,9,0)),VLOOKUP(B494,'FERDİ BRANŞLAR'!B$2:M116,9,0))</f>
        <v>0</v>
      </c>
      <c r="K494" s="253">
        <f>IFERROR(IFERROR(IFERROR(IFERROR(IFERROR(IFERROR(IFERROR(VLOOKUP(B494,FUTSAL!C$69:N11942,10,0),VLOOKUP(B494,VOLEYBOL!C$54:N2338,10,0)),VLOOKUP(B494,FUTBOL!C$31:N2426,10,0)),VLOOKUP(B494,BASKETBOL!C$42:N2440,10,0)),VLOOKUP(B494,HENTBOL!C$32:N2441,10,0)),VLOOKUP(B494,HOKEY!C$35:N1785,10,0)),VLOOKUP(B494,KRİKET!C$30:N2215,10,0)),VLOOKUP(B494,'FERDİ BRANŞLAR'!B$2:M116,10,0))</f>
        <v>0</v>
      </c>
      <c r="L494" s="59" t="str">
        <f>IFERROR(IFERROR(IFERROR(IFERROR(IFERROR(IFERROR(IFERROR(VLOOKUP(B494,FUTSAL!C$69:N11942,11,0),VLOOKUP(B494,VOLEYBOL!C$54:N2338,11,0)),VLOOKUP(B494,FUTBOL!C$31:N2426,11,0)),VLOOKUP(B494,BASKETBOL!C$42:N2440,11,0)),VLOOKUP(B494,HENTBOL!C$32:N2441,11,0)),VLOOKUP(B494,HOKEY!C$35:N1785,11,0)),VLOOKUP(B494,KRİKET!C$30:N2215,11,0)),VLOOKUP(B494,'FERDİ BRANŞLAR'!B$2:M116,11,0))</f>
        <v>AMASYA BÜYÜK KIZILCA O.O</v>
      </c>
      <c r="M494" s="79">
        <f>IFERROR(IFERROR(IFERROR(IFERROR(IFERROR(IFERROR(IFERROR(VLOOKUP(B494,FUTSAL!C$69:N11942,12,0),VLOOKUP(B494,VOLEYBOL!C$54:N2338,12,0)),VLOOKUP(B494,FUTBOL!C$31:N2426,12,0)),VLOOKUP(B494,BASKETBOL!C$42:N2440,12,0)),VLOOKUP(B494,HENTBOL!C$32:N2441,12,0)),VLOOKUP(B494,HOKEY!C$35:N1785,11,0)),VLOOKUP(B494,KRİKET!C$30:N2215,12,0)),VLOOKUP(B494,'FERDİ BRANŞLAR'!B$2:M116,12,0))</f>
        <v>0</v>
      </c>
    </row>
    <row r="495" spans="2:13" ht="12" x14ac:dyDescent="0.2">
      <c r="B495" s="188">
        <v>162</v>
      </c>
      <c r="C495" s="185">
        <f>IFERROR(IFERROR(IFERROR(IFERROR(IFERROR(IFERROR(IFERROR(VLOOKUP(B495,FUTSAL!C$69:N11541,2,0),VLOOKUP(B495,VOLEYBOL!C$54:N1937,2,0)),VLOOKUP(B495,FUTBOL!C$31:N2025,2,0)),VLOOKUP(B495,BASKETBOL!C$42:N2039,2,0)),VLOOKUP(B495,HENTBOL!C$32:N2040,2,0)),VLOOKUP(B495,HOKEY!C$35:N1384,2,0)),VLOOKUP(B495,KRİKET!C$30:N1814,2,0)),VLOOKUP(B495,'FERDİ BRANŞLAR'!B$2:M160,2,0))</f>
        <v>46163</v>
      </c>
      <c r="D495" s="186">
        <f>IFERROR(IFERROR(IFERROR(IFERROR(IFERROR(IFERROR(IFERROR(VLOOKUP(B495,FUTSAL!C$69:N11541,3,0),VLOOKUP(B495,VOLEYBOL!C$54:N1937,3,0)),VLOOKUP(B495,FUTBOL!C$31:N2025,3,0)),VLOOKUP(B495,BASKETBOL!C$42:N2039,3,0)),VLOOKUP(B495,HENTBOL!C$32:N2040,3,0)),VLOOKUP(B495,HOKEY!C$35:N1384,3,0)),VLOOKUP(B495,KRİKET!C$30:N1814,3,0)),VLOOKUP(B495,'FERDİ BRANŞLAR'!B$2:M160,3,0))</f>
        <v>0.54166666666666663</v>
      </c>
      <c r="E495" s="185" t="str">
        <f>IFERROR(IFERROR(IFERROR(IFERROR(IFERROR(IFERROR(IFERROR(VLOOKUP(B495,FUTSAL!C$69:N11541,4,0),VLOOKUP(B495,VOLEYBOL!C$54:N1937,4,0)),VLOOKUP(B495,FUTBOL!C$31:N2025,4,0)),VLOOKUP(B495,BASKETBOL!C$42:N2039,4,0)),VLOOKUP(B495,HENTBOL!C$32:N2040,4,0)),VLOOKUP(B495,HOKEY!C$35:N1384,4,0)),VLOOKUP(B495,KRİKET!C$30:N1814,4,0)),VLOOKUP(B495,'FERDİ BRANŞLAR'!B$2:M160,4,0))</f>
        <v>A.S.S</v>
      </c>
      <c r="F495" s="185" t="str">
        <f>IFERROR(IFERROR(IFERROR(IFERROR(IFERROR(IFERROR(IFERROR(VLOOKUP(B495,FUTSAL!C$69:N11541,5,0),VLOOKUP(B495,VOLEYBOL!C$54:N1937,5,0)),VLOOKUP(B495,FUTBOL!C$31:N2025,5,0)),VLOOKUP(B495,BASKETBOL!C$42:N2039,5,0)),VLOOKUP(B495,HENTBOL!C$32:N2040,5,0)),VLOOKUP(B495,HOKEY!C$35:N1384,5,0)),VLOOKUP(B495,KRİKET!C$30:N1814,5,0)),VLOOKUP(B495,'FERDİ BRANŞLAR'!B$2:M160,5,0))</f>
        <v>FUTSAL</v>
      </c>
      <c r="G495" s="185" t="str">
        <f>IFERROR(IFERROR(IFERROR(IFERROR(IFERROR(IFERROR(IFERROR(VLOOKUP(B495,FUTSAL!C$69:N11986,6,0),VLOOKUP(B495,VOLEYBOL!C$54:N2382,6,0)),VLOOKUP(B495,FUTBOL!C$31:N2470,6,0)),VLOOKUP(B495,BASKETBOL!C$42:N2484,6,0)),VLOOKUP(B495,HENTBOL!C$32:N2485,6,0)),VLOOKUP(B495,HOKEY!C$35:N1829,6,0)),VLOOKUP(B495,KRİKET!C$30:N2259,6,0)),VLOOKUP(B495,'FERDİ BRANŞLAR'!B$2:M160,6,0))</f>
        <v>C GRB</v>
      </c>
      <c r="H495" s="185" t="str">
        <f>IFERROR(IFERROR(IFERROR(IFERROR(IFERROR(IFERROR(IFERROR(VLOOKUP(B495,FUTSAL!C$69:N11986,7,0),VLOOKUP(B495,VOLEYBOL!C$54:N2382,7,0)),VLOOKUP(B495,FUTBOL!C$31:N2470,7,0)),VLOOKUP(B495,BASKETBOL!C$42:N2484,7,0)),VLOOKUP(B495,HENTBOL!C$32:N2485,7,0)),VLOOKUP(B495,HOKEY!C$35:N1829,7,0)),VLOOKUP(B495,KRİKET!C$30:N2259,7,0)),VLOOKUP(B495,'FERDİ BRANŞLAR'!B$2:M160,7,0))</f>
        <v>KÜÇÜK  ERKEK</v>
      </c>
      <c r="I495" s="187" t="str">
        <f>IFERROR(IFERROR(IFERROR(IFERROR(IFERROR(IFERROR(IFERROR(VLOOKUP(B495,FUTSAL!C$69:N11986,8,0),VLOOKUP(B495,VOLEYBOL!C$54:N2382,8,0)),VLOOKUP(B495,FUTBOL!C$31:N2470,8,0)),VLOOKUP(B495,BASKETBOL!C$42:N2484,8,0)),VLOOKUP(B495,HENTBOL!C$32:N2485,8,0)),VLOOKUP(B495,HOKEY!C$35:N1829,8,0)),VLOOKUP(B495,KRİKET!C$30:N2259,8,0)),VLOOKUP(B495,'FERDİ BRANŞLAR'!B$2:M160,8,0))</f>
        <v>AMASYA ÖZEL AÇI O.O</v>
      </c>
      <c r="J495" s="253">
        <f>IFERROR(IFERROR(IFERROR(IFERROR(IFERROR(IFERROR(IFERROR(VLOOKUP(B495,FUTSAL!C$69:N11986,9,0),VLOOKUP(B495,VOLEYBOL!C$54:N2382,9,0)),VLOOKUP(B495,FUTBOL!C$31:N2470,9,0)),VLOOKUP(B495,BASKETBOL!C$42:N2484,9,0)),VLOOKUP(B495,HENTBOL!C$32:N2485,9,0)),VLOOKUP(B495,HOKEY!C$35:N1829,9,0)),VLOOKUP(B495,KRİKET!C$30:N2259,9,0)),VLOOKUP(B495,'FERDİ BRANŞLAR'!B$2:M160,9,0))</f>
        <v>0</v>
      </c>
      <c r="K495" s="253">
        <f>IFERROR(IFERROR(IFERROR(IFERROR(IFERROR(IFERROR(IFERROR(VLOOKUP(B495,FUTSAL!C$69:N11986,10,0),VLOOKUP(B495,VOLEYBOL!C$54:N2382,10,0)),VLOOKUP(B495,FUTBOL!C$31:N2470,10,0)),VLOOKUP(B495,BASKETBOL!C$42:N2484,10,0)),VLOOKUP(B495,HENTBOL!C$32:N2485,10,0)),VLOOKUP(B495,HOKEY!C$35:N1829,10,0)),VLOOKUP(B495,KRİKET!C$30:N2259,10,0)),VLOOKUP(B495,'FERDİ BRANŞLAR'!B$2:M160,10,0))</f>
        <v>0</v>
      </c>
      <c r="L495" s="59" t="str">
        <f>IFERROR(IFERROR(IFERROR(IFERROR(IFERROR(IFERROR(IFERROR(VLOOKUP(B495,FUTSAL!C$69:N11986,11,0),VLOOKUP(B495,VOLEYBOL!C$54:N2382,11,0)),VLOOKUP(B495,FUTBOL!C$31:N2470,11,0)),VLOOKUP(B495,BASKETBOL!C$42:N2484,11,0)),VLOOKUP(B495,HENTBOL!C$32:N2485,11,0)),VLOOKUP(B495,HOKEY!C$35:N1829,11,0)),VLOOKUP(B495,KRİKET!C$30:N2259,11,0)),VLOOKUP(B495,'FERDİ BRANŞLAR'!B$2:M160,11,0))</f>
        <v>AMASYA CUMHURİYET O.O</v>
      </c>
      <c r="M495" s="79">
        <f>IFERROR(IFERROR(IFERROR(IFERROR(IFERROR(IFERROR(IFERROR(VLOOKUP(B495,FUTSAL!C$69:N11986,12,0),VLOOKUP(B495,VOLEYBOL!C$54:N2382,12,0)),VLOOKUP(B495,FUTBOL!C$31:N2470,12,0)),VLOOKUP(B495,BASKETBOL!C$42:N2484,12,0)),VLOOKUP(B495,HENTBOL!C$32:N2485,12,0)),VLOOKUP(B495,HOKEY!C$35:N1829,11,0)),VLOOKUP(B495,KRİKET!C$30:N2259,12,0)),VLOOKUP(B495,'FERDİ BRANŞLAR'!B$2:M160,12,0))</f>
        <v>0</v>
      </c>
    </row>
    <row r="496" spans="2:13" ht="12" x14ac:dyDescent="0.2">
      <c r="B496" s="188">
        <v>161</v>
      </c>
      <c r="C496" s="185">
        <f>IFERROR(IFERROR(IFERROR(IFERROR(IFERROR(IFERROR(IFERROR(VLOOKUP(B496,FUTSAL!C$69:N11528,2,0),VLOOKUP(B496,VOLEYBOL!C$54:N1924,2,0)),VLOOKUP(B496,FUTBOL!C$31:N2012,2,0)),VLOOKUP(B496,BASKETBOL!C$42:N2026,2,0)),VLOOKUP(B496,HENTBOL!C$32:N2027,2,0)),VLOOKUP(B496,HOKEY!C$35:N1371,2,0)),VLOOKUP(B496,KRİKET!C$30:N1801,2,0)),VLOOKUP(B496,'FERDİ BRANŞLAR'!B$2:M147,2,0))</f>
        <v>46163</v>
      </c>
      <c r="D496" s="186">
        <f>IFERROR(IFERROR(IFERROR(IFERROR(IFERROR(IFERROR(IFERROR(VLOOKUP(B496,FUTSAL!C$69:N11528,3,0),VLOOKUP(B496,VOLEYBOL!C$54:N1924,3,0)),VLOOKUP(B496,FUTBOL!C$31:N2012,3,0)),VLOOKUP(B496,BASKETBOL!C$42:N2026,3,0)),VLOOKUP(B496,HENTBOL!C$32:N2027,3,0)),VLOOKUP(B496,HOKEY!C$35:N1371,3,0)),VLOOKUP(B496,KRİKET!C$30:N1801,3,0)),VLOOKUP(B496,'FERDİ BRANŞLAR'!B$2:M147,3,0))</f>
        <v>0.58333333333333337</v>
      </c>
      <c r="E496" s="185" t="str">
        <f>IFERROR(IFERROR(IFERROR(IFERROR(IFERROR(IFERROR(IFERROR(VLOOKUP(B496,FUTSAL!C$69:N11528,4,0),VLOOKUP(B496,VOLEYBOL!C$54:N1924,4,0)),VLOOKUP(B496,FUTBOL!C$31:N2012,4,0)),VLOOKUP(B496,BASKETBOL!C$42:N2026,4,0)),VLOOKUP(B496,HENTBOL!C$32:N2027,4,0)),VLOOKUP(B496,HOKEY!C$35:N1371,4,0)),VLOOKUP(B496,KRİKET!C$30:N1801,4,0)),VLOOKUP(B496,'FERDİ BRANŞLAR'!B$2:M147,4,0))</f>
        <v>A.S.S</v>
      </c>
      <c r="F496" s="185" t="str">
        <f>IFERROR(IFERROR(IFERROR(IFERROR(IFERROR(IFERROR(IFERROR(VLOOKUP(B496,FUTSAL!C$69:N11528,5,0),VLOOKUP(B496,VOLEYBOL!C$54:N1924,5,0)),VLOOKUP(B496,FUTBOL!C$31:N2012,5,0)),VLOOKUP(B496,BASKETBOL!C$42:N2026,5,0)),VLOOKUP(B496,HENTBOL!C$32:N2027,5,0)),VLOOKUP(B496,HOKEY!C$35:N1371,5,0)),VLOOKUP(B496,KRİKET!C$30:N1801,5,0)),VLOOKUP(B496,'FERDİ BRANŞLAR'!B$2:M147,5,0))</f>
        <v>FUTSAL</v>
      </c>
      <c r="G496" s="185" t="str">
        <f>IFERROR(IFERROR(IFERROR(IFERROR(IFERROR(IFERROR(IFERROR(VLOOKUP(B496,FUTSAL!C$69:N11973,6,0),VLOOKUP(B496,VOLEYBOL!C$54:N2369,6,0)),VLOOKUP(B496,FUTBOL!C$31:N2457,6,0)),VLOOKUP(B496,BASKETBOL!C$42:N2471,6,0)),VLOOKUP(B496,HENTBOL!C$32:N2472,6,0)),VLOOKUP(B496,HOKEY!C$35:N1816,6,0)),VLOOKUP(B496,KRİKET!C$30:N2246,6,0)),VLOOKUP(B496,'FERDİ BRANŞLAR'!B$2:M147,6,0))</f>
        <v>C GRB</v>
      </c>
      <c r="H496" s="185" t="str">
        <f>IFERROR(IFERROR(IFERROR(IFERROR(IFERROR(IFERROR(IFERROR(VLOOKUP(B496,FUTSAL!C$69:N11973,7,0),VLOOKUP(B496,VOLEYBOL!C$54:N2369,7,0)),VLOOKUP(B496,FUTBOL!C$31:N2457,7,0)),VLOOKUP(B496,BASKETBOL!C$42:N2471,7,0)),VLOOKUP(B496,HENTBOL!C$32:N2472,7,0)),VLOOKUP(B496,HOKEY!C$35:N1816,7,0)),VLOOKUP(B496,KRİKET!C$30:N2246,7,0)),VLOOKUP(B496,'FERDİ BRANŞLAR'!B$2:M147,7,0))</f>
        <v>KÜÇÜK  ERKEK</v>
      </c>
      <c r="I496" s="187" t="str">
        <f>IFERROR(IFERROR(IFERROR(IFERROR(IFERROR(IFERROR(IFERROR(VLOOKUP(B496,FUTSAL!C$69:N11973,8,0),VLOOKUP(B496,VOLEYBOL!C$54:N2369,8,0)),VLOOKUP(B496,FUTBOL!C$31:N2457,8,0)),VLOOKUP(B496,BASKETBOL!C$42:N2471,8,0)),VLOOKUP(B496,HENTBOL!C$32:N2472,8,0)),VLOOKUP(B496,HOKEY!C$35:N1816,8,0)),VLOOKUP(B496,KRİKET!C$30:N2246,8,0)),VLOOKUP(B496,'FERDİ BRANŞLAR'!B$2:M147,8,0))</f>
        <v>AMASYA ABDURRAHMAN KAMİL O.O</v>
      </c>
      <c r="J496" s="253">
        <f>IFERROR(IFERROR(IFERROR(IFERROR(IFERROR(IFERROR(IFERROR(VLOOKUP(B496,FUTSAL!C$69:N11973,9,0),VLOOKUP(B496,VOLEYBOL!C$54:N2369,9,0)),VLOOKUP(B496,FUTBOL!C$31:N2457,9,0)),VLOOKUP(B496,BASKETBOL!C$42:N2471,9,0)),VLOOKUP(B496,HENTBOL!C$32:N2472,9,0)),VLOOKUP(B496,HOKEY!C$35:N1816,9,0)),VLOOKUP(B496,KRİKET!C$30:N2246,9,0)),VLOOKUP(B496,'FERDİ BRANŞLAR'!B$2:M147,9,0))</f>
        <v>0</v>
      </c>
      <c r="K496" s="253">
        <f>IFERROR(IFERROR(IFERROR(IFERROR(IFERROR(IFERROR(IFERROR(VLOOKUP(B496,FUTSAL!C$69:N11973,10,0),VLOOKUP(B496,VOLEYBOL!C$54:N2369,10,0)),VLOOKUP(B496,FUTBOL!C$31:N2457,10,0)),VLOOKUP(B496,BASKETBOL!C$42:N2471,10,0)),VLOOKUP(B496,HENTBOL!C$32:N2472,10,0)),VLOOKUP(B496,HOKEY!C$35:N1816,10,0)),VLOOKUP(B496,KRİKET!C$30:N2246,10,0)),VLOOKUP(B496,'FERDİ BRANŞLAR'!B$2:M147,10,0))</f>
        <v>0</v>
      </c>
      <c r="L496" s="59" t="str">
        <f>IFERROR(IFERROR(IFERROR(IFERROR(IFERROR(IFERROR(IFERROR(VLOOKUP(B496,FUTSAL!C$69:N11973,11,0),VLOOKUP(B496,VOLEYBOL!C$54:N2369,11,0)),VLOOKUP(B496,FUTBOL!C$31:N2457,11,0)),VLOOKUP(B496,BASKETBOL!C$42:N2471,11,0)),VLOOKUP(B496,HENTBOL!C$32:N2472,11,0)),VLOOKUP(B496,HOKEY!C$35:N1816,11,0)),VLOOKUP(B496,KRİKET!C$30:N2246,11,0)),VLOOKUP(B496,'FERDİ BRANŞLAR'!B$2:M147,11,0))</f>
        <v>AMASYA ÖZEL BAŞAIR. O.O</v>
      </c>
      <c r="M496" s="79">
        <f>IFERROR(IFERROR(IFERROR(IFERROR(IFERROR(IFERROR(IFERROR(VLOOKUP(B496,FUTSAL!C$69:N11973,12,0),VLOOKUP(B496,VOLEYBOL!C$54:N2369,12,0)),VLOOKUP(B496,FUTBOL!C$31:N2457,12,0)),VLOOKUP(B496,BASKETBOL!C$42:N2471,12,0)),VLOOKUP(B496,HENTBOL!C$32:N2472,12,0)),VLOOKUP(B496,HOKEY!C$35:N1816,11,0)),VLOOKUP(B496,KRİKET!C$30:N2246,12,0)),VLOOKUP(B496,'FERDİ BRANŞLAR'!B$2:M147,12,0))</f>
        <v>0</v>
      </c>
    </row>
    <row r="497" spans="2:13" ht="12" x14ac:dyDescent="0.2">
      <c r="B497" s="188">
        <v>151</v>
      </c>
      <c r="C497" s="185">
        <f>IFERROR(IFERROR(IFERROR(IFERROR(IFERROR(IFERROR(IFERROR(VLOOKUP(B497,FUTSAL!C$69:N11499,2,0),VLOOKUP(B497,VOLEYBOL!C$54:N1895,2,0)),VLOOKUP(B497,FUTBOL!C$31:N1983,2,0)),VLOOKUP(B497,BASKETBOL!C$42:N1997,2,0)),VLOOKUP(B497,HENTBOL!C$32:N1998,2,0)),VLOOKUP(B497,HOKEY!C$35:N1342,2,0)),VLOOKUP(B497,KRİKET!C$30:N1772,2,0)),VLOOKUP(B497,'FERDİ BRANŞLAR'!B$2:M118,2,0))</f>
        <v>46164</v>
      </c>
      <c r="D497" s="186">
        <f>IFERROR(IFERROR(IFERROR(IFERROR(IFERROR(IFERROR(IFERROR(VLOOKUP(B497,FUTSAL!C$69:N11499,3,0),VLOOKUP(B497,VOLEYBOL!C$54:N1895,3,0)),VLOOKUP(B497,FUTBOL!C$31:N1983,3,0)),VLOOKUP(B497,BASKETBOL!C$42:N1997,3,0)),VLOOKUP(B497,HENTBOL!C$32:N1998,3,0)),VLOOKUP(B497,HOKEY!C$35:N1342,3,0)),VLOOKUP(B497,KRİKET!C$30:N1772,3,0)),VLOOKUP(B497,'FERDİ BRANŞLAR'!B$2:M118,3,0))</f>
        <v>0.41666666666666669</v>
      </c>
      <c r="E497" s="185" t="str">
        <f>IFERROR(IFERROR(IFERROR(IFERROR(IFERROR(IFERROR(IFERROR(VLOOKUP(B497,FUTSAL!C$69:N11499,4,0),VLOOKUP(B497,VOLEYBOL!C$54:N1895,4,0)),VLOOKUP(B497,FUTBOL!C$31:N1983,4,0)),VLOOKUP(B497,BASKETBOL!C$42:N1997,4,0)),VLOOKUP(B497,HENTBOL!C$32:N1998,4,0)),VLOOKUP(B497,HOKEY!C$35:N1342,4,0)),VLOOKUP(B497,KRİKET!C$30:N1772,4,0)),VLOOKUP(B497,'FERDİ BRANŞLAR'!B$2:M118,4,0))</f>
        <v>AMASYA SS</v>
      </c>
      <c r="F497" s="185" t="str">
        <f>IFERROR(IFERROR(IFERROR(IFERROR(IFERROR(IFERROR(IFERROR(VLOOKUP(B497,FUTSAL!C$69:N11499,5,0),VLOOKUP(B497,VOLEYBOL!C$54:N1895,5,0)),VLOOKUP(B497,FUTBOL!C$31:N1983,5,0)),VLOOKUP(B497,BASKETBOL!C$42:N1997,5,0)),VLOOKUP(B497,HENTBOL!C$32:N1998,5,0)),VLOOKUP(B497,HOKEY!C$35:N1342,5,0)),VLOOKUP(B497,KRİKET!C$30:N1772,5,0)),VLOOKUP(B497,'FERDİ BRANŞLAR'!B$2:M118,5,0))</f>
        <v>FUTSAL</v>
      </c>
      <c r="G497" s="185" t="str">
        <f>IFERROR(IFERROR(IFERROR(IFERROR(IFERROR(IFERROR(IFERROR(VLOOKUP(B497,FUTSAL!C$69:N11944,6,0),VLOOKUP(B497,VOLEYBOL!C$54:N2340,6,0)),VLOOKUP(B497,FUTBOL!C$31:N2428,6,0)),VLOOKUP(B497,BASKETBOL!C$42:N2442,6,0)),VLOOKUP(B497,HENTBOL!C$32:N2443,6,0)),VLOOKUP(B497,HOKEY!C$35:N1787,6,0)),VLOOKUP(B497,KRİKET!C$30:N2217,6,0)),VLOOKUP(B497,'FERDİ BRANŞLAR'!B$2:M118,6,0))</f>
        <v>B GRB</v>
      </c>
      <c r="H497" s="185" t="str">
        <f>IFERROR(IFERROR(IFERROR(IFERROR(IFERROR(IFERROR(IFERROR(VLOOKUP(B497,FUTSAL!C$69:N11944,7,0),VLOOKUP(B497,VOLEYBOL!C$54:N2340,7,0)),VLOOKUP(B497,FUTBOL!C$31:N2428,7,0)),VLOOKUP(B497,BASKETBOL!C$42:N2442,7,0)),VLOOKUP(B497,HENTBOL!C$32:N2443,7,0)),VLOOKUP(B497,HOKEY!C$35:N1787,7,0)),VLOOKUP(B497,KRİKET!C$30:N2217,7,0)),VLOOKUP(B497,'FERDİ BRANŞLAR'!B$2:M118,7,0))</f>
        <v>KÜÇÜK  ERKEK</v>
      </c>
      <c r="I497" s="187" t="str">
        <f>IFERROR(IFERROR(IFERROR(IFERROR(IFERROR(IFERROR(IFERROR(VLOOKUP(B497,FUTSAL!C$69:N11944,8,0),VLOOKUP(B497,VOLEYBOL!C$54:N2340,8,0)),VLOOKUP(B497,FUTBOL!C$31:N2428,8,0)),VLOOKUP(B497,BASKETBOL!C$42:N2442,8,0)),VLOOKUP(B497,HENTBOL!C$32:N2443,8,0)),VLOOKUP(B497,HOKEY!C$35:N1787,8,0)),VLOOKUP(B497,KRİKET!C$30:N2217,8,0)),VLOOKUP(B497,'FERDİ BRANŞLAR'!B$2:M118,8,0))</f>
        <v>SULUOVA ÇELTEK MADENİ O.O</v>
      </c>
      <c r="J497" s="253">
        <f>IFERROR(IFERROR(IFERROR(IFERROR(IFERROR(IFERROR(IFERROR(VLOOKUP(B497,FUTSAL!C$69:N11944,9,0),VLOOKUP(B497,VOLEYBOL!C$54:N2340,9,0)),VLOOKUP(B497,FUTBOL!C$31:N2428,9,0)),VLOOKUP(B497,BASKETBOL!C$42:N2442,9,0)),VLOOKUP(B497,HENTBOL!C$32:N2443,9,0)),VLOOKUP(B497,HOKEY!C$35:N1787,9,0)),VLOOKUP(B497,KRİKET!C$30:N2217,9,0)),VLOOKUP(B497,'FERDİ BRANŞLAR'!B$2:M118,9,0))</f>
        <v>0</v>
      </c>
      <c r="K497" s="253">
        <f>IFERROR(IFERROR(IFERROR(IFERROR(IFERROR(IFERROR(IFERROR(VLOOKUP(B497,FUTSAL!C$69:N11944,10,0),VLOOKUP(B497,VOLEYBOL!C$54:N2340,10,0)),VLOOKUP(B497,FUTBOL!C$31:N2428,10,0)),VLOOKUP(B497,BASKETBOL!C$42:N2442,10,0)),VLOOKUP(B497,HENTBOL!C$32:N2443,10,0)),VLOOKUP(B497,HOKEY!C$35:N1787,10,0)),VLOOKUP(B497,KRİKET!C$30:N2217,10,0)),VLOOKUP(B497,'FERDİ BRANŞLAR'!B$2:M118,10,0))</f>
        <v>0</v>
      </c>
      <c r="L497" s="341" t="str">
        <f>IFERROR(IFERROR(IFERROR(IFERROR(IFERROR(IFERROR(IFERROR(VLOOKUP(B497,FUTSAL!C$69:N11944,11,0),VLOOKUP(B497,VOLEYBOL!C$54:N2340,11,0)),VLOOKUP(B497,FUTBOL!C$31:N2428,11,0)),VLOOKUP(B497,BASKETBOL!C$42:N2442,11,0)),VLOOKUP(B497,HENTBOL!C$32:N2443,11,0)),VLOOKUP(B497,HOKEY!C$35:N1787,11,0)),VLOOKUP(B497,KRİKET!C$30:N2217,11,0)),VLOOKUP(B497,'FERDİ BRANŞLAR'!B$2:M118,11,0))</f>
        <v>AMASYA ZİYAET O.O</v>
      </c>
      <c r="M497" s="79">
        <f>IFERROR(IFERROR(IFERROR(IFERROR(IFERROR(IFERROR(IFERROR(VLOOKUP(B497,FUTSAL!C$69:N11944,12,0),VLOOKUP(B497,VOLEYBOL!C$54:N2340,12,0)),VLOOKUP(B497,FUTBOL!C$31:N2428,12,0)),VLOOKUP(B497,BASKETBOL!C$42:N2442,12,0)),VLOOKUP(B497,HENTBOL!C$32:N2443,12,0)),VLOOKUP(B497,HOKEY!C$35:N1787,11,0)),VLOOKUP(B497,KRİKET!C$30:N2217,12,0)),VLOOKUP(B497,'FERDİ BRANŞLAR'!B$2:M118,12,0))</f>
        <v>0</v>
      </c>
    </row>
    <row r="498" spans="2:13" ht="12" x14ac:dyDescent="0.2">
      <c r="B498" s="188">
        <v>165</v>
      </c>
      <c r="C498" s="185">
        <f>IFERROR(IFERROR(IFERROR(IFERROR(IFERROR(IFERROR(IFERROR(VLOOKUP(B498,FUTSAL!C$69:N11547,2,0),VLOOKUP(B498,VOLEYBOL!C$54:N1943,2,0)),VLOOKUP(B498,FUTBOL!C$31:N2031,2,0)),VLOOKUP(B498,BASKETBOL!C$42:N2045,2,0)),VLOOKUP(B498,HENTBOL!C$32:N2046,2,0)),VLOOKUP(B498,HOKEY!C$35:N1390,2,0)),VLOOKUP(B498,KRİKET!C$30:N1820,2,0)),VLOOKUP(B498,'FERDİ BRANŞLAR'!B$2:M166,2,0))</f>
        <v>46164</v>
      </c>
      <c r="D498" s="186">
        <f>IFERROR(IFERROR(IFERROR(IFERROR(IFERROR(IFERROR(IFERROR(VLOOKUP(B498,FUTSAL!C$69:N11547,3,0),VLOOKUP(B498,VOLEYBOL!C$54:N1943,3,0)),VLOOKUP(B498,FUTBOL!C$31:N2031,3,0)),VLOOKUP(B498,BASKETBOL!C$42:N2045,3,0)),VLOOKUP(B498,HENTBOL!C$32:N2046,3,0)),VLOOKUP(B498,HOKEY!C$35:N1390,3,0)),VLOOKUP(B498,KRİKET!C$30:N1820,3,0)),VLOOKUP(B498,'FERDİ BRANŞLAR'!B$2:M166,3,0))</f>
        <v>0.41666666666666669</v>
      </c>
      <c r="E498" s="185" t="str">
        <f>IFERROR(IFERROR(IFERROR(IFERROR(IFERROR(IFERROR(IFERROR(VLOOKUP(B498,FUTSAL!C$69:N11547,4,0),VLOOKUP(B498,VOLEYBOL!C$54:N1943,4,0)),VLOOKUP(B498,FUTBOL!C$31:N2031,4,0)),VLOOKUP(B498,BASKETBOL!C$42:N2045,4,0)),VLOOKUP(B498,HENTBOL!C$32:N2046,4,0)),VLOOKUP(B498,HOKEY!C$35:N1390,4,0)),VLOOKUP(B498,KRİKET!C$30:N1820,4,0)),VLOOKUP(B498,'FERDİ BRANŞLAR'!B$2:M166,4,0))</f>
        <v>MERZİFON</v>
      </c>
      <c r="F498" s="185" t="str">
        <f>IFERROR(IFERROR(IFERROR(IFERROR(IFERROR(IFERROR(IFERROR(VLOOKUP(B498,FUTSAL!C$69:N11547,5,0),VLOOKUP(B498,VOLEYBOL!C$54:N1943,5,0)),VLOOKUP(B498,FUTBOL!C$31:N2031,5,0)),VLOOKUP(B498,BASKETBOL!C$42:N2045,5,0)),VLOOKUP(B498,HENTBOL!C$32:N2046,5,0)),VLOOKUP(B498,HOKEY!C$35:N1390,5,0)),VLOOKUP(B498,KRİKET!C$30:N1820,5,0)),VLOOKUP(B498,'FERDİ BRANŞLAR'!B$2:M166,5,0))</f>
        <v>FUTSAL</v>
      </c>
      <c r="G498" s="185" t="str">
        <f>IFERROR(IFERROR(IFERROR(IFERROR(IFERROR(IFERROR(IFERROR(VLOOKUP(B498,FUTSAL!C$69:N11992,6,0),VLOOKUP(B498,VOLEYBOL!C$54:N2388,6,0)),VLOOKUP(B498,FUTBOL!C$31:N2476,6,0)),VLOOKUP(B498,BASKETBOL!C$42:N2490,6,0)),VLOOKUP(B498,HENTBOL!C$32:N2491,6,0)),VLOOKUP(B498,HOKEY!C$35:N1835,6,0)),VLOOKUP(B498,KRİKET!C$30:N2265,6,0)),VLOOKUP(B498,'FERDİ BRANŞLAR'!B$2:M166,6,0))</f>
        <v>D GRB</v>
      </c>
      <c r="H498" s="185" t="str">
        <f>IFERROR(IFERROR(IFERROR(IFERROR(IFERROR(IFERROR(IFERROR(VLOOKUP(B498,FUTSAL!C$69:N11992,7,0),VLOOKUP(B498,VOLEYBOL!C$54:N2388,7,0)),VLOOKUP(B498,FUTBOL!C$31:N2476,7,0)),VLOOKUP(B498,BASKETBOL!C$42:N2490,7,0)),VLOOKUP(B498,HENTBOL!C$32:N2491,7,0)),VLOOKUP(B498,HOKEY!C$35:N1835,7,0)),VLOOKUP(B498,KRİKET!C$30:N2265,7,0)),VLOOKUP(B498,'FERDİ BRANŞLAR'!B$2:M166,7,0))</f>
        <v>KÇK ERKEK</v>
      </c>
      <c r="I498" s="187" t="str">
        <f>IFERROR(IFERROR(IFERROR(IFERROR(IFERROR(IFERROR(IFERROR(VLOOKUP(B498,FUTSAL!C$69:N11992,8,0),VLOOKUP(B498,VOLEYBOL!C$54:N2388,8,0)),VLOOKUP(B498,FUTBOL!C$31:N2476,8,0)),VLOOKUP(B498,BASKETBOL!C$42:N2490,8,0)),VLOOKUP(B498,HENTBOL!C$32:N2491,8,0)),VLOOKUP(B498,HOKEY!C$35:N1835,8,0)),VLOOKUP(B498,KRİKET!C$30:N2265,8,0)),VLOOKUP(B498,'FERDİ BRANŞLAR'!B$2:M166,8,0))</f>
        <v>MERZİFON VALİ HÜSEYİN POROY O.O</v>
      </c>
      <c r="J498" s="253">
        <f>IFERROR(IFERROR(IFERROR(IFERROR(IFERROR(IFERROR(IFERROR(VLOOKUP(B498,FUTSAL!C$69:N11992,9,0),VLOOKUP(B498,VOLEYBOL!C$54:N2388,9,0)),VLOOKUP(B498,FUTBOL!C$31:N2476,9,0)),VLOOKUP(B498,BASKETBOL!C$42:N2490,9,0)),VLOOKUP(B498,HENTBOL!C$32:N2491,9,0)),VLOOKUP(B498,HOKEY!C$35:N1835,9,0)),VLOOKUP(B498,KRİKET!C$30:N2265,9,0)),VLOOKUP(B498,'FERDİ BRANŞLAR'!B$2:M166,9,0))</f>
        <v>0</v>
      </c>
      <c r="K498" s="253">
        <f>IFERROR(IFERROR(IFERROR(IFERROR(IFERROR(IFERROR(IFERROR(VLOOKUP(B498,FUTSAL!C$69:N11992,10,0),VLOOKUP(B498,VOLEYBOL!C$54:N2388,10,0)),VLOOKUP(B498,FUTBOL!C$31:N2476,10,0)),VLOOKUP(B498,BASKETBOL!C$42:N2490,10,0)),VLOOKUP(B498,HENTBOL!C$32:N2491,10,0)),VLOOKUP(B498,HOKEY!C$35:N1835,10,0)),VLOOKUP(B498,KRİKET!C$30:N2265,10,0)),VLOOKUP(B498,'FERDİ BRANŞLAR'!B$2:M166,10,0))</f>
        <v>0</v>
      </c>
      <c r="L498" s="379" t="str">
        <f>IFERROR(IFERROR(IFERROR(IFERROR(IFERROR(IFERROR(IFERROR(VLOOKUP(B498,FUTSAL!C$69:N11992,11,0),VLOOKUP(B498,VOLEYBOL!C$54:N2388,11,0)),VLOOKUP(B498,FUTBOL!C$31:N2476,11,0)),VLOOKUP(B498,BASKETBOL!C$42:N2490,11,0)),VLOOKUP(B498,HENTBOL!C$32:N2491,11,0)),VLOOKUP(B498,HOKEY!C$35:N1835,11,0)),VLOOKUP(B498,KRİKET!C$30:N2265,11,0)),VLOOKUP(B498,'FERDİ BRANŞLAR'!B$2:M166,11,0))</f>
        <v>MERZİFON ÖZEL KUTLUBEY KOLEJİ O.O</v>
      </c>
      <c r="M498" s="79">
        <f>IFERROR(IFERROR(IFERROR(IFERROR(IFERROR(IFERROR(IFERROR(VLOOKUP(B498,FUTSAL!C$69:N11992,12,0),VLOOKUP(B498,VOLEYBOL!C$54:N2388,12,0)),VLOOKUP(B498,FUTBOL!C$31:N2476,12,0)),VLOOKUP(B498,BASKETBOL!C$42:N2490,12,0)),VLOOKUP(B498,HENTBOL!C$32:N2491,12,0)),VLOOKUP(B498,HOKEY!C$35:N1835,11,0)),VLOOKUP(B498,KRİKET!C$30:N2265,12,0)),VLOOKUP(B498,'FERDİ BRANŞLAR'!B$2:M166,12,0))</f>
        <v>0</v>
      </c>
    </row>
    <row r="499" spans="2:13" ht="12" x14ac:dyDescent="0.2">
      <c r="B499" s="104" t="s">
        <v>199</v>
      </c>
      <c r="C499" s="185">
        <f>IFERROR(IFERROR(IFERROR(IFERROR(IFERROR(IFERROR(IFERROR(VLOOKUP(B499,FUTSAL!C$69:N12039,2,0),VLOOKUP(B499,VOLEYBOL!C$54:N2435,2,0)),VLOOKUP(B499,FUTBOL!C$31:N2523,2,0)),VLOOKUP(B499,BASKETBOL!C$42:N2537,2,0)),VLOOKUP(B499,HENTBOL!C$32:N2538,2,0)),VLOOKUP(B499,HOKEY!C$35:N1882,2,0)),VLOOKUP(B499,KRİKET!C$30:N2312,2,0)),VLOOKUP(B499,'FERDİ BRANŞLAR'!B$2:M658,2,0))</f>
        <v>46164</v>
      </c>
      <c r="D499" s="186">
        <f>IFERROR(IFERROR(IFERROR(IFERROR(IFERROR(IFERROR(IFERROR(VLOOKUP(B499,FUTSAL!C$69:N12039,3,0),VLOOKUP(B499,VOLEYBOL!C$54:N2435,3,0)),VLOOKUP(B499,FUTBOL!C$31:N2523,3,0)),VLOOKUP(B499,BASKETBOL!C$42:N2537,3,0)),VLOOKUP(B499,HENTBOL!C$32:N2538,3,0)),VLOOKUP(B499,HOKEY!C$35:N1882,3,0)),VLOOKUP(B499,KRİKET!C$30:N2312,3,0)),VLOOKUP(B499,'FERDİ BRANŞLAR'!B$2:M658,3,0))</f>
        <v>0.41666666666666669</v>
      </c>
      <c r="E499" s="185" t="str">
        <f>IFERROR(IFERROR(IFERROR(IFERROR(IFERROR(IFERROR(IFERROR(VLOOKUP(B499,FUTSAL!C$69:N12039,4,0),VLOOKUP(B499,VOLEYBOL!C$54:N2435,4,0)),VLOOKUP(B499,FUTBOL!C$31:N2523,4,0)),VLOOKUP(B499,BASKETBOL!C$42:N2537,4,0)),VLOOKUP(B499,HENTBOL!C$32:N2538,4,0)),VLOOKUP(B499,HOKEY!C$35:N1882,4,0)),VLOOKUP(B499,KRİKET!C$30:N2312,4,0)),VLOOKUP(B499,'FERDİ BRANŞLAR'!B$2:M658,4,0))</f>
        <v>YEŞİLIRMAK KYK SOSYAL TESİS</v>
      </c>
      <c r="F499" s="185" t="str">
        <f>IFERROR(IFERROR(IFERROR(IFERROR(IFERROR(IFERROR(IFERROR(VLOOKUP(B499,FUTSAL!C$69:N12039,5,0),VLOOKUP(B499,VOLEYBOL!C$54:N2435,5,0)),VLOOKUP(B499,FUTBOL!C$31:N2523,5,0)),VLOOKUP(B499,BASKETBOL!C$42:N2537,5,0)),VLOOKUP(B499,HENTBOL!C$32:N2538,5,0)),VLOOKUP(B499,HOKEY!C$35:N1882,5,0)),VLOOKUP(B499,KRİKET!C$30:N2312,5,0)),VLOOKUP(B499,'FERDİ BRANŞLAR'!B$2:M658,5,0))</f>
        <v>SATRANÇ</v>
      </c>
      <c r="G499" s="185" t="str">
        <f>IFERROR(IFERROR(IFERROR(IFERROR(IFERROR(IFERROR(IFERROR(VLOOKUP(B499,FUTSAL!C$69:N12484,6,0),VLOOKUP(B499,VOLEYBOL!C$54:N2880,6,0)),VLOOKUP(B499,FUTBOL!C$31:N2968,6,0)),VLOOKUP(B499,BASKETBOL!C$42:N2982,6,0)),VLOOKUP(B499,HENTBOL!C$32:N2983,6,0)),VLOOKUP(B499,HOKEY!C$35:N2327,6,0)),VLOOKUP(B499,KRİKET!C$30:N2757,6,0)),VLOOKUP(B499,'FERDİ BRANŞLAR'!B$2:M658,6,0))</f>
        <v>…</v>
      </c>
      <c r="H499" s="185" t="str">
        <f>IFERROR(IFERROR(IFERROR(IFERROR(IFERROR(IFERROR(IFERROR(VLOOKUP(B499,FUTSAL!C$69:N12484,7,0),VLOOKUP(B499,VOLEYBOL!C$54:N2880,7,0)),VLOOKUP(B499,FUTBOL!C$31:N2968,7,0)),VLOOKUP(B499,BASKETBOL!C$42:N2982,7,0)),VLOOKUP(B499,HENTBOL!C$32:N2983,7,0)),VLOOKUP(B499,HOKEY!C$35:N2327,7,0)),VLOOKUP(B499,KRİKET!C$30:N2757,7,0)),VLOOKUP(B499,'FERDİ BRANŞLAR'!B$2:M658,7,0))</f>
        <v>MİNİKLER-A-B</v>
      </c>
      <c r="I499" s="187" t="str">
        <f>IFERROR(IFERROR(IFERROR(IFERROR(IFERROR(IFERROR(IFERROR(VLOOKUP(B499,FUTSAL!C$69:N12484,8,0),VLOOKUP(B499,VOLEYBOL!C$54:N2880,8,0)),VLOOKUP(B499,FUTBOL!C$31:N2968,8,0)),VLOOKUP(B499,BASKETBOL!C$42:N2982,8,0)),VLOOKUP(B499,HENTBOL!C$32:N2983,8,0)),VLOOKUP(B499,HOKEY!C$35:N2327,8,0)),VLOOKUP(B499,KRİKET!C$30:N2757,8,0)),VLOOKUP(B499,'FERDİ BRANŞLAR'!B$2:M658,8,0))</f>
        <v>……….</v>
      </c>
      <c r="J499" s="183" t="str">
        <f>IFERROR(IFERROR(IFERROR(IFERROR(IFERROR(IFERROR(IFERROR(VLOOKUP(B499,FUTSAL!C$69:N12484,9,0),VLOOKUP(B499,VOLEYBOL!C$54:N2880,9,0)),VLOOKUP(B499,FUTBOL!C$31:N2968,9,0)),VLOOKUP(B499,BASKETBOL!C$42:N2982,9,0)),VLOOKUP(B499,HENTBOL!C$32:N2983,9,0)),VLOOKUP(B499,HOKEY!C$35:N2327,9,0)),VLOOKUP(B499,KRİKET!C$30:N2757,9,0)),VLOOKUP(B499,'FERDİ BRANŞLAR'!B$2:M658,9,0))</f>
        <v>…</v>
      </c>
      <c r="K499" s="183" t="str">
        <f>IFERROR(IFERROR(IFERROR(IFERROR(IFERROR(IFERROR(IFERROR(VLOOKUP(B499,FUTSAL!C$69:N12484,10,0),VLOOKUP(B499,VOLEYBOL!C$54:N2880,10,0)),VLOOKUP(B499,FUTBOL!C$31:N2968,10,0)),VLOOKUP(B499,BASKETBOL!C$42:N2982,10,0)),VLOOKUP(B499,HENTBOL!C$32:N2983,10,0)),VLOOKUP(B499,HOKEY!C$35:N2327,10,0)),VLOOKUP(B499,KRİKET!C$30:N2757,10,0)),VLOOKUP(B499,'FERDİ BRANŞLAR'!B$2:M658,10,0))</f>
        <v>…</v>
      </c>
      <c r="L499" s="59" t="str">
        <f>IFERROR(IFERROR(IFERROR(IFERROR(IFERROR(IFERROR(IFERROR(VLOOKUP(B499,FUTSAL!C$69:N12484,11,0),VLOOKUP(B499,VOLEYBOL!C$54:N2880,11,0)),VLOOKUP(B499,FUTBOL!C$31:N2968,11,0)),VLOOKUP(B499,BASKETBOL!C$42:N2982,11,0)),VLOOKUP(B499,HENTBOL!C$32:N2983,11,0)),VLOOKUP(B499,HOKEY!C$35:N2327,11,0)),VLOOKUP(B499,KRİKET!C$30:N2757,11,0)),VLOOKUP(B499,'FERDİ BRANŞLAR'!B$2:M658,11,0))</f>
        <v>……….</v>
      </c>
      <c r="M499" s="79" t="str">
        <f>IFERROR(IFERROR(IFERROR(IFERROR(IFERROR(IFERROR(IFERROR(VLOOKUP(B499,FUTSAL!C$69:N12484,12,0),VLOOKUP(B499,VOLEYBOL!C$54:N2880,12,0)),VLOOKUP(B499,FUTBOL!C$31:N2968,12,0)),VLOOKUP(B499,BASKETBOL!C$42:N2982,12,0)),VLOOKUP(B499,HENTBOL!C$32:N2983,12,0)),VLOOKUP(B499,HOKEY!C$35:N2327,11,0)),VLOOKUP(B499,KRİKET!C$30:N2757,12,0)),VLOOKUP(B499,'FERDİ BRANŞLAR'!B$2:M658,12,0))</f>
        <v xml:space="preserve">KUPA TÖRENİ </v>
      </c>
    </row>
    <row r="500" spans="2:13" ht="12" x14ac:dyDescent="0.2">
      <c r="B500" s="188">
        <v>152</v>
      </c>
      <c r="C500" s="185">
        <f>IFERROR(IFERROR(IFERROR(IFERROR(IFERROR(IFERROR(IFERROR(VLOOKUP(B500,FUTSAL!C$69:N11546,2,0),VLOOKUP(B500,VOLEYBOL!C$54:N1942,2,0)),VLOOKUP(B500,FUTBOL!C$31:N2030,2,0)),VLOOKUP(B500,BASKETBOL!C$42:N2044,2,0)),VLOOKUP(B500,HENTBOL!C$32:N2045,2,0)),VLOOKUP(B500,HOKEY!C$35:N1389,2,0)),VLOOKUP(B500,KRİKET!C$30:N1819,2,0)),VLOOKUP(B500,'FERDİ BRANŞLAR'!B$2:M165,2,0))</f>
        <v>46164</v>
      </c>
      <c r="D500" s="186">
        <f>IFERROR(IFERROR(IFERROR(IFERROR(IFERROR(IFERROR(IFERROR(VLOOKUP(B500,FUTSAL!C$69:N11546,3,0),VLOOKUP(B500,VOLEYBOL!C$54:N1942,3,0)),VLOOKUP(B500,FUTBOL!C$31:N2030,3,0)),VLOOKUP(B500,BASKETBOL!C$42:N2044,3,0)),VLOOKUP(B500,HENTBOL!C$32:N2045,3,0)),VLOOKUP(B500,HOKEY!C$35:N1389,3,0)),VLOOKUP(B500,KRİKET!C$30:N1819,3,0)),VLOOKUP(B500,'FERDİ BRANŞLAR'!B$2:M165,3,0))</f>
        <v>0.45833333333333298</v>
      </c>
      <c r="E500" s="185" t="str">
        <f>IFERROR(IFERROR(IFERROR(IFERROR(IFERROR(IFERROR(IFERROR(VLOOKUP(B500,FUTSAL!C$69:N11546,4,0),VLOOKUP(B500,VOLEYBOL!C$54:N1942,4,0)),VLOOKUP(B500,FUTBOL!C$31:N2030,4,0)),VLOOKUP(B500,BASKETBOL!C$42:N2044,4,0)),VLOOKUP(B500,HENTBOL!C$32:N2045,4,0)),VLOOKUP(B500,HOKEY!C$35:N1389,4,0)),VLOOKUP(B500,KRİKET!C$30:N1819,4,0)),VLOOKUP(B500,'FERDİ BRANŞLAR'!B$2:M165,4,0))</f>
        <v>AMASYA SS</v>
      </c>
      <c r="F500" s="185" t="str">
        <f>IFERROR(IFERROR(IFERROR(IFERROR(IFERROR(IFERROR(IFERROR(VLOOKUP(B500,FUTSAL!C$69:N11546,5,0),VLOOKUP(B500,VOLEYBOL!C$54:N1942,5,0)),VLOOKUP(B500,FUTBOL!C$31:N2030,5,0)),VLOOKUP(B500,BASKETBOL!C$42:N2044,5,0)),VLOOKUP(B500,HENTBOL!C$32:N2045,5,0)),VLOOKUP(B500,HOKEY!C$35:N1389,5,0)),VLOOKUP(B500,KRİKET!C$30:N1819,5,0)),VLOOKUP(B500,'FERDİ BRANŞLAR'!B$2:M165,5,0))</f>
        <v>FUTSAL</v>
      </c>
      <c r="G500" s="185" t="str">
        <f>IFERROR(IFERROR(IFERROR(IFERROR(IFERROR(IFERROR(IFERROR(VLOOKUP(B500,FUTSAL!C$69:N11991,6,0),VLOOKUP(B500,VOLEYBOL!C$54:N2387,6,0)),VLOOKUP(B500,FUTBOL!C$31:N2475,6,0)),VLOOKUP(B500,BASKETBOL!C$42:N2489,6,0)),VLOOKUP(B500,HENTBOL!C$32:N2490,6,0)),VLOOKUP(B500,HOKEY!C$35:N1834,6,0)),VLOOKUP(B500,KRİKET!C$30:N2264,6,0)),VLOOKUP(B500,'FERDİ BRANŞLAR'!B$2:M165,6,0))</f>
        <v>B GRB</v>
      </c>
      <c r="H500" s="185" t="str">
        <f>IFERROR(IFERROR(IFERROR(IFERROR(IFERROR(IFERROR(IFERROR(VLOOKUP(B500,FUTSAL!C$69:N11991,7,0),VLOOKUP(B500,VOLEYBOL!C$54:N2387,7,0)),VLOOKUP(B500,FUTBOL!C$31:N2475,7,0)),VLOOKUP(B500,BASKETBOL!C$42:N2489,7,0)),VLOOKUP(B500,HENTBOL!C$32:N2490,7,0)),VLOOKUP(B500,HOKEY!C$35:N1834,7,0)),VLOOKUP(B500,KRİKET!C$30:N2264,7,0)),VLOOKUP(B500,'FERDİ BRANŞLAR'!B$2:M165,7,0))</f>
        <v>KÜÇÜK  ERKEK</v>
      </c>
      <c r="I500" s="187" t="str">
        <f>IFERROR(IFERROR(IFERROR(IFERROR(IFERROR(IFERROR(IFERROR(VLOOKUP(B500,FUTSAL!C$69:N11991,8,0),VLOOKUP(B500,VOLEYBOL!C$54:N2387,8,0)),VLOOKUP(B500,FUTBOL!C$31:N2475,8,0)),VLOOKUP(B500,BASKETBOL!C$42:N2489,8,0)),VLOOKUP(B500,HENTBOL!C$32:N2490,8,0)),VLOOKUP(B500,HOKEY!C$35:N1834,8,0)),VLOOKUP(B500,KRİKET!C$30:N2264,8,0)),VLOOKUP(B500,'FERDİ BRANŞLAR'!B$2:M165,8,0))</f>
        <v>AMASYA TÜRK TELEKOM İO</v>
      </c>
      <c r="J500" s="253">
        <f>IFERROR(IFERROR(IFERROR(IFERROR(IFERROR(IFERROR(IFERROR(VLOOKUP(B500,FUTSAL!C$69:N11991,9,0),VLOOKUP(B500,VOLEYBOL!C$54:N2387,9,0)),VLOOKUP(B500,FUTBOL!C$31:N2475,9,0)),VLOOKUP(B500,BASKETBOL!C$42:N2489,9,0)),VLOOKUP(B500,HENTBOL!C$32:N2490,9,0)),VLOOKUP(B500,HOKEY!C$35:N1834,9,0)),VLOOKUP(B500,KRİKET!C$30:N2264,9,0)),VLOOKUP(B500,'FERDİ BRANŞLAR'!B$2:M165,9,0))</f>
        <v>0</v>
      </c>
      <c r="K500" s="253">
        <f>IFERROR(IFERROR(IFERROR(IFERROR(IFERROR(IFERROR(IFERROR(VLOOKUP(B500,FUTSAL!C$69:N11991,10,0),VLOOKUP(B500,VOLEYBOL!C$54:N2387,10,0)),VLOOKUP(B500,FUTBOL!C$31:N2475,10,0)),VLOOKUP(B500,BASKETBOL!C$42:N2489,10,0)),VLOOKUP(B500,HENTBOL!C$32:N2490,10,0)),VLOOKUP(B500,HOKEY!C$35:N1834,10,0)),VLOOKUP(B500,KRİKET!C$30:N2264,10,0)),VLOOKUP(B500,'FERDİ BRANŞLAR'!B$2:M165,10,0))</f>
        <v>0</v>
      </c>
      <c r="L500" s="351" t="str">
        <f>IFERROR(IFERROR(IFERROR(IFERROR(IFERROR(IFERROR(IFERROR(VLOOKUP(B500,FUTSAL!C$69:N11991,11,0),VLOOKUP(B500,VOLEYBOL!C$54:N2387,11,0)),VLOOKUP(B500,FUTBOL!C$31:N2475,11,0)),VLOOKUP(B500,BASKETBOL!C$42:N2489,11,0)),VLOOKUP(B500,HENTBOL!C$32:N2490,11,0)),VLOOKUP(B500,HOKEY!C$35:N1834,11,0)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2489,12,0)),VLOOKUP(B500,HENTBOL!C$32:N2490,12,0)),VLOOKUP(B500,HOKEY!C$35:N1834,11,0)),VLOOKUP(B500,KRİKET!C$30:N2264,12,0)),VLOOKUP(B500,'FERDİ BRANŞLAR'!B$2:M165,12,0))</f>
        <v>0</v>
      </c>
    </row>
    <row r="501" spans="2:13" ht="12" x14ac:dyDescent="0.2">
      <c r="B501" s="188">
        <v>168</v>
      </c>
      <c r="C501" s="185">
        <f>IFERROR(IFERROR(IFERROR(IFERROR(IFERROR(IFERROR(IFERROR(VLOOKUP(B501,FUTSAL!C$69:N11574,2,0),VLOOKUP(B501,VOLEYBOL!C$54:N1970,2,0)),VLOOKUP(B501,FUTBOL!C$31:N2058,2,0)),VLOOKUP(B501,BASKETBOL!C$42:N2072,2,0)),VLOOKUP(B501,HENTBOL!C$32:N2073,2,0)),VLOOKUP(B501,HOKEY!C$35:N1417,2,0)),VLOOKUP(B501,KRİKET!C$30:N1847,2,0)),VLOOKUP(B501,'FERDİ BRANŞLAR'!B$2:M193,2,0))</f>
        <v>46164</v>
      </c>
      <c r="D501" s="186">
        <f>IFERROR(IFERROR(IFERROR(IFERROR(IFERROR(IFERROR(IFERROR(VLOOKUP(B501,FUTSAL!C$69:N11574,3,0),VLOOKUP(B501,VOLEYBOL!C$54:N1970,3,0)),VLOOKUP(B501,FUTBOL!C$31:N2058,3,0)),VLOOKUP(B501,BASKETBOL!C$42:N2072,3,0)),VLOOKUP(B501,HENTBOL!C$32:N2073,3,0)),VLOOKUP(B501,HOKEY!C$35:N1417,3,0)),VLOOKUP(B501,KRİKET!C$30:N1847,3,0)),VLOOKUP(B501,'FERDİ BRANŞLAR'!B$2:M193,3,0))</f>
        <v>0.45833333333333331</v>
      </c>
      <c r="E501" s="185" t="str">
        <f>IFERROR(IFERROR(IFERROR(IFERROR(IFERROR(IFERROR(IFERROR(VLOOKUP(B501,FUTSAL!C$69:N11574,4,0),VLOOKUP(B501,VOLEYBOL!C$54:N1970,4,0)),VLOOKUP(B501,FUTBOL!C$31:N2058,4,0)),VLOOKUP(B501,BASKETBOL!C$42:N2072,4,0)),VLOOKUP(B501,HENTBOL!C$32:N2073,4,0)),VLOOKUP(B501,HOKEY!C$35:N1417,4,0)),VLOOKUP(B501,KRİKET!C$30:N1847,4,0)),VLOOKUP(B501,'FERDİ BRANŞLAR'!B$2:M193,4,0))</f>
        <v>MERZİFON</v>
      </c>
      <c r="F501" s="185" t="str">
        <f>IFERROR(IFERROR(IFERROR(IFERROR(IFERROR(IFERROR(IFERROR(VLOOKUP(B501,FUTSAL!C$69:N11574,5,0),VLOOKUP(B501,VOLEYBOL!C$54:N1970,5,0)),VLOOKUP(B501,FUTBOL!C$31:N2058,5,0)),VLOOKUP(B501,BASKETBOL!C$42:N2072,5,0)),VLOOKUP(B501,HENTBOL!C$32:N2073,5,0)),VLOOKUP(B501,HOKEY!C$35:N1417,5,0)),VLOOKUP(B501,KRİKET!C$30:N1847,5,0)),VLOOKUP(B501,'FERDİ BRANŞLAR'!B$2:M193,5,0))</f>
        <v>FUTSAL</v>
      </c>
      <c r="G501" s="185" t="str">
        <f>IFERROR(IFERROR(IFERROR(IFERROR(IFERROR(IFERROR(IFERROR(VLOOKUP(B501,FUTSAL!C$69:N12019,6,0),VLOOKUP(B501,VOLEYBOL!C$54:N2415,6,0)),VLOOKUP(B501,FUTBOL!C$31:N2503,6,0)),VLOOKUP(B501,BASKETBOL!C$42:N2517,6,0)),VLOOKUP(B501,HENTBOL!C$32:N2518,6,0)),VLOOKUP(B501,HOKEY!C$35:N1862,6,0)),VLOOKUP(B501,KRİKET!C$30:N2292,6,0)),VLOOKUP(B501,'FERDİ BRANŞLAR'!B$2:M193,6,0))</f>
        <v>E GRB</v>
      </c>
      <c r="H501" s="185" t="str">
        <f>IFERROR(IFERROR(IFERROR(IFERROR(IFERROR(IFERROR(IFERROR(VLOOKUP(B501,FUTSAL!C$69:N12019,7,0),VLOOKUP(B501,VOLEYBOL!C$54:N2415,7,0)),VLOOKUP(B501,FUTBOL!C$31:N2503,7,0)),VLOOKUP(B501,BASKETBOL!C$42:N2517,7,0)),VLOOKUP(B501,HENTBOL!C$32:N2518,7,0)),VLOOKUP(B501,HOKEY!C$35:N1862,7,0)),VLOOKUP(B501,KRİKET!C$30:N2292,7,0)),VLOOKUP(B501,'FERDİ BRANŞLAR'!B$2:M193,7,0))</f>
        <v>KÇK ERKEK</v>
      </c>
      <c r="I501" s="187" t="str">
        <f>IFERROR(IFERROR(IFERROR(IFERROR(IFERROR(IFERROR(IFERROR(VLOOKUP(B501,FUTSAL!C$69:N12019,8,0),VLOOKUP(B501,VOLEYBOL!C$54:N2415,8,0)),VLOOKUP(B501,FUTBOL!C$31:N2503,8,0)),VLOOKUP(B501,BASKETBOL!C$42:N2517,8,0)),VLOOKUP(B501,HENTBOL!C$32:N2518,8,0)),VLOOKUP(B501,HOKEY!C$35:N1862,8,0)),VLOOKUP(B501,KRİKET!C$30:N2292,8,0)),VLOOKUP(B501,'FERDİ BRANŞLAR'!B$2:M193,8,0))</f>
        <v>MERZİFON ŞEHİT KUBİLAY ER İHO</v>
      </c>
      <c r="J501" s="253">
        <f>IFERROR(IFERROR(IFERROR(IFERROR(IFERROR(IFERROR(IFERROR(VLOOKUP(B501,FUTSAL!C$69:N12019,9,0),VLOOKUP(B501,VOLEYBOL!C$54:N2415,9,0)),VLOOKUP(B501,FUTBOL!C$31:N2503,9,0)),VLOOKUP(B501,BASKETBOL!C$42:N2517,9,0)),VLOOKUP(B501,HENTBOL!C$32:N2518,9,0)),VLOOKUP(B501,HOKEY!C$35:N1862,9,0)),VLOOKUP(B501,KRİKET!C$30:N2292,9,0)),VLOOKUP(B501,'FERDİ BRANŞLAR'!B$2:M193,9,0))</f>
        <v>0</v>
      </c>
      <c r="K501" s="253">
        <f>IFERROR(IFERROR(IFERROR(IFERROR(IFERROR(IFERROR(IFERROR(VLOOKUP(B501,FUTSAL!C$69:N12019,10,0),VLOOKUP(B501,VOLEYBOL!C$54:N2415,10,0)),VLOOKUP(B501,FUTBOL!C$31:N2503,10,0)),VLOOKUP(B501,BASKETBOL!C$42:N2517,10,0)),VLOOKUP(B501,HENTBOL!C$32:N2518,10,0)),VLOOKUP(B501,HOKEY!C$35:N1862,10,0)),VLOOKUP(B501,KRİKET!C$30:N2292,10,0)),VLOOKUP(B501,'FERDİ BRANŞLAR'!B$2:M193,10,0))</f>
        <v>0</v>
      </c>
      <c r="L501" s="59" t="str">
        <f>IFERROR(IFERROR(IFERROR(IFERROR(IFERROR(IFERROR(IFERROR(VLOOKUP(B501,FUTSAL!C$69:N12019,11,0),VLOOKUP(B501,VOLEYBOL!C$54:N2415,11,0)),VLOOKUP(B501,FUTBOL!C$31:N2503,11,0)),VLOOKUP(B501,BASKETBOL!C$42:N2517,11,0)),VLOOKUP(B501,HENTBOL!C$32:N2518,11,0)),VLOOKUP(B501,HOKEY!C$35:N1862,11,0)),VLOOKUP(B501,KRİKET!C$30:N2292,11,0)),VLOOKUP(B501,'FERDİ BRANŞLAR'!B$2:M193,11,0))</f>
        <v>MERZİFON NAMIK KEMAL O.O</v>
      </c>
      <c r="M501" s="79">
        <f>IFERROR(IFERROR(IFERROR(IFERROR(IFERROR(IFERROR(IFERROR(VLOOKUP(B501,FUTSAL!C$69:N12019,12,0),VLOOKUP(B501,VOLEYBOL!C$54:N2415,12,0)),VLOOKUP(B501,FUTBOL!C$31:N2503,12,0)),VLOOKUP(B501,BASKETBOL!C$42:N2517,12,0)),VLOOKUP(B501,HENTBOL!C$32:N2518,12,0)),VLOOKUP(B501,HOKEY!C$35:N1862,11,0)),VLOOKUP(B501,KRİKET!C$30:N2292,12,0)),VLOOKUP(B501,'FERDİ BRANŞLAR'!B$2:M193,12,0))</f>
        <v>0</v>
      </c>
    </row>
    <row r="502" spans="2:13" ht="12" x14ac:dyDescent="0.2">
      <c r="B502" s="188">
        <v>143</v>
      </c>
      <c r="C502" s="185">
        <f>IFERROR(IFERROR(IFERROR(IFERROR(IFERROR(IFERROR(IFERROR(VLOOKUP(B502,FUTSAL!C$69:N11500,2,0),VLOOKUP(B502,VOLEYBOL!C$54:N1896,2,0)),VLOOKUP(B502,FUTBOL!C$31:N1984,2,0)),VLOOKUP(B502,BASKETBOL!C$42:N1998,2,0)),VLOOKUP(B502,HENTBOL!C$32:N1999,2,0)),VLOOKUP(B502,HOKEY!C$35:N1343,2,0)),VLOOKUP(B502,KRİKET!C$30:N1773,2,0)),VLOOKUP(B502,'FERDİ BRANŞLAR'!B$2:M119,2,0))</f>
        <v>46174</v>
      </c>
      <c r="D502" s="186">
        <f>IFERROR(IFERROR(IFERROR(IFERROR(IFERROR(IFERROR(IFERROR(VLOOKUP(B502,FUTSAL!C$69:N11500,3,0),VLOOKUP(B502,VOLEYBOL!C$54:N1896,3,0)),VLOOKUP(B502,FUTBOL!C$31:N1984,3,0)),VLOOKUP(B502,BASKETBOL!C$42:N1998,3,0)),VLOOKUP(B502,HENTBOL!C$32:N1999,3,0)),VLOOKUP(B502,HOKEY!C$35:N1343,3,0)),VLOOKUP(B502,KRİKET!C$30:N1773,3,0)),VLOOKUP(B502,'FERDİ BRANŞLAR'!B$2:M119,3,0))</f>
        <v>0.41666666666666669</v>
      </c>
      <c r="E502" s="185" t="str">
        <f>IFERROR(IFERROR(IFERROR(IFERROR(IFERROR(IFERROR(IFERROR(VLOOKUP(B502,FUTSAL!C$69:N11500,4,0),VLOOKUP(B502,VOLEYBOL!C$54:N1896,4,0)),VLOOKUP(B502,FUTBOL!C$31:N1984,4,0)),VLOOKUP(B502,BASKETBOL!C$42:N1998,4,0)),VLOOKUP(B502,HENTBOL!C$32:N1999,4,0)),VLOOKUP(B502,HOKEY!C$35:N1343,4,0)),VLOOKUP(B502,KRİKET!C$30:N1773,4,0)),VLOOKUP(B502,'FERDİ BRANŞLAR'!B$2:M119,4,0))</f>
        <v>AMASYA SS</v>
      </c>
      <c r="F502" s="185" t="str">
        <f>IFERROR(IFERROR(IFERROR(IFERROR(IFERROR(IFERROR(IFERROR(VLOOKUP(B502,FUTSAL!C$69:N11500,5,0),VLOOKUP(B502,VOLEYBOL!C$54:N1896,5,0)),VLOOKUP(B502,FUTBOL!C$31:N1984,5,0)),VLOOKUP(B502,BASKETBOL!C$42:N1998,5,0)),VLOOKUP(B502,HENTBOL!C$32:N1999,5,0)),VLOOKUP(B502,HOKEY!C$35:N1343,5,0)),VLOOKUP(B502,KRİKET!C$30:N1773,5,0)),VLOOKUP(B502,'FERDİ BRANŞLAR'!B$2:M119,5,0))</f>
        <v>FUTSAL</v>
      </c>
      <c r="G502" s="185" t="str">
        <f>IFERROR(IFERROR(IFERROR(IFERROR(IFERROR(IFERROR(IFERROR(VLOOKUP(B502,FUTSAL!C$69:N11945,6,0),VLOOKUP(B502,VOLEYBOL!C$54:N2341,6,0)),VLOOKUP(B502,FUTBOL!C$31:N2429,6,0)),VLOOKUP(B502,BASKETBOL!C$42:N2443,6,0)),VLOOKUP(B502,HENTBOL!C$32:N2444,6,0)),VLOOKUP(B502,HOKEY!C$35:N1788,6,0)),VLOOKUP(B502,KRİKET!C$30:N2218,6,0)),VLOOKUP(B502,'FERDİ BRANŞLAR'!B$2:M119,6,0))</f>
        <v>A GRB</v>
      </c>
      <c r="H502" s="185" t="str">
        <f>IFERROR(IFERROR(IFERROR(IFERROR(IFERROR(IFERROR(IFERROR(VLOOKUP(B502,FUTSAL!C$69:N11945,7,0),VLOOKUP(B502,VOLEYBOL!C$54:N2341,7,0)),VLOOKUP(B502,FUTBOL!C$31:N2429,7,0)),VLOOKUP(B502,BASKETBOL!C$42:N2443,7,0)),VLOOKUP(B502,HENTBOL!C$32:N2444,7,0)),VLOOKUP(B502,HOKEY!C$35:N1788,7,0)),VLOOKUP(B502,KRİKET!C$30:N2218,7,0)),VLOOKUP(B502,'FERDİ BRANŞLAR'!B$2:M119,7,0))</f>
        <v>KÜÇÜK  ERKEK</v>
      </c>
      <c r="I502" s="187" t="str">
        <f>IFERROR(IFERROR(IFERROR(IFERROR(IFERROR(IFERROR(IFERROR(VLOOKUP(B502,FUTSAL!C$69:N11945,8,0),VLOOKUP(B502,VOLEYBOL!C$54:N2341,8,0)),VLOOKUP(B502,FUTBOL!C$31:N2429,8,0)),VLOOKUP(B502,BASKETBOL!C$42:N2443,8,0)),VLOOKUP(B502,HENTBOL!C$32:N2444,8,0)),VLOOKUP(B502,HOKEY!C$35:N1788,8,0)),VLOOKUP(B502,KRİKET!C$30:N2218,8,0)),VLOOKUP(B502,'FERDİ BRANŞLAR'!B$2:M119,8,0))</f>
        <v>SULUOVA GAZİ O.O</v>
      </c>
      <c r="J502" s="253">
        <f>IFERROR(IFERROR(IFERROR(IFERROR(IFERROR(IFERROR(IFERROR(VLOOKUP(B502,FUTSAL!C$69:N11945,9,0),VLOOKUP(B502,VOLEYBOL!C$54:N2341,9,0)),VLOOKUP(B502,FUTBOL!C$31:N2429,9,0)),VLOOKUP(B502,BASKETBOL!C$42:N2443,9,0)),VLOOKUP(B502,HENTBOL!C$32:N2444,9,0)),VLOOKUP(B502,HOKEY!C$35:N1788,9,0)),VLOOKUP(B502,KRİKET!C$30:N2218,9,0)),VLOOKUP(B502,'FERDİ BRANŞLAR'!B$2:M119,9,0))</f>
        <v>0</v>
      </c>
      <c r="K502" s="253">
        <f>IFERROR(IFERROR(IFERROR(IFERROR(IFERROR(IFERROR(IFERROR(VLOOKUP(B502,FUTSAL!C$69:N11945,10,0),VLOOKUP(B502,VOLEYBOL!C$54:N2341,10,0)),VLOOKUP(B502,FUTBOL!C$31:N2429,10,0)),VLOOKUP(B502,BASKETBOL!C$42:N2443,10,0)),VLOOKUP(B502,HENTBOL!C$32:N2444,10,0)),VLOOKUP(B502,HOKEY!C$35:N1788,10,0)),VLOOKUP(B502,KRİKET!C$30:N2218,10,0)),VLOOKUP(B502,'FERDİ BRANŞLAR'!B$2:M119,10,0))</f>
        <v>0</v>
      </c>
      <c r="L502" s="59" t="str">
        <f>IFERROR(IFERROR(IFERROR(IFERROR(IFERROR(IFERROR(IFERROR(VLOOKUP(B502,FUTSAL!C$69:N11945,11,0),VLOOKUP(B502,VOLEYBOL!C$54:N2341,11,0)),VLOOKUP(B502,FUTBOL!C$31:N2429,11,0)),VLOOKUP(B502,BASKETBOL!C$42:N2443,11,0)),VLOOKUP(B502,HENTBOL!C$32:N2444,11,0)),VLOOKUP(B502,HOKEY!C$35:N1788,11,0)),VLOOKUP(B502,KRİKET!C$30:N2218,11,0)),VLOOKUP(B502,'FERDİ BRANŞLAR'!B$2:M119,11,0))</f>
        <v>AMASYA BÜYÜK KIZILCA O.O</v>
      </c>
      <c r="M502" s="79">
        <f>IFERROR(IFERROR(IFERROR(IFERROR(IFERROR(IFERROR(IFERROR(VLOOKUP(B502,FUTSAL!C$69:N11945,12,0),VLOOKUP(B502,VOLEYBOL!C$54:N2341,12,0)),VLOOKUP(B502,FUTBOL!C$31:N2429,12,0)),VLOOKUP(B502,BASKETBOL!C$42:N2443,12,0)),VLOOKUP(B502,HENTBOL!C$32:N2444,12,0)),VLOOKUP(B502,HOKEY!C$35:N1788,11,0)),VLOOKUP(B502,KRİKET!C$30:N2218,12,0)),VLOOKUP(B502,'FERDİ BRANŞLAR'!B$2:M119,12,0))</f>
        <v>0</v>
      </c>
    </row>
    <row r="503" spans="2:13" ht="12" x14ac:dyDescent="0.2">
      <c r="B503" s="188">
        <v>169</v>
      </c>
      <c r="C503" s="185">
        <f>IFERROR(IFERROR(IFERROR(IFERROR(IFERROR(IFERROR(IFERROR(VLOOKUP(B503,FUTSAL!C$69:N11597,2,0),VLOOKUP(B503,VOLEYBOL!C$54:N1993,2,0)),VLOOKUP(B503,FUTBOL!C$31:N2081,2,0)),VLOOKUP(B503,BASKETBOL!C$42:N2095,2,0)),VLOOKUP(B503,HENTBOL!C$32:N2096,2,0)),VLOOKUP(B503,HOKEY!C$35:N1440,2,0)),VLOOKUP(B503,KRİKET!C$30:N1870,2,0)),VLOOKUP(B503,'FERDİ BRANŞLAR'!B$2:M216,2,0))</f>
        <v>46174</v>
      </c>
      <c r="D503" s="186">
        <f>IFERROR(IFERROR(IFERROR(IFERROR(IFERROR(IFERROR(IFERROR(VLOOKUP(B503,FUTSAL!C$69:N11597,3,0),VLOOKUP(B503,VOLEYBOL!C$54:N1993,3,0)),VLOOKUP(B503,FUTBOL!C$31:N2081,3,0)),VLOOKUP(B503,BASKETBOL!C$42:N2095,3,0)),VLOOKUP(B503,HENTBOL!C$32:N2096,3,0)),VLOOKUP(B503,HOKEY!C$35:N1440,3,0)),VLOOKUP(B503,KRİKET!C$30:N1870,3,0)),VLOOKUP(B503,'FERDİ BRANŞLAR'!B$2:M216,3,0))</f>
        <v>0.41666666666666669</v>
      </c>
      <c r="E503" s="185" t="str">
        <f>IFERROR(IFERROR(IFERROR(IFERROR(IFERROR(IFERROR(IFERROR(VLOOKUP(B503,FUTSAL!C$69:N11597,4,0),VLOOKUP(B503,VOLEYBOL!C$54:N1993,4,0)),VLOOKUP(B503,FUTBOL!C$31:N2081,4,0)),VLOOKUP(B503,BASKETBOL!C$42:N2095,4,0)),VLOOKUP(B503,HENTBOL!C$32:N2096,4,0)),VLOOKUP(B503,HOKEY!C$35:N1440,4,0)),VLOOKUP(B503,KRİKET!C$30:N1870,4,0)),VLOOKUP(B503,'FERDİ BRANŞLAR'!B$2:M216,4,0))</f>
        <v>MERZİFON</v>
      </c>
      <c r="F503" s="185" t="str">
        <f>IFERROR(IFERROR(IFERROR(IFERROR(IFERROR(IFERROR(IFERROR(VLOOKUP(B503,FUTSAL!C$69:N11597,5,0),VLOOKUP(B503,VOLEYBOL!C$54:N1993,5,0)),VLOOKUP(B503,FUTBOL!C$31:N2081,5,0)),VLOOKUP(B503,BASKETBOL!C$42:N2095,5,0)),VLOOKUP(B503,HENTBOL!C$32:N2096,5,0)),VLOOKUP(B503,HOKEY!C$35:N1440,5,0)),VLOOKUP(B503,KRİKET!C$30:N1870,5,0)),VLOOKUP(B503,'FERDİ BRANŞLAR'!B$2:M216,5,0))</f>
        <v>FUTSAL</v>
      </c>
      <c r="G503" s="185" t="str">
        <f>IFERROR(IFERROR(IFERROR(IFERROR(IFERROR(IFERROR(IFERROR(VLOOKUP(B503,FUTSAL!C$69:N12042,6,0),VLOOKUP(B503,VOLEYBOL!C$54:N2438,6,0)),VLOOKUP(B503,FUTBOL!C$31:N2526,6,0)),VLOOKUP(B503,BASKETBOL!C$42:N2540,6,0)),VLOOKUP(B503,HENTBOL!C$32:N2541,6,0)),VLOOKUP(B503,HOKEY!C$35:N1885,6,0)),VLOOKUP(B503,KRİKET!C$30:N2315,6,0)),VLOOKUP(B503,'FERDİ BRANŞLAR'!B$2:M216,6,0))</f>
        <v>E GRB</v>
      </c>
      <c r="H503" s="185" t="str">
        <f>IFERROR(IFERROR(IFERROR(IFERROR(IFERROR(IFERROR(IFERROR(VLOOKUP(B503,FUTSAL!C$69:N12042,7,0),VLOOKUP(B503,VOLEYBOL!C$54:N2438,7,0)),VLOOKUP(B503,FUTBOL!C$31:N2526,7,0)),VLOOKUP(B503,BASKETBOL!C$42:N2540,7,0)),VLOOKUP(B503,HENTBOL!C$32:N2541,7,0)),VLOOKUP(B503,HOKEY!C$35:N1885,7,0)),VLOOKUP(B503,KRİKET!C$30:N2315,7,0)),VLOOKUP(B503,'FERDİ BRANŞLAR'!B$2:M216,7,0))</f>
        <v>KÇK ERKEK</v>
      </c>
      <c r="I503" s="187" t="str">
        <f>IFERROR(IFERROR(IFERROR(IFERROR(IFERROR(IFERROR(IFERROR(VLOOKUP(B503,FUTSAL!C$69:N12042,8,0),VLOOKUP(B503,VOLEYBOL!C$54:N2438,8,0)),VLOOKUP(B503,FUTBOL!C$31:N2526,8,0)),VLOOKUP(B503,BASKETBOL!C$42:N2540,8,0)),VLOOKUP(B503,HENTBOL!C$32:N2541,8,0)),VLOOKUP(B503,HOKEY!C$35:N1885,8,0)),VLOOKUP(B503,KRİKET!C$30:N2315,8,0)),VLOOKUP(B503,'FERDİ BRANŞLAR'!B$2:M216,8,0))</f>
        <v>MERZİFON ŞEHİT BİNBAŞI ARSLAN KULAKSIZ O.O</v>
      </c>
      <c r="J503" s="253">
        <f>IFERROR(IFERROR(IFERROR(IFERROR(IFERROR(IFERROR(IFERROR(VLOOKUP(B503,FUTSAL!C$69:N12042,9,0),VLOOKUP(B503,VOLEYBOL!C$54:N2438,9,0)),VLOOKUP(B503,FUTBOL!C$31:N2526,9,0)),VLOOKUP(B503,BASKETBOL!C$42:N2540,9,0)),VLOOKUP(B503,HENTBOL!C$32:N2541,9,0)),VLOOKUP(B503,HOKEY!C$35:N1885,9,0)),VLOOKUP(B503,KRİKET!C$30:N2315,9,0)),VLOOKUP(B503,'FERDİ BRANŞLAR'!B$2:M216,9,0))</f>
        <v>0</v>
      </c>
      <c r="K503" s="253">
        <f>IFERROR(IFERROR(IFERROR(IFERROR(IFERROR(IFERROR(IFERROR(VLOOKUP(B503,FUTSAL!C$69:N12042,10,0),VLOOKUP(B503,VOLEYBOL!C$54:N2438,10,0)),VLOOKUP(B503,FUTBOL!C$31:N2526,10,0)),VLOOKUP(B503,BASKETBOL!C$42:N2540,10,0)),VLOOKUP(B503,HENTBOL!C$32:N2541,10,0)),VLOOKUP(B503,HOKEY!C$35:N1885,10,0)),VLOOKUP(B503,KRİKET!C$30:N2315,10,0)),VLOOKUP(B503,'FERDİ BRANŞLAR'!B$2:M216,10,0))</f>
        <v>0</v>
      </c>
      <c r="L503" s="59" t="str">
        <f>IFERROR(IFERROR(IFERROR(IFERROR(IFERROR(IFERROR(IFERROR(VLOOKUP(B503,FUTSAL!C$69:N12042,11,0),VLOOKUP(B503,VOLEYBOL!C$54:N2438,11,0)),VLOOKUP(B503,FUTBOL!C$31:N2526,11,0)),VLOOKUP(B503,BASKETBOL!C$42:N2540,11,0)),VLOOKUP(B503,HENTBOL!C$32:N2541,11,0)),VLOOKUP(B503,HOKEY!C$35:N1885,11,0)),VLOOKUP(B503,KRİKET!C$30:N2315,11,0)),VLOOKUP(B503,'FERDİ BRANŞLAR'!B$2:M216,11,0))</f>
        <v>MERZİFON ŞEHİT KUBİLAY ER İHO</v>
      </c>
      <c r="M503" s="79">
        <f>IFERROR(IFERROR(IFERROR(IFERROR(IFERROR(IFERROR(IFERROR(VLOOKUP(B503,FUTSAL!C$69:N12042,12,0),VLOOKUP(B503,VOLEYBOL!C$54:N2438,12,0)),VLOOKUP(B503,FUTBOL!C$31:N2526,12,0)),VLOOKUP(B503,BASKETBOL!C$42:N2540,12,0)),VLOOKUP(B503,HENTBOL!C$32:N2541,12,0)),VLOOKUP(B503,HOKEY!C$35:N1885,11,0)),VLOOKUP(B503,KRİKET!C$30:N2315,12,0)),VLOOKUP(B503,'FERDİ BRANŞLAR'!B$2:M216,12,0))</f>
        <v>0</v>
      </c>
    </row>
    <row r="504" spans="2:13" ht="12" x14ac:dyDescent="0.2">
      <c r="B504" s="188">
        <v>144</v>
      </c>
      <c r="C504" s="185">
        <f>IFERROR(IFERROR(IFERROR(IFERROR(IFERROR(IFERROR(IFERROR(VLOOKUP(B504,FUTSAL!C$69:N11501,2,0),VLOOKUP(B504,VOLEYBOL!C$54:N1897,2,0)),VLOOKUP(B504,FUTBOL!C$31:N1985,2,0)),VLOOKUP(B504,BASKETBOL!C$42:N1999,2,0)),VLOOKUP(B504,HENTBOL!C$32:N2000,2,0)),VLOOKUP(B504,HOKEY!C$35:N1344,2,0)),VLOOKUP(B504,KRİKET!C$30:N1774,2,0)),VLOOKUP(B504,'FERDİ BRANŞLAR'!B$2:M120,2,0))</f>
        <v>46174</v>
      </c>
      <c r="D504" s="186">
        <f>IFERROR(IFERROR(IFERROR(IFERROR(IFERROR(IFERROR(IFERROR(VLOOKUP(B504,FUTSAL!C$69:N11501,3,0),VLOOKUP(B504,VOLEYBOL!C$54:N1897,3,0)),VLOOKUP(B504,FUTBOL!C$31:N1985,3,0)),VLOOKUP(B504,BASKETBOL!C$42:N1999,3,0)),VLOOKUP(B504,HENTBOL!C$32:N2000,3,0)),VLOOKUP(B504,HOKEY!C$35:N1344,3,0)),VLOOKUP(B504,KRİKET!C$30:N1774,3,0)),VLOOKUP(B504,'FERDİ BRANŞLAR'!B$2:M120,3,0))</f>
        <v>0.45833333333333298</v>
      </c>
      <c r="E504" s="185" t="str">
        <f>IFERROR(IFERROR(IFERROR(IFERROR(IFERROR(IFERROR(IFERROR(VLOOKUP(B504,FUTSAL!C$69:N11501,4,0),VLOOKUP(B504,VOLEYBOL!C$54:N1897,4,0)),VLOOKUP(B504,FUTBOL!C$31:N1985,4,0)),VLOOKUP(B504,BASKETBOL!C$42:N1999,4,0)),VLOOKUP(B504,HENTBOL!C$32:N2000,4,0)),VLOOKUP(B504,HOKEY!C$35:N1344,4,0)),VLOOKUP(B504,KRİKET!C$30:N1774,4,0)),VLOOKUP(B504,'FERDİ BRANŞLAR'!B$2:M120,4,0))</f>
        <v>AMASYA SS</v>
      </c>
      <c r="F504" s="185" t="str">
        <f>IFERROR(IFERROR(IFERROR(IFERROR(IFERROR(IFERROR(IFERROR(VLOOKUP(B504,FUTSAL!C$69:N11501,5,0),VLOOKUP(B504,VOLEYBOL!C$54:N1897,5,0)),VLOOKUP(B504,FUTBOL!C$31:N1985,5,0)),VLOOKUP(B504,BASKETBOL!C$42:N1999,5,0)),VLOOKUP(B504,HENTBOL!C$32:N2000,5,0)),VLOOKUP(B504,HOKEY!C$35:N1344,5,0)),VLOOKUP(B504,KRİKET!C$30:N1774,5,0)),VLOOKUP(B504,'FERDİ BRANŞLAR'!B$2:M120,5,0))</f>
        <v>FUTSAL</v>
      </c>
      <c r="G504" s="185" t="str">
        <f>IFERROR(IFERROR(IFERROR(IFERROR(IFERROR(IFERROR(IFERROR(VLOOKUP(B504,FUTSAL!C$69:N11946,6,0),VLOOKUP(B504,VOLEYBOL!C$54:N2342,6,0)),VLOOKUP(B504,FUTBOL!C$31:N2430,6,0)),VLOOKUP(B504,BASKETBOL!C$42:N2444,6,0)),VLOOKUP(B504,HENTBOL!C$32:N2445,6,0)),VLOOKUP(B504,HOKEY!C$35:N1789,6,0)),VLOOKUP(B504,KRİKET!C$30:N2219,6,0)),VLOOKUP(B504,'FERDİ BRANŞLAR'!B$2:M120,6,0))</f>
        <v>A GRB</v>
      </c>
      <c r="H504" s="185" t="str">
        <f>IFERROR(IFERROR(IFERROR(IFERROR(IFERROR(IFERROR(IFERROR(VLOOKUP(B504,FUTSAL!C$69:N11946,7,0),VLOOKUP(B504,VOLEYBOL!C$54:N2342,7,0)),VLOOKUP(B504,FUTBOL!C$31:N2430,7,0)),VLOOKUP(B504,BASKETBOL!C$42:N2444,7,0)),VLOOKUP(B504,HENTBOL!C$32:N2445,7,0)),VLOOKUP(B504,HOKEY!C$35:N1789,7,0)),VLOOKUP(B504,KRİKET!C$30:N2219,7,0)),VLOOKUP(B504,'FERDİ BRANŞLAR'!B$2:M120,7,0))</f>
        <v>KÜÇÜK  ERKEK</v>
      </c>
      <c r="I504" s="187" t="str">
        <f>IFERROR(IFERROR(IFERROR(IFERROR(IFERROR(IFERROR(IFERROR(VLOOKUP(B504,FUTSAL!C$69:N11946,8,0),VLOOKUP(B504,VOLEYBOL!C$54:N2342,8,0)),VLOOKUP(B504,FUTBOL!C$31:N2430,8,0)),VLOOKUP(B504,BASKETBOL!C$42:N2444,8,0)),VLOOKUP(B504,HENTBOL!C$32:N2445,8,0)),VLOOKUP(B504,HOKEY!C$35:N1789,8,0)),VLOOKUP(B504,KRİKET!C$30:N2219,8,0)),VLOOKUP(B504,'FERDİ BRANŞLAR'!B$2:M120,8,0))</f>
        <v>AMASYA ÖZEL KUTLUBEY KOLEJİ O.O</v>
      </c>
      <c r="J504" s="253">
        <f>IFERROR(IFERROR(IFERROR(IFERROR(IFERROR(IFERROR(IFERROR(VLOOKUP(B504,FUTSAL!C$69:N11946,9,0),VLOOKUP(B504,VOLEYBOL!C$54:N2342,9,0)),VLOOKUP(B504,FUTBOL!C$31:N2430,9,0)),VLOOKUP(B504,BASKETBOL!C$42:N2444,9,0)),VLOOKUP(B504,HENTBOL!C$32:N2445,9,0)),VLOOKUP(B504,HOKEY!C$35:N1789,9,0)),VLOOKUP(B504,KRİKET!C$30:N2219,9,0)),VLOOKUP(B504,'FERDİ BRANŞLAR'!B$2:M120,9,0))</f>
        <v>0</v>
      </c>
      <c r="K504" s="253">
        <f>IFERROR(IFERROR(IFERROR(IFERROR(IFERROR(IFERROR(IFERROR(VLOOKUP(B504,FUTSAL!C$69:N11946,10,0),VLOOKUP(B504,VOLEYBOL!C$54:N2342,10,0)),VLOOKUP(B504,FUTBOL!C$31:N2430,10,0)),VLOOKUP(B504,BASKETBOL!C$42:N2444,10,0)),VLOOKUP(B504,HENTBOL!C$32:N2445,10,0)),VLOOKUP(B504,HOKEY!C$35:N1789,10,0)),VLOOKUP(B504,KRİKET!C$30:N2219,10,0)),VLOOKUP(B504,'FERDİ BRANŞLAR'!B$2:M120,10,0))</f>
        <v>0</v>
      </c>
      <c r="L504" s="59" t="str">
        <f>IFERROR(IFERROR(IFERROR(IFERROR(IFERROR(IFERROR(IFERROR(VLOOKUP(B504,FUTSAL!C$69:N11946,11,0),VLOOKUP(B504,VOLEYBOL!C$54:N2342,11,0)),VLOOKUP(B504,FUTBOL!C$31:N2430,11,0)),VLOOKUP(B504,BASKETBOL!C$42:N2444,11,0)),VLOOKUP(B504,HENTBOL!C$32:N2445,11,0)),VLOOKUP(B504,HOKEY!C$35:N1789,11,0)),VLOOKUP(B504,KRİKET!C$30:N2219,11,0)),VLOOKUP(B504,'FERDİ BRANŞLAR'!B$2:M120,11,0))</f>
        <v>AMASYA ŞEHİTLER O.O</v>
      </c>
      <c r="M504" s="79">
        <f>IFERROR(IFERROR(IFERROR(IFERROR(IFERROR(IFERROR(IFERROR(VLOOKUP(B504,FUTSAL!C$69:N11946,12,0),VLOOKUP(B504,VOLEYBOL!C$54:N2342,12,0)),VLOOKUP(B504,FUTBOL!C$31:N2430,12,0)),VLOOKUP(B504,BASKETBOL!C$42:N2444,12,0)),VLOOKUP(B504,HENTBOL!C$32:N2445,12,0)),VLOOKUP(B504,HOKEY!C$35:N1789,11,0)),VLOOKUP(B504,KRİKET!C$30:N2219,12,0)),VLOOKUP(B504,'FERDİ BRANŞLAR'!B$2:M120,12,0))</f>
        <v>0</v>
      </c>
    </row>
    <row r="505" spans="2:13" ht="12" x14ac:dyDescent="0.2">
      <c r="B505" s="188">
        <v>166</v>
      </c>
      <c r="C505" s="185">
        <f>IFERROR(IFERROR(IFERROR(IFERROR(IFERROR(IFERROR(IFERROR(VLOOKUP(B505,FUTSAL!C$69:N11548,2,0),VLOOKUP(B505,VOLEYBOL!C$54:N1944,2,0)),VLOOKUP(B505,FUTBOL!C$31:N2032,2,0)),VLOOKUP(B505,BASKETBOL!C$42:N2046,2,0)),VLOOKUP(B505,HENTBOL!C$32:N2047,2,0)),VLOOKUP(B505,HOKEY!C$35:N1391,2,0)),VLOOKUP(B505,KRİKET!C$30:N1821,2,0)),VLOOKUP(B505,'FERDİ BRANŞLAR'!B$2:M167,2,0))</f>
        <v>46174</v>
      </c>
      <c r="D505" s="186">
        <f>IFERROR(IFERROR(IFERROR(IFERROR(IFERROR(IFERROR(IFERROR(VLOOKUP(B505,FUTSAL!C$69:N11548,3,0),VLOOKUP(B505,VOLEYBOL!C$54:N1944,3,0)),VLOOKUP(B505,FUTBOL!C$31:N2032,3,0)),VLOOKUP(B505,BASKETBOL!C$42:N2046,3,0)),VLOOKUP(B505,HENTBOL!C$32:N2047,3,0)),VLOOKUP(B505,HOKEY!C$35:N1391,3,0)),VLOOKUP(B505,KRİKET!C$30:N1821,3,0)),VLOOKUP(B505,'FERDİ BRANŞLAR'!B$2:M167,3,0))</f>
        <v>0.45833333333333331</v>
      </c>
      <c r="E505" s="185" t="str">
        <f>IFERROR(IFERROR(IFERROR(IFERROR(IFERROR(IFERROR(IFERROR(VLOOKUP(B505,FUTSAL!C$69:N11548,4,0),VLOOKUP(B505,VOLEYBOL!C$54:N1944,4,0)),VLOOKUP(B505,FUTBOL!C$31:N2032,4,0)),VLOOKUP(B505,BASKETBOL!C$42:N2046,4,0)),VLOOKUP(B505,HENTBOL!C$32:N2047,4,0)),VLOOKUP(B505,HOKEY!C$35:N1391,4,0)),VLOOKUP(B505,KRİKET!C$30:N1821,4,0)),VLOOKUP(B505,'FERDİ BRANŞLAR'!B$2:M167,4,0))</f>
        <v>MERZİFON</v>
      </c>
      <c r="F505" s="185" t="str">
        <f>IFERROR(IFERROR(IFERROR(IFERROR(IFERROR(IFERROR(IFERROR(VLOOKUP(B505,FUTSAL!C$69:N11548,5,0),VLOOKUP(B505,VOLEYBOL!C$54:N1944,5,0)),VLOOKUP(B505,FUTBOL!C$31:N2032,5,0)),VLOOKUP(B505,BASKETBOL!C$42:N2046,5,0)),VLOOKUP(B505,HENTBOL!C$32:N2047,5,0)),VLOOKUP(B505,HOKEY!C$35:N1391,5,0)),VLOOKUP(B505,KRİKET!C$30:N1821,5,0)),VLOOKUP(B505,'FERDİ BRANŞLAR'!B$2:M167,5,0))</f>
        <v>FUTSAL</v>
      </c>
      <c r="G505" s="185" t="str">
        <f>IFERROR(IFERROR(IFERROR(IFERROR(IFERROR(IFERROR(IFERROR(VLOOKUP(B505,FUTSAL!C$69:N11993,6,0),VLOOKUP(B505,VOLEYBOL!C$54:N2389,6,0)),VLOOKUP(B505,FUTBOL!C$31:N2477,6,0)),VLOOKUP(B505,BASKETBOL!C$42:N2491,6,0)),VLOOKUP(B505,HENTBOL!C$32:N2492,6,0)),VLOOKUP(B505,HOKEY!C$35:N1836,6,0)),VLOOKUP(B505,KRİKET!C$30:N2266,6,0)),VLOOKUP(B505,'FERDİ BRANŞLAR'!B$2:M167,6,0))</f>
        <v>D GRB</v>
      </c>
      <c r="H505" s="185" t="str">
        <f>IFERROR(IFERROR(IFERROR(IFERROR(IFERROR(IFERROR(IFERROR(VLOOKUP(B505,FUTSAL!C$69:N11993,7,0),VLOOKUP(B505,VOLEYBOL!C$54:N2389,7,0)),VLOOKUP(B505,FUTBOL!C$31:N2477,7,0)),VLOOKUP(B505,BASKETBOL!C$42:N2491,7,0)),VLOOKUP(B505,HENTBOL!C$32:N2492,7,0)),VLOOKUP(B505,HOKEY!C$35:N1836,7,0)),VLOOKUP(B505,KRİKET!C$30:N2266,7,0)),VLOOKUP(B505,'FERDİ BRANŞLAR'!B$2:M167,7,0))</f>
        <v>KÇK ERKEK</v>
      </c>
      <c r="I505" s="187" t="str">
        <f>IFERROR(IFERROR(IFERROR(IFERROR(IFERROR(IFERROR(IFERROR(VLOOKUP(B505,FUTSAL!C$69:N11993,8,0),VLOOKUP(B505,VOLEYBOL!C$54:N2389,8,0)),VLOOKUP(B505,FUTBOL!C$31:N2477,8,0)),VLOOKUP(B505,BASKETBOL!C$42:N2491,8,0)),VLOOKUP(B505,HENTBOL!C$32:N2492,8,0)),VLOOKUP(B505,HOKEY!C$35:N1836,8,0)),VLOOKUP(B505,KRİKET!C$30:N2266,8,0)),VLOOKUP(B505,'FERDİ BRANŞLAR'!B$2:M167,8,0))</f>
        <v>MERZİFON MEHMET ÇELEBİ O.O</v>
      </c>
      <c r="J505" s="253">
        <f>IFERROR(IFERROR(IFERROR(IFERROR(IFERROR(IFERROR(IFERROR(VLOOKUP(B505,FUTSAL!C$69:N11993,9,0),VLOOKUP(B505,VOLEYBOL!C$54:N2389,9,0)),VLOOKUP(B505,FUTBOL!C$31:N2477,9,0)),VLOOKUP(B505,BASKETBOL!C$42:N2491,9,0)),VLOOKUP(B505,HENTBOL!C$32:N2492,9,0)),VLOOKUP(B505,HOKEY!C$35:N1836,9,0)),VLOOKUP(B505,KRİKET!C$30:N2266,9,0)),VLOOKUP(B505,'FERDİ BRANŞLAR'!B$2:M167,9,0))</f>
        <v>0</v>
      </c>
      <c r="K505" s="253">
        <f>IFERROR(IFERROR(IFERROR(IFERROR(IFERROR(IFERROR(IFERROR(VLOOKUP(B505,FUTSAL!C$69:N11993,10,0),VLOOKUP(B505,VOLEYBOL!C$54:N2389,10,0)),VLOOKUP(B505,FUTBOL!C$31:N2477,10,0)),VLOOKUP(B505,BASKETBOL!C$42:N2491,10,0)),VLOOKUP(B505,HENTBOL!C$32:N2492,10,0)),VLOOKUP(B505,HOKEY!C$35:N1836,10,0)),VLOOKUP(B505,KRİKET!C$30:N2266,10,0)),VLOOKUP(B505,'FERDİ BRANŞLAR'!B$2:M167,10,0))</f>
        <v>0</v>
      </c>
      <c r="L505" s="59" t="str">
        <f>IFERROR(IFERROR(IFERROR(IFERROR(IFERROR(IFERROR(IFERROR(VLOOKUP(B505,FUTSAL!C$69:N11993,11,0),VLOOKUP(B505,VOLEYBOL!C$54:N2389,11,0)),VLOOKUP(B505,FUTBOL!C$31:N2477,11,0)),VLOOKUP(B505,BASKETBOL!C$42:N2491,11,0)),VLOOKUP(B505,HENTBOL!C$32:N2492,11,0)),VLOOKUP(B505,HOKEY!C$35:N1836,11,0)),VLOOKUP(B505,KRİKET!C$30:N2266,11,0)),VLOOKUP(B505,'FERDİ BRANŞLAR'!B$2:M167,11,0))</f>
        <v>MERZİFON VALİ HÜSEYİN POROY O.O</v>
      </c>
      <c r="M505" s="79">
        <f>IFERROR(IFERROR(IFERROR(IFERROR(IFERROR(IFERROR(IFERROR(VLOOKUP(B505,FUTSAL!C$69:N11993,12,0),VLOOKUP(B505,VOLEYBOL!C$54:N2389,12,0)),VLOOKUP(B505,FUTBOL!C$31:N2477,12,0)),VLOOKUP(B505,BASKETBOL!C$42:N2491,12,0)),VLOOKUP(B505,HENTBOL!C$32:N2492,12,0)),VLOOKUP(B505,HOKEY!C$35:N1836,11,0)),VLOOKUP(B505,KRİKET!C$30:N2266,12,0)),VLOOKUP(B505,'FERDİ BRANŞLAR'!B$2:M167,12,0))</f>
        <v>0</v>
      </c>
    </row>
    <row r="506" spans="2:13" ht="12" x14ac:dyDescent="0.2">
      <c r="B506" s="216">
        <v>163</v>
      </c>
      <c r="C506" s="185">
        <f>IFERROR(IFERROR(IFERROR(IFERROR(IFERROR(IFERROR(IFERROR(VLOOKUP(B506,FUTSAL!C$69:N12051,2,0),VLOOKUP(B506,VOLEYBOL!C$54:N2447,2,0)),VLOOKUP(B506,FUTBOL!C$31:N2535,2,0)),VLOOKUP(B506,BASKETBOL!C$42:N2549,2,0)),VLOOKUP(B506,HENTBOL!C$32:N2550,2,0)),VLOOKUP(B506,HOKEY!C$35:N1894,2,0)),VLOOKUP(B506,KRİKET!C$30:N2324,2,0)),VLOOKUP(B506,'FERDİ BRANŞLAR'!B$2:M670,2,0))</f>
        <v>46174</v>
      </c>
      <c r="D506" s="186">
        <f>IFERROR(IFERROR(IFERROR(IFERROR(IFERROR(IFERROR(IFERROR(VLOOKUP(B506,FUTSAL!C$69:N12051,3,0),VLOOKUP(B506,VOLEYBOL!C$54:N2447,3,0)),VLOOKUP(B506,FUTBOL!C$31:N2535,3,0)),VLOOKUP(B506,BASKETBOL!C$42:N2549,3,0)),VLOOKUP(B506,HENTBOL!C$32:N2550,3,0)),VLOOKUP(B506,HOKEY!C$35:N1894,3,0)),VLOOKUP(B506,KRİKET!C$30:N2324,3,0)),VLOOKUP(B506,'FERDİ BRANŞLAR'!B$2:M670,3,0))</f>
        <v>0.54166666666666663</v>
      </c>
      <c r="E506" s="185" t="str">
        <f>IFERROR(IFERROR(IFERROR(IFERROR(IFERROR(IFERROR(IFERROR(VLOOKUP(B506,FUTSAL!C$69:N12051,4,0),VLOOKUP(B506,VOLEYBOL!C$54:N2447,4,0)),VLOOKUP(B506,FUTBOL!C$31:N2535,4,0)),VLOOKUP(B506,BASKETBOL!C$42:N2549,4,0)),VLOOKUP(B506,HENTBOL!C$32:N2550,4,0)),VLOOKUP(B506,HOKEY!C$35:N1894,4,0)),VLOOKUP(B506,KRİKET!C$30:N2324,4,0)),VLOOKUP(B506,'FERDİ BRANŞLAR'!B$2:M670,4,0))</f>
        <v>A.S.S</v>
      </c>
      <c r="F506" s="185" t="str">
        <f>IFERROR(IFERROR(IFERROR(IFERROR(IFERROR(IFERROR(IFERROR(VLOOKUP(B506,FUTSAL!C$69:N12051,5,0),VLOOKUP(B506,VOLEYBOL!C$54:N2447,5,0)),VLOOKUP(B506,FUTBOL!C$31:N2535,5,0)),VLOOKUP(B506,BASKETBOL!C$42:N2549,5,0)),VLOOKUP(B506,HENTBOL!C$32:N2550,5,0)),VLOOKUP(B506,HOKEY!C$35:N1894,5,0)),VLOOKUP(B506,KRİKET!C$30:N2324,5,0)),VLOOKUP(B506,'FERDİ BRANŞLAR'!B$2:M670,5,0))</f>
        <v>FUTSAL</v>
      </c>
      <c r="G506" s="185" t="str">
        <f>IFERROR(IFERROR(IFERROR(IFERROR(IFERROR(IFERROR(IFERROR(VLOOKUP(B506,FUTSAL!C$69:N12496,6,0),VLOOKUP(B506,VOLEYBOL!C$54:N2892,6,0)),VLOOKUP(B506,FUTBOL!C$31:N2980,6,0)),VLOOKUP(B506,BASKETBOL!C$42:N2994,6,0)),VLOOKUP(B506,HENTBOL!C$32:N2995,6,0)),VLOOKUP(B506,HOKEY!C$35:N2339,6,0)),VLOOKUP(B506,KRİKET!C$30:N2769,6,0)),VLOOKUP(B506,'FERDİ BRANŞLAR'!B$2:M670,6,0))</f>
        <v>C GRB</v>
      </c>
      <c r="H506" s="185" t="str">
        <f>IFERROR(IFERROR(IFERROR(IFERROR(IFERROR(IFERROR(IFERROR(VLOOKUP(B506,FUTSAL!C$69:N12496,7,0),VLOOKUP(B506,VOLEYBOL!C$54:N2892,7,0)),VLOOKUP(B506,FUTBOL!C$31:N2980,7,0)),VLOOKUP(B506,BASKETBOL!C$42:N2994,7,0)),VLOOKUP(B506,HENTBOL!C$32:N2995,7,0)),VLOOKUP(B506,HOKEY!C$35:N2339,7,0)),VLOOKUP(B506,KRİKET!C$30:N2769,7,0)),VLOOKUP(B506,'FERDİ BRANŞLAR'!B$2:M670,7,0))</f>
        <v>KÜÇÜK  ERKEK</v>
      </c>
      <c r="I506" s="187" t="str">
        <f>IFERROR(IFERROR(IFERROR(IFERROR(IFERROR(IFERROR(IFERROR(VLOOKUP(B506,FUTSAL!C$69:N12496,8,0),VLOOKUP(B506,VOLEYBOL!C$54:N2892,8,0)),VLOOKUP(B506,FUTBOL!C$31:N2980,8,0)),VLOOKUP(B506,BASKETBOL!C$42:N2994,8,0)),VLOOKUP(B506,HENTBOL!C$32:N2995,8,0)),VLOOKUP(B506,HOKEY!C$35:N2339,8,0)),VLOOKUP(B506,KRİKET!C$30:N2769,8,0)),VLOOKUP(B506,'FERDİ BRANŞLAR'!B$2:M670,8,0))</f>
        <v>AMASYA SERDAR ZEREN O.O</v>
      </c>
      <c r="J506" s="253">
        <f>IFERROR(IFERROR(IFERROR(IFERROR(IFERROR(IFERROR(IFERROR(VLOOKUP(B506,FUTSAL!C$69:N12496,9,0),VLOOKUP(B506,VOLEYBOL!C$54:N2892,9,0)),VLOOKUP(B506,FUTBOL!C$31:N2980,9,0)),VLOOKUP(B506,BASKETBOL!C$42:N2994,9,0)),VLOOKUP(B506,HENTBOL!C$32:N2995,9,0)),VLOOKUP(B506,HOKEY!C$35:N2339,9,0)),VLOOKUP(B506,KRİKET!C$30:N2769,9,0)),VLOOKUP(B506,'FERDİ BRANŞLAR'!B$2:M670,9,0))</f>
        <v>0</v>
      </c>
      <c r="K506" s="253">
        <f>IFERROR(IFERROR(IFERROR(IFERROR(IFERROR(IFERROR(IFERROR(VLOOKUP(B506,FUTSAL!C$69:N12496,10,0),VLOOKUP(B506,VOLEYBOL!C$54:N2892,10,0)),VLOOKUP(B506,FUTBOL!C$31:N2980,10,0)),VLOOKUP(B506,BASKETBOL!C$42:N2994,10,0)),VLOOKUP(B506,HENTBOL!C$32:N2995,10,0)),VLOOKUP(B506,HOKEY!C$35:N2339,10,0)),VLOOKUP(B506,KRİKET!C$30:N2769,10,0)),VLOOKUP(B506,'FERDİ BRANŞLAR'!B$2:M670,10,0))</f>
        <v>0</v>
      </c>
      <c r="L506" s="59" t="str">
        <f>IFERROR(IFERROR(IFERROR(IFERROR(IFERROR(IFERROR(IFERROR(VLOOKUP(B506,FUTSAL!C$69:N12496,11,0),VLOOKUP(B506,VOLEYBOL!C$54:N2892,11,0)),VLOOKUP(B506,FUTBOL!C$31:N2980,11,0)),VLOOKUP(B506,BASKETBOL!C$42:N2994,11,0)),VLOOKUP(B506,HENTBOL!C$32:N2995,11,0)),VLOOKUP(B506,HOKEY!C$35:N2339,11,0)),VLOOKUP(B506,KRİKET!C$30:N2769,11,0)),VLOOKUP(B506,'FERDİ BRANŞLAR'!B$2:M670,11,0))</f>
        <v>AMASYA CUMHURİYET O.O</v>
      </c>
      <c r="M506" s="79">
        <f>IFERROR(IFERROR(IFERROR(IFERROR(IFERROR(IFERROR(IFERROR(VLOOKUP(B506,FUTSAL!C$69:N12496,12,0),VLOOKUP(B506,VOLEYBOL!C$54:N2892,12,0)),VLOOKUP(B506,FUTBOL!C$31:N2980,12,0)),VLOOKUP(B506,BASKETBOL!C$42:N2994,12,0)),VLOOKUP(B506,HENTBOL!C$32:N2995,12,0)),VLOOKUP(B506,HOKEY!C$35:N2339,11,0)),VLOOKUP(B506,KRİKET!C$30:N2769,12,0)),VLOOKUP(B506,'FERDİ BRANŞLAR'!B$2:M670,12,0))</f>
        <v>0</v>
      </c>
    </row>
    <row r="507" spans="2:13" ht="12" x14ac:dyDescent="0.2">
      <c r="B507" s="216">
        <v>164</v>
      </c>
      <c r="C507" s="185">
        <f>IFERROR(IFERROR(IFERROR(IFERROR(IFERROR(IFERROR(IFERROR(VLOOKUP(B507,FUTSAL!C$69:N12052,2,0),VLOOKUP(B507,VOLEYBOL!C$54:N2448,2,0)),VLOOKUP(B507,FUTBOL!C$31:N2536,2,0)),VLOOKUP(B507,BASKETBOL!C$42:N2550,2,0)),VLOOKUP(B507,HENTBOL!C$32:N2551,2,0)),VLOOKUP(B507,HOKEY!C$35:N1895,2,0)),VLOOKUP(B507,KRİKET!C$30:N2325,2,0)),VLOOKUP(B507,'FERDİ BRANŞLAR'!B$2:M671,2,0))</f>
        <v>46174</v>
      </c>
      <c r="D507" s="186">
        <f>IFERROR(IFERROR(IFERROR(IFERROR(IFERROR(IFERROR(IFERROR(VLOOKUP(B507,FUTSAL!C$69:N12052,3,0),VLOOKUP(B507,VOLEYBOL!C$54:N2448,3,0)),VLOOKUP(B507,FUTBOL!C$31:N2536,3,0)),VLOOKUP(B507,BASKETBOL!C$42:N2550,3,0)),VLOOKUP(B507,HENTBOL!C$32:N2551,3,0)),VLOOKUP(B507,HOKEY!C$35:N1895,3,0)),VLOOKUP(B507,KRİKET!C$30:N2325,3,0)),VLOOKUP(B507,'FERDİ BRANŞLAR'!B$2:M671,3,0))</f>
        <v>0.58333333333333337</v>
      </c>
      <c r="E507" s="185" t="str">
        <f>IFERROR(IFERROR(IFERROR(IFERROR(IFERROR(IFERROR(IFERROR(VLOOKUP(B507,FUTSAL!C$69:N12052,4,0),VLOOKUP(B507,VOLEYBOL!C$54:N2448,4,0)),VLOOKUP(B507,FUTBOL!C$31:N2536,4,0)),VLOOKUP(B507,BASKETBOL!C$42:N2550,4,0)),VLOOKUP(B507,HENTBOL!C$32:N2551,4,0)),VLOOKUP(B507,HOKEY!C$35:N1895,4,0)),VLOOKUP(B507,KRİKET!C$30:N2325,4,0)),VLOOKUP(B507,'FERDİ BRANŞLAR'!B$2:M671,4,0))</f>
        <v>A.S.S</v>
      </c>
      <c r="F507" s="185" t="str">
        <f>IFERROR(IFERROR(IFERROR(IFERROR(IFERROR(IFERROR(IFERROR(VLOOKUP(B507,FUTSAL!C$69:N12052,5,0),VLOOKUP(B507,VOLEYBOL!C$54:N2448,5,0)),VLOOKUP(B507,FUTBOL!C$31:N2536,5,0)),VLOOKUP(B507,BASKETBOL!C$42:N2550,5,0)),VLOOKUP(B507,HENTBOL!C$32:N2551,5,0)),VLOOKUP(B507,HOKEY!C$35:N1895,5,0)),VLOOKUP(B507,KRİKET!C$30:N2325,5,0)),VLOOKUP(B507,'FERDİ BRANŞLAR'!B$2:M671,5,0))</f>
        <v>FUTSAL</v>
      </c>
      <c r="G507" s="185" t="str">
        <f>IFERROR(IFERROR(IFERROR(IFERROR(IFERROR(IFERROR(IFERROR(VLOOKUP(B507,FUTSAL!C$69:N12497,6,0),VLOOKUP(B507,VOLEYBOL!C$54:N2893,6,0)),VLOOKUP(B507,FUTBOL!C$31:N2981,6,0)),VLOOKUP(B507,BASKETBOL!C$42:N2995,6,0)),VLOOKUP(B507,HENTBOL!C$32:N2996,6,0)),VLOOKUP(B507,HOKEY!C$35:N2340,6,0)),VLOOKUP(B507,KRİKET!C$30:N2770,6,0)),VLOOKUP(B507,'FERDİ BRANŞLAR'!B$2:M671,6,0))</f>
        <v>C GRB</v>
      </c>
      <c r="H507" s="185" t="str">
        <f>IFERROR(IFERROR(IFERROR(IFERROR(IFERROR(IFERROR(IFERROR(VLOOKUP(B507,FUTSAL!C$69:N12497,7,0),VLOOKUP(B507,VOLEYBOL!C$54:N2893,7,0)),VLOOKUP(B507,FUTBOL!C$31:N2981,7,0)),VLOOKUP(B507,BASKETBOL!C$42:N2995,7,0)),VLOOKUP(B507,HENTBOL!C$32:N2996,7,0)),VLOOKUP(B507,HOKEY!C$35:N2340,7,0)),VLOOKUP(B507,KRİKET!C$30:N2770,7,0)),VLOOKUP(B507,'FERDİ BRANŞLAR'!B$2:M671,7,0))</f>
        <v>KÜÇÜK  ERKEK</v>
      </c>
      <c r="I507" s="187" t="str">
        <f>IFERROR(IFERROR(IFERROR(IFERROR(IFERROR(IFERROR(IFERROR(VLOOKUP(B507,FUTSAL!C$69:N12497,8,0),VLOOKUP(B507,VOLEYBOL!C$54:N2893,8,0)),VLOOKUP(B507,FUTBOL!C$31:N2981,8,0)),VLOOKUP(B507,BASKETBOL!C$42:N2995,8,0)),VLOOKUP(B507,HENTBOL!C$32:N2996,8,0)),VLOOKUP(B507,HOKEY!C$35:N2340,8,0)),VLOOKUP(B507,KRİKET!C$30:N2770,8,0)),VLOOKUP(B507,'FERDİ BRANŞLAR'!B$2:M671,8,0))</f>
        <v>AMASYA ABDURRAHMAN KAMİL O.O</v>
      </c>
      <c r="J507" s="253">
        <f>IFERROR(IFERROR(IFERROR(IFERROR(IFERROR(IFERROR(IFERROR(VLOOKUP(B507,FUTSAL!C$69:N12497,9,0),VLOOKUP(B507,VOLEYBOL!C$54:N2893,9,0)),VLOOKUP(B507,FUTBOL!C$31:N2981,9,0)),VLOOKUP(B507,BASKETBOL!C$42:N2995,9,0)),VLOOKUP(B507,HENTBOL!C$32:N2996,9,0)),VLOOKUP(B507,HOKEY!C$35:N2340,9,0)),VLOOKUP(B507,KRİKET!C$30:N2770,9,0)),VLOOKUP(B507,'FERDİ BRANŞLAR'!B$2:M671,9,0))</f>
        <v>0</v>
      </c>
      <c r="K507" s="253">
        <f>IFERROR(IFERROR(IFERROR(IFERROR(IFERROR(IFERROR(IFERROR(VLOOKUP(B507,FUTSAL!C$69:N12497,10,0),VLOOKUP(B507,VOLEYBOL!C$54:N2893,10,0)),VLOOKUP(B507,FUTBOL!C$31:N2981,10,0)),VLOOKUP(B507,BASKETBOL!C$42:N2995,10,0)),VLOOKUP(B507,HENTBOL!C$32:N2996,10,0)),VLOOKUP(B507,HOKEY!C$35:N2340,10,0)),VLOOKUP(B507,KRİKET!C$30:N2770,10,0)),VLOOKUP(B507,'FERDİ BRANŞLAR'!B$2:M671,10,0))</f>
        <v>0</v>
      </c>
      <c r="L507" s="59" t="str">
        <f>IFERROR(IFERROR(IFERROR(IFERROR(IFERROR(IFERROR(IFERROR(VLOOKUP(B507,FUTSAL!C$69:N12497,11,0),VLOOKUP(B507,VOLEYBOL!C$54:N2893,11,0)),VLOOKUP(B507,FUTBOL!C$31:N2981,11,0)),VLOOKUP(B507,BASKETBOL!C$42:N2995,11,0)),VLOOKUP(B507,HENTBOL!C$32:N2996,11,0)),VLOOKUP(B507,HOKEY!C$35:N2340,11,0)),VLOOKUP(B507,KRİKET!C$30:N2770,11,0)),VLOOKUP(B507,'FERDİ BRANŞLAR'!B$2:M671,11,0))</f>
        <v>AMASYA ÖZEL AÇI O.O</v>
      </c>
      <c r="M507" s="79">
        <f>IFERROR(IFERROR(IFERROR(IFERROR(IFERROR(IFERROR(IFERROR(VLOOKUP(B507,FUTSAL!C$69:N12497,12,0),VLOOKUP(B507,VOLEYBOL!C$54:N2893,12,0)),VLOOKUP(B507,FUTBOL!C$31:N2981,12,0)),VLOOKUP(B507,BASKETBOL!C$42:N2995,12,0)),VLOOKUP(B507,HENTBOL!C$32:N2996,12,0)),VLOOKUP(B507,HOKEY!C$35:N2340,11,0)),VLOOKUP(B507,KRİKET!C$30:N2770,12,0)),VLOOKUP(B507,'FERDİ BRANŞLAR'!B$2:M671,12,0))</f>
        <v>0</v>
      </c>
    </row>
    <row r="508" spans="2:13" ht="12" x14ac:dyDescent="0.2">
      <c r="B508" s="188">
        <v>153</v>
      </c>
      <c r="C508" s="185">
        <f>IFERROR(IFERROR(IFERROR(IFERROR(IFERROR(IFERROR(IFERROR(VLOOKUP(B508,FUTSAL!C$69:N11508,2,0),VLOOKUP(B508,VOLEYBOL!C$54:N1904,2,0)),VLOOKUP(B508,FUTBOL!C$31:N1992,2,0)),VLOOKUP(B508,BASKETBOL!C$42:N2006,2,0)),VLOOKUP(B508,HENTBOL!C$32:N2007,2,0)),VLOOKUP(B508,HOKEY!C$35:N1351,2,0)),VLOOKUP(B508,KRİKET!C$30:N1781,2,0)),VLOOKUP(B508,'FERDİ BRANŞLAR'!B$2:M127,2,0))</f>
        <v>46175</v>
      </c>
      <c r="D508" s="186">
        <f>IFERROR(IFERROR(IFERROR(IFERROR(IFERROR(IFERROR(IFERROR(VLOOKUP(B508,FUTSAL!C$69:N11508,3,0),VLOOKUP(B508,VOLEYBOL!C$54:N1904,3,0)),VLOOKUP(B508,FUTBOL!C$31:N1992,3,0)),VLOOKUP(B508,BASKETBOL!C$42:N2006,3,0)),VLOOKUP(B508,HENTBOL!C$32:N2007,3,0)),VLOOKUP(B508,HOKEY!C$35:N1351,3,0)),VLOOKUP(B508,KRİKET!C$30:N1781,3,0)),VLOOKUP(B508,'FERDİ BRANŞLAR'!B$2:M127,3,0))</f>
        <v>0.41666666666666669</v>
      </c>
      <c r="E508" s="185" t="str">
        <f>IFERROR(IFERROR(IFERROR(IFERROR(IFERROR(IFERROR(IFERROR(VLOOKUP(B508,FUTSAL!C$69:N11508,4,0),VLOOKUP(B508,VOLEYBOL!C$54:N1904,4,0)),VLOOKUP(B508,FUTBOL!C$31:N1992,4,0)),VLOOKUP(B508,BASKETBOL!C$42:N2006,4,0)),VLOOKUP(B508,HENTBOL!C$32:N2007,4,0)),VLOOKUP(B508,HOKEY!C$35:N1351,4,0)),VLOOKUP(B508,KRİKET!C$30:N1781,4,0)),VLOOKUP(B508,'FERDİ BRANŞLAR'!B$2:M127,4,0))</f>
        <v>AMASYA SS</v>
      </c>
      <c r="F508" s="185" t="str">
        <f>IFERROR(IFERROR(IFERROR(IFERROR(IFERROR(IFERROR(IFERROR(VLOOKUP(B508,FUTSAL!C$69:N11508,5,0),VLOOKUP(B508,VOLEYBOL!C$54:N1904,5,0)),VLOOKUP(B508,FUTBOL!C$31:N1992,5,0)),VLOOKUP(B508,BASKETBOL!C$42:N2006,5,0)),VLOOKUP(B508,HENTBOL!C$32:N2007,5,0)),VLOOKUP(B508,HOKEY!C$35:N1351,5,0)),VLOOKUP(B508,KRİKET!C$30:N1781,5,0)),VLOOKUP(B508,'FERDİ BRANŞLAR'!B$2:M127,5,0))</f>
        <v>FUTSAL</v>
      </c>
      <c r="G508" s="185" t="str">
        <f>IFERROR(IFERROR(IFERROR(IFERROR(IFERROR(IFERROR(IFERROR(VLOOKUP(B508,FUTSAL!C$69:N11953,6,0),VLOOKUP(B508,VOLEYBOL!C$54:N2349,6,0)),VLOOKUP(B508,FUTBOL!C$31:N2437,6,0)),VLOOKUP(B508,BASKETBOL!C$42:N2451,6,0)),VLOOKUP(B508,HENTBOL!C$32:N2452,6,0)),VLOOKUP(B508,HOKEY!C$35:N1796,6,0)),VLOOKUP(B508,KRİKET!C$30:N2226,6,0)),VLOOKUP(B508,'FERDİ BRANŞLAR'!B$2:M127,6,0))</f>
        <v>B GRB</v>
      </c>
      <c r="H508" s="185" t="str">
        <f>IFERROR(IFERROR(IFERROR(IFERROR(IFERROR(IFERROR(IFERROR(VLOOKUP(B508,FUTSAL!C$69:N11953,7,0),VLOOKUP(B508,VOLEYBOL!C$54:N2349,7,0)),VLOOKUP(B508,FUTBOL!C$31:N2437,7,0)),VLOOKUP(B508,BASKETBOL!C$42:N2451,7,0)),VLOOKUP(B508,HENTBOL!C$32:N2452,7,0)),VLOOKUP(B508,HOKEY!C$35:N1796,7,0)),VLOOKUP(B508,KRİKET!C$30:N2226,7,0)),VLOOKUP(B508,'FERDİ BRANŞLAR'!B$2:M127,7,0))</f>
        <v>KÜÇÜK  ERKEK</v>
      </c>
      <c r="I508" s="187" t="str">
        <f>IFERROR(IFERROR(IFERROR(IFERROR(IFERROR(IFERROR(IFERROR(VLOOKUP(B508,FUTSAL!C$69:N11953,8,0),VLOOKUP(B508,VOLEYBOL!C$54:N2349,8,0)),VLOOKUP(B508,FUTBOL!C$31:N2437,8,0)),VLOOKUP(B508,BASKETBOL!C$42:N2451,8,0)),VLOOKUP(B508,HENTBOL!C$32:N2452,8,0)),VLOOKUP(B508,HOKEY!C$35:N1796,8,0)),VLOOKUP(B508,KRİKET!C$30:N2226,8,0)),VLOOKUP(B508,'FERDİ BRANŞLAR'!B$2:M127,8,0))</f>
        <v>AMASYA GAZİ O.O</v>
      </c>
      <c r="J508" s="253">
        <f>IFERROR(IFERROR(IFERROR(IFERROR(IFERROR(IFERROR(IFERROR(VLOOKUP(B508,FUTSAL!C$69:N11953,9,0),VLOOKUP(B508,VOLEYBOL!C$54:N2349,9,0)),VLOOKUP(B508,FUTBOL!C$31:N2437,9,0)),VLOOKUP(B508,BASKETBOL!C$42:N2451,9,0)),VLOOKUP(B508,HENTBOL!C$32:N2452,9,0)),VLOOKUP(B508,HOKEY!C$35:N1796,9,0)),VLOOKUP(B508,KRİKET!C$30:N2226,9,0)),VLOOKUP(B508,'FERDİ BRANŞLAR'!B$2:M127,9,0))</f>
        <v>0</v>
      </c>
      <c r="K508" s="253">
        <f>IFERROR(IFERROR(IFERROR(IFERROR(IFERROR(IFERROR(IFERROR(VLOOKUP(B508,FUTSAL!C$69:N11953,10,0),VLOOKUP(B508,VOLEYBOL!C$54:N2349,10,0)),VLOOKUP(B508,FUTBOL!C$31:N2437,10,0)),VLOOKUP(B508,BASKETBOL!C$42:N2451,10,0)),VLOOKUP(B508,HENTBOL!C$32:N2452,10,0)),VLOOKUP(B508,HOKEY!C$35:N1796,10,0)),VLOOKUP(B508,KRİKET!C$30:N2226,10,0)),VLOOKUP(B508,'FERDİ BRANŞLAR'!B$2:M127,10,0))</f>
        <v>0</v>
      </c>
      <c r="L508" s="341" t="str">
        <f>IFERROR(IFERROR(IFERROR(IFERROR(IFERROR(IFERROR(IFERROR(VLOOKUP(B508,FUTSAL!C$69:N11953,11,0),VLOOKUP(B508,VOLEYBOL!C$54:N2349,11,0)),VLOOKUP(B508,FUTBOL!C$31:N2437,11,0)),VLOOKUP(B508,BASKETBOL!C$42:N2451,11,0)),VLOOKUP(B508,HENTBOL!C$32:N2452,11,0)),VLOOKUP(B508,HOKEY!C$35:N1796,11,0)),VLOOKUP(B508,KRİKET!C$30:N2226,11,0)),VLOOKUP(B508,'FERDİ BRANŞLAR'!B$2:M127,11,0))</f>
        <v>SULUOVA ŞEHİT OSMAN KARAKUŞ İHO</v>
      </c>
      <c r="M508" s="79">
        <f>IFERROR(IFERROR(IFERROR(IFERROR(IFERROR(IFERROR(IFERROR(VLOOKUP(B508,FUTSAL!C$69:N11953,12,0),VLOOKUP(B508,VOLEYBOL!C$54:N2349,12,0)),VLOOKUP(B508,FUTBOL!C$31:N2437,12,0)),VLOOKUP(B508,BASKETBOL!C$42:N2451,12,0)),VLOOKUP(B508,HENTBOL!C$32:N2452,12,0)),VLOOKUP(B508,HOKEY!C$35:N1796,11,0)),VLOOKUP(B508,KRİKET!C$30:N2226,12,0)),VLOOKUP(B508,'FERDİ BRANŞLAR'!B$2:M127,12,0))</f>
        <v>0</v>
      </c>
    </row>
    <row r="509" spans="2:13" ht="12" x14ac:dyDescent="0.2">
      <c r="B509" s="188">
        <v>154</v>
      </c>
      <c r="C509" s="185">
        <f>IFERROR(IFERROR(IFERROR(IFERROR(IFERROR(IFERROR(IFERROR(VLOOKUP(B509,FUTSAL!C$69:N11509,2,0),VLOOKUP(B509,VOLEYBOL!C$54:N1905,2,0)),VLOOKUP(B509,FUTBOL!C$31:N1993,2,0)),VLOOKUP(B509,BASKETBOL!C$42:N2007,2,0)),VLOOKUP(B509,HENTBOL!C$32:N2008,2,0)),VLOOKUP(B509,HOKEY!C$35:N1352,2,0)),VLOOKUP(B509,KRİKET!C$30:N1782,2,0)),VLOOKUP(B509,'FERDİ BRANŞLAR'!B$2:M128,2,0))</f>
        <v>46175</v>
      </c>
      <c r="D509" s="186">
        <f>IFERROR(IFERROR(IFERROR(IFERROR(IFERROR(IFERROR(IFERROR(VLOOKUP(B509,FUTSAL!C$69:N11509,3,0),VLOOKUP(B509,VOLEYBOL!C$54:N1905,3,0)),VLOOKUP(B509,FUTBOL!C$31:N1993,3,0)),VLOOKUP(B509,BASKETBOL!C$42:N2007,3,0)),VLOOKUP(B509,HENTBOL!C$32:N2008,3,0)),VLOOKUP(B509,HOKEY!C$35:N1352,3,0)),VLOOKUP(B509,KRİKET!C$30:N1782,3,0)),VLOOKUP(B509,'FERDİ BRANŞLAR'!B$2:M128,3,0))</f>
        <v>0.45833333333333298</v>
      </c>
      <c r="E509" s="185" t="str">
        <f>IFERROR(IFERROR(IFERROR(IFERROR(IFERROR(IFERROR(IFERROR(VLOOKUP(B509,FUTSAL!C$69:N11509,4,0),VLOOKUP(B509,VOLEYBOL!C$54:N1905,4,0)),VLOOKUP(B509,FUTBOL!C$31:N1993,4,0)),VLOOKUP(B509,BASKETBOL!C$42:N2007,4,0)),VLOOKUP(B509,HENTBOL!C$32:N2008,4,0)),VLOOKUP(B509,HOKEY!C$35:N1352,4,0)),VLOOKUP(B509,KRİKET!C$30:N1782,4,0)),VLOOKUP(B509,'FERDİ BRANŞLAR'!B$2:M128,4,0))</f>
        <v>AMASYA SS</v>
      </c>
      <c r="F509" s="185" t="str">
        <f>IFERROR(IFERROR(IFERROR(IFERROR(IFERROR(IFERROR(IFERROR(VLOOKUP(B509,FUTSAL!C$69:N11509,5,0),VLOOKUP(B509,VOLEYBOL!C$54:N1905,5,0)),VLOOKUP(B509,FUTBOL!C$31:N1993,5,0)),VLOOKUP(B509,BASKETBOL!C$42:N2007,5,0)),VLOOKUP(B509,HENTBOL!C$32:N2008,5,0)),VLOOKUP(B509,HOKEY!C$35:N1352,5,0)),VLOOKUP(B509,KRİKET!C$30:N1782,5,0)),VLOOKUP(B509,'FERDİ BRANŞLAR'!B$2:M128,5,0))</f>
        <v>FUTSAL</v>
      </c>
      <c r="G509" s="185" t="str">
        <f>IFERROR(IFERROR(IFERROR(IFERROR(IFERROR(IFERROR(IFERROR(VLOOKUP(B509,FUTSAL!C$69:N11954,6,0),VLOOKUP(B509,VOLEYBOL!C$54:N2350,6,0)),VLOOKUP(B509,FUTBOL!C$31:N2438,6,0)),VLOOKUP(B509,BASKETBOL!C$42:N2452,6,0)),VLOOKUP(B509,HENTBOL!C$32:N2453,6,0)),VLOOKUP(B509,HOKEY!C$35:N1797,6,0)),VLOOKUP(B509,KRİKET!C$30:N2227,6,0)),VLOOKUP(B509,'FERDİ BRANŞLAR'!B$2:M128,6,0))</f>
        <v>B GRB</v>
      </c>
      <c r="H509" s="185" t="str">
        <f>IFERROR(IFERROR(IFERROR(IFERROR(IFERROR(IFERROR(IFERROR(VLOOKUP(B509,FUTSAL!C$69:N11954,7,0),VLOOKUP(B509,VOLEYBOL!C$54:N2350,7,0)),VLOOKUP(B509,FUTBOL!C$31:N2438,7,0)),VLOOKUP(B509,BASKETBOL!C$42:N2452,7,0)),VLOOKUP(B509,HENTBOL!C$32:N2453,7,0)),VLOOKUP(B509,HOKEY!C$35:N1797,7,0)),VLOOKUP(B509,KRİKET!C$30:N2227,7,0)),VLOOKUP(B509,'FERDİ BRANŞLAR'!B$2:M128,7,0))</f>
        <v>KÜÇÜK  ERKEK</v>
      </c>
      <c r="I509" s="187" t="str">
        <f>IFERROR(IFERROR(IFERROR(IFERROR(IFERROR(IFERROR(IFERROR(VLOOKUP(B509,FUTSAL!C$69:N11954,8,0),VLOOKUP(B509,VOLEYBOL!C$54:N2350,8,0)),VLOOKUP(B509,FUTBOL!C$31:N2438,8,0)),VLOOKUP(B509,BASKETBOL!C$42:N2452,8,0)),VLOOKUP(B509,HENTBOL!C$32:N2453,8,0)),VLOOKUP(B509,HOKEY!C$35:N1797,8,0)),VLOOKUP(B509,KRİKET!C$30:N2227,8,0)),VLOOKUP(B509,'FERDİ BRANŞLAR'!B$2:M128,8,0))</f>
        <v>SULUOVA ÇELTEK MADENİ O.O</v>
      </c>
      <c r="J509" s="253">
        <f>IFERROR(IFERROR(IFERROR(IFERROR(IFERROR(IFERROR(IFERROR(VLOOKUP(B509,FUTSAL!C$69:N11954,9,0),VLOOKUP(B509,VOLEYBOL!C$54:N2350,9,0)),VLOOKUP(B509,FUTBOL!C$31:N2438,9,0)),VLOOKUP(B509,BASKETBOL!C$42:N2452,9,0)),VLOOKUP(B509,HENTBOL!C$32:N2453,9,0)),VLOOKUP(B509,HOKEY!C$35:N1797,9,0)),VLOOKUP(B509,KRİKET!C$30:N2227,9,0)),VLOOKUP(B509,'FERDİ BRANŞLAR'!B$2:M128,9,0))</f>
        <v>0</v>
      </c>
      <c r="K509" s="253">
        <f>IFERROR(IFERROR(IFERROR(IFERROR(IFERROR(IFERROR(IFERROR(VLOOKUP(B509,FUTSAL!C$69:N11954,10,0),VLOOKUP(B509,VOLEYBOL!C$54:N2350,10,0)),VLOOKUP(B509,FUTBOL!C$31:N2438,10,0)),VLOOKUP(B509,BASKETBOL!C$42:N2452,10,0)),VLOOKUP(B509,HENTBOL!C$32:N2453,10,0)),VLOOKUP(B509,HOKEY!C$35:N1797,10,0)),VLOOKUP(B509,KRİKET!C$30:N2227,10,0)),VLOOKUP(B509,'FERDİ BRANŞLAR'!B$2:M128,10,0))</f>
        <v>0</v>
      </c>
      <c r="L509" s="379" t="str">
        <f>IFERROR(IFERROR(IFERROR(IFERROR(IFERROR(IFERROR(IFERROR(VLOOKUP(B509,FUTSAL!C$69:N11954,11,0),VLOOKUP(B509,VOLEYBOL!C$54:N2350,11,0)),VLOOKUP(B509,FUTBOL!C$31:N2438,11,0)),VLOOKUP(B509,BASKETBOL!C$42:N2452,11,0)),VLOOKUP(B509,HENTBOL!C$32:N2453,11,0)),VLOOKUP(B509,HOKEY!C$35:N1797,11,0)),VLOOKUP(B509,KRİKET!C$30:N2227,11,0)),VLOOKUP(B509,'FERDİ BRANŞLAR'!B$2:M128,11,0))</f>
        <v>AMASYA TÜRK TELEKOM İO</v>
      </c>
      <c r="M509" s="79">
        <f>IFERROR(IFERROR(IFERROR(IFERROR(IFERROR(IFERROR(IFERROR(VLOOKUP(B509,FUTSAL!C$69:N11954,12,0),VLOOKUP(B509,VOLEYBOL!C$54:N2350,12,0)),VLOOKUP(B509,FUTBOL!C$31:N2438,12,0)),VLOOKUP(B509,BASKETBOL!C$42:N2452,12,0)),VLOOKUP(B509,HENTBOL!C$32:N2453,12,0)),VLOOKUP(B509,HOKEY!C$35:N1797,11,0)),VLOOKUP(B509,KRİKET!C$30:N2227,12,0)),VLOOKUP(B509,'FERDİ BRANŞLAR'!B$2:M128,12,0))</f>
        <v>0</v>
      </c>
    </row>
    <row r="510" spans="2:13" ht="12" x14ac:dyDescent="0.2">
      <c r="B510" s="188">
        <v>167</v>
      </c>
      <c r="C510" s="185">
        <f>IFERROR(IFERROR(IFERROR(IFERROR(IFERROR(IFERROR(IFERROR(VLOOKUP(B510,FUTSAL!C$69:N11573,2,0),VLOOKUP(B510,VOLEYBOL!C$54:N1969,2,0)),VLOOKUP(B510,FUTBOL!C$31:N2057,2,0)),VLOOKUP(B510,BASKETBOL!C$42:N2071,2,0)),VLOOKUP(B510,HENTBOL!C$32:N2072,2,0)),VLOOKUP(B510,HOKEY!C$35:N1416,2,0)),VLOOKUP(B510,KRİKET!C$30:N1846,2,0)),VLOOKUP(B510,'FERDİ BRANŞLAR'!B$2:M192,2,0))</f>
        <v>46176</v>
      </c>
      <c r="D510" s="186">
        <f>IFERROR(IFERROR(IFERROR(IFERROR(IFERROR(IFERROR(IFERROR(VLOOKUP(B510,FUTSAL!C$69:N11573,3,0),VLOOKUP(B510,VOLEYBOL!C$54:N1969,3,0)),VLOOKUP(B510,FUTBOL!C$31:N2057,3,0)),VLOOKUP(B510,BASKETBOL!C$42:N2071,3,0)),VLOOKUP(B510,HENTBOL!C$32:N2072,3,0)),VLOOKUP(B510,HOKEY!C$35:N1416,3,0)),VLOOKUP(B510,KRİKET!C$30:N1846,3,0)),VLOOKUP(B510,'FERDİ BRANŞLAR'!B$2:M192,3,0))</f>
        <v>0.41666666666666669</v>
      </c>
      <c r="E510" s="185" t="str">
        <f>IFERROR(IFERROR(IFERROR(IFERROR(IFERROR(IFERROR(IFERROR(VLOOKUP(B510,FUTSAL!C$69:N11573,4,0),VLOOKUP(B510,VOLEYBOL!C$54:N1969,4,0)),VLOOKUP(B510,FUTBOL!C$31:N2057,4,0)),VLOOKUP(B510,BASKETBOL!C$42:N2071,4,0)),VLOOKUP(B510,HENTBOL!C$32:N2072,4,0)),VLOOKUP(B510,HOKEY!C$35:N1416,4,0)),VLOOKUP(B510,KRİKET!C$30:N1846,4,0)),VLOOKUP(B510,'FERDİ BRANŞLAR'!B$2:M192,4,0))</f>
        <v>MERZİFON</v>
      </c>
      <c r="F510" s="185" t="str">
        <f>IFERROR(IFERROR(IFERROR(IFERROR(IFERROR(IFERROR(IFERROR(VLOOKUP(B510,FUTSAL!C$69:N11573,5,0),VLOOKUP(B510,VOLEYBOL!C$54:N1969,5,0)),VLOOKUP(B510,FUTBOL!C$31:N2057,5,0)),VLOOKUP(B510,BASKETBOL!C$42:N2071,5,0)),VLOOKUP(B510,HENTBOL!C$32:N2072,5,0)),VLOOKUP(B510,HOKEY!C$35:N1416,5,0)),VLOOKUP(B510,KRİKET!C$30:N1846,5,0)),VLOOKUP(B510,'FERDİ BRANŞLAR'!B$2:M192,5,0))</f>
        <v>FUTSAL</v>
      </c>
      <c r="G510" s="185" t="str">
        <f>IFERROR(IFERROR(IFERROR(IFERROR(IFERROR(IFERROR(IFERROR(VLOOKUP(B510,FUTSAL!C$69:N12018,6,0),VLOOKUP(B510,VOLEYBOL!C$54:N2414,6,0)),VLOOKUP(B510,FUTBOL!C$31:N2502,6,0)),VLOOKUP(B510,BASKETBOL!C$42:N2516,6,0)),VLOOKUP(B510,HENTBOL!C$32:N2517,6,0)),VLOOKUP(B510,HOKEY!C$35:N1861,6,0)),VLOOKUP(B510,KRİKET!C$30:N2291,6,0)),VLOOKUP(B510,'FERDİ BRANŞLAR'!B$2:M192,6,0))</f>
        <v>D GRB</v>
      </c>
      <c r="H510" s="185" t="str">
        <f>IFERROR(IFERROR(IFERROR(IFERROR(IFERROR(IFERROR(IFERROR(VLOOKUP(B510,FUTSAL!C$69:N12018,7,0),VLOOKUP(B510,VOLEYBOL!C$54:N2414,7,0)),VLOOKUP(B510,FUTBOL!C$31:N2502,7,0)),VLOOKUP(B510,BASKETBOL!C$42:N2516,7,0)),VLOOKUP(B510,HENTBOL!C$32:N2517,7,0)),VLOOKUP(B510,HOKEY!C$35:N1861,7,0)),VLOOKUP(B510,KRİKET!C$30:N2291,7,0)),VLOOKUP(B510,'FERDİ BRANŞLAR'!B$2:M192,7,0))</f>
        <v>KÇK ERKEK</v>
      </c>
      <c r="I510" s="187" t="str">
        <f>IFERROR(IFERROR(IFERROR(IFERROR(IFERROR(IFERROR(IFERROR(VLOOKUP(B510,FUTSAL!C$69:N12018,8,0),VLOOKUP(B510,VOLEYBOL!C$54:N2414,8,0)),VLOOKUP(B510,FUTBOL!C$31:N2502,8,0)),VLOOKUP(B510,BASKETBOL!C$42:N2516,8,0)),VLOOKUP(B510,HENTBOL!C$32:N2517,8,0)),VLOOKUP(B510,HOKEY!C$35:N1861,8,0)),VLOOKUP(B510,KRİKET!C$30:N2291,8,0)),VLOOKUP(B510,'FERDİ BRANŞLAR'!B$2:M192,8,0))</f>
        <v>MERZİFON ÖZEL KUTLUBEY KOLEJİ O.O</v>
      </c>
      <c r="J510" s="253">
        <f>IFERROR(IFERROR(IFERROR(IFERROR(IFERROR(IFERROR(IFERROR(VLOOKUP(B510,FUTSAL!C$69:N12018,9,0),VLOOKUP(B510,VOLEYBOL!C$54:N2414,9,0)),VLOOKUP(B510,FUTBOL!C$31:N2502,9,0)),VLOOKUP(B510,BASKETBOL!C$42:N2516,9,0)),VLOOKUP(B510,HENTBOL!C$32:N2517,9,0)),VLOOKUP(B510,HOKEY!C$35:N1861,9,0)),VLOOKUP(B510,KRİKET!C$30:N2291,9,0)),VLOOKUP(B510,'FERDİ BRANŞLAR'!B$2:M192,9,0))</f>
        <v>0</v>
      </c>
      <c r="K510" s="253">
        <f>IFERROR(IFERROR(IFERROR(IFERROR(IFERROR(IFERROR(IFERROR(VLOOKUP(B510,FUTSAL!C$69:N12018,10,0),VLOOKUP(B510,VOLEYBOL!C$54:N2414,10,0)),VLOOKUP(B510,FUTBOL!C$31:N2502,10,0)),VLOOKUP(B510,BASKETBOL!C$42:N2516,10,0)),VLOOKUP(B510,HENTBOL!C$32:N2517,10,0)),VLOOKUP(B510,HOKEY!C$35:N1861,10,0)),VLOOKUP(B510,KRİKET!C$30:N2291,10,0)),VLOOKUP(B510,'FERDİ BRANŞLAR'!B$2:M192,10,0))</f>
        <v>0</v>
      </c>
      <c r="L510" s="379" t="str">
        <f>IFERROR(IFERROR(IFERROR(IFERROR(IFERROR(IFERROR(IFERROR(VLOOKUP(B510,FUTSAL!C$69:N12018,11,0),VLOOKUP(B510,VOLEYBOL!C$54:N2414,11,0)),VLOOKUP(B510,FUTBOL!C$31:N2502,11,0)),VLOOKUP(B510,BASKETBOL!C$42:N2516,11,0)),VLOOKUP(B510,HENTBOL!C$32:N2517,11,0)),VLOOKUP(B510,HOKEY!C$35:N1861,11,0)),VLOOKUP(B510,KRİKET!C$30:N2291,11,0)),VLOOKUP(B510,'FERDİ BRANŞLAR'!B$2:M192,11,0))</f>
        <v>MERZİFON MEHMET ÇELEBİ O.O</v>
      </c>
      <c r="M510" s="79">
        <f>IFERROR(IFERROR(IFERROR(IFERROR(IFERROR(IFERROR(IFERROR(VLOOKUP(B510,FUTSAL!C$69:N12018,12,0),VLOOKUP(B510,VOLEYBOL!C$54:N2414,12,0)),VLOOKUP(B510,FUTBOL!C$31:N2502,12,0)),VLOOKUP(B510,BASKETBOL!C$42:N2516,12,0)),VLOOKUP(B510,HENTBOL!C$32:N2517,12,0)),VLOOKUP(B510,HOKEY!C$35:N1861,11,0)),VLOOKUP(B510,KRİKET!C$30:N2291,12,0)),VLOOKUP(B510,'FERDİ BRANŞLAR'!B$2:M192,12,0))</f>
        <v>0</v>
      </c>
    </row>
    <row r="511" spans="2:13" ht="12" x14ac:dyDescent="0.2">
      <c r="B511" s="188">
        <v>170</v>
      </c>
      <c r="C511" s="185">
        <f>IFERROR(IFERROR(IFERROR(IFERROR(IFERROR(IFERROR(IFERROR(VLOOKUP(B511,FUTSAL!C$69:N11598,2,0),VLOOKUP(B511,VOLEYBOL!C$54:N1994,2,0)),VLOOKUP(B511,FUTBOL!C$31:N2082,2,0)),VLOOKUP(B511,BASKETBOL!C$42:N2096,2,0)),VLOOKUP(B511,HENTBOL!C$32:N2097,2,0)),VLOOKUP(B511,HOKEY!C$35:N1441,2,0)),VLOOKUP(B511,KRİKET!C$30:N1871,2,0)),VLOOKUP(B511,'FERDİ BRANŞLAR'!B$2:M217,2,0))</f>
        <v>46176</v>
      </c>
      <c r="D511" s="186">
        <f>IFERROR(IFERROR(IFERROR(IFERROR(IFERROR(IFERROR(IFERROR(VLOOKUP(B511,FUTSAL!C$69:N11598,3,0),VLOOKUP(B511,VOLEYBOL!C$54:N1994,3,0)),VLOOKUP(B511,FUTBOL!C$31:N2082,3,0)),VLOOKUP(B511,BASKETBOL!C$42:N2096,3,0)),VLOOKUP(B511,HENTBOL!C$32:N2097,3,0)),VLOOKUP(B511,HOKEY!C$35:N1441,3,0)),VLOOKUP(B511,KRİKET!C$30:N1871,3,0)),VLOOKUP(B511,'FERDİ BRANŞLAR'!B$2:M217,3,0))</f>
        <v>0.45833333333333331</v>
      </c>
      <c r="E511" s="185" t="str">
        <f>IFERROR(IFERROR(IFERROR(IFERROR(IFERROR(IFERROR(IFERROR(VLOOKUP(B511,FUTSAL!C$69:N11598,4,0),VLOOKUP(B511,VOLEYBOL!C$54:N1994,4,0)),VLOOKUP(B511,FUTBOL!C$31:N2082,4,0)),VLOOKUP(B511,BASKETBOL!C$42:N2096,4,0)),VLOOKUP(B511,HENTBOL!C$32:N2097,4,0)),VLOOKUP(B511,HOKEY!C$35:N1441,4,0)),VLOOKUP(B511,KRİKET!C$30:N1871,4,0)),VLOOKUP(B511,'FERDİ BRANŞLAR'!B$2:M217,4,0))</f>
        <v>MERZİFON</v>
      </c>
      <c r="F511" s="185" t="str">
        <f>IFERROR(IFERROR(IFERROR(IFERROR(IFERROR(IFERROR(IFERROR(VLOOKUP(B511,FUTSAL!C$69:N11598,5,0),VLOOKUP(B511,VOLEYBOL!C$54:N1994,5,0)),VLOOKUP(B511,FUTBOL!C$31:N2082,5,0)),VLOOKUP(B511,BASKETBOL!C$42:N2096,5,0)),VLOOKUP(B511,HENTBOL!C$32:N2097,5,0)),VLOOKUP(B511,HOKEY!C$35:N1441,5,0)),VLOOKUP(B511,KRİKET!C$30:N1871,5,0)),VLOOKUP(B511,'FERDİ BRANŞLAR'!B$2:M217,5,0))</f>
        <v>FUTSAL</v>
      </c>
      <c r="G511" s="185" t="str">
        <f>IFERROR(IFERROR(IFERROR(IFERROR(IFERROR(IFERROR(IFERROR(VLOOKUP(B511,FUTSAL!C$69:N12043,6,0),VLOOKUP(B511,VOLEYBOL!C$54:N2439,6,0)),VLOOKUP(B511,FUTBOL!C$31:N2527,6,0)),VLOOKUP(B511,BASKETBOL!C$42:N2541,6,0)),VLOOKUP(B511,HENTBOL!C$32:N2542,6,0)),VLOOKUP(B511,HOKEY!C$35:N1886,6,0)),VLOOKUP(B511,KRİKET!C$30:N2316,6,0)),VLOOKUP(B511,'FERDİ BRANŞLAR'!B$2:M217,6,0))</f>
        <v>E GRB</v>
      </c>
      <c r="H511" s="185" t="str">
        <f>IFERROR(IFERROR(IFERROR(IFERROR(IFERROR(IFERROR(IFERROR(VLOOKUP(B511,FUTSAL!C$69:N12043,7,0),VLOOKUP(B511,VOLEYBOL!C$54:N2439,7,0)),VLOOKUP(B511,FUTBOL!C$31:N2527,7,0)),VLOOKUP(B511,BASKETBOL!C$42:N2541,7,0)),VLOOKUP(B511,HENTBOL!C$32:N2542,7,0)),VLOOKUP(B511,HOKEY!C$35:N1886,7,0)),VLOOKUP(B511,KRİKET!C$30:N2316,7,0)),VLOOKUP(B511,'FERDİ BRANŞLAR'!B$2:M217,7,0))</f>
        <v>KÇK ERKEK</v>
      </c>
      <c r="I511" s="187" t="str">
        <f>IFERROR(IFERROR(IFERROR(IFERROR(IFERROR(IFERROR(IFERROR(VLOOKUP(B511,FUTSAL!C$69:N12043,8,0),VLOOKUP(B511,VOLEYBOL!C$54:N2439,8,0)),VLOOKUP(B511,FUTBOL!C$31:N2527,8,0)),VLOOKUP(B511,BASKETBOL!C$42:N2541,8,0)),VLOOKUP(B511,HENTBOL!C$32:N2542,8,0)),VLOOKUP(B511,HOKEY!C$35:N1886,8,0)),VLOOKUP(B511,KRİKET!C$30:N2316,8,0)),VLOOKUP(B511,'FERDİ BRANŞLAR'!B$2:M217,8,0))</f>
        <v>MERZİFON NAMIK KEMAL O.O</v>
      </c>
      <c r="J511" s="253">
        <f>IFERROR(IFERROR(IFERROR(IFERROR(IFERROR(IFERROR(IFERROR(VLOOKUP(B511,FUTSAL!C$69:N12043,9,0),VLOOKUP(B511,VOLEYBOL!C$54:N2439,9,0)),VLOOKUP(B511,FUTBOL!C$31:N2527,9,0)),VLOOKUP(B511,BASKETBOL!C$42:N2541,9,0)),VLOOKUP(B511,HENTBOL!C$32:N2542,9,0)),VLOOKUP(B511,HOKEY!C$35:N1886,9,0)),VLOOKUP(B511,KRİKET!C$30:N2316,9,0)),VLOOKUP(B511,'FERDİ BRANŞLAR'!B$2:M217,9,0))</f>
        <v>0</v>
      </c>
      <c r="K511" s="253">
        <f>IFERROR(IFERROR(IFERROR(IFERROR(IFERROR(IFERROR(IFERROR(VLOOKUP(B511,FUTSAL!C$69:N12043,10,0),VLOOKUP(B511,VOLEYBOL!C$54:N2439,10,0)),VLOOKUP(B511,FUTBOL!C$31:N2527,10,0)),VLOOKUP(B511,BASKETBOL!C$42:N2541,10,0)),VLOOKUP(B511,HENTBOL!C$32:N2542,10,0)),VLOOKUP(B511,HOKEY!C$35:N1886,10,0)),VLOOKUP(B511,KRİKET!C$30:N2316,10,0)),VLOOKUP(B511,'FERDİ BRANŞLAR'!B$2:M217,10,0))</f>
        <v>0</v>
      </c>
      <c r="L511" s="334" t="str">
        <f>IFERROR(IFERROR(IFERROR(IFERROR(IFERROR(IFERROR(IFERROR(VLOOKUP(B511,FUTSAL!C$69:N12043,11,0),VLOOKUP(B511,VOLEYBOL!C$54:N2439,11,0)),VLOOKUP(B511,FUTBOL!C$31:N2527,11,0)),VLOOKUP(B511,BASKETBOL!C$42:N2541,11,0)),VLOOKUP(B511,HENTBOL!C$32:N2542,11,0)),VLOOKUP(B511,HOKEY!C$35:N1886,11,0)),VLOOKUP(B511,KRİKET!C$30:N2316,11,0)),VLOOKUP(B511,'FERDİ BRANŞLAR'!B$2:M217,11,0))</f>
        <v>MERZİFON ŞEHİT BİNBAŞI ARSLAN KULAKSIZ O.O</v>
      </c>
      <c r="M511" s="79">
        <f>IFERROR(IFERROR(IFERROR(IFERROR(IFERROR(IFERROR(IFERROR(VLOOKUP(B511,FUTSAL!C$69:N12043,12,0),VLOOKUP(B511,VOLEYBOL!C$54:N2439,12,0)),VLOOKUP(B511,FUTBOL!C$31:N2527,12,0)),VLOOKUP(B511,BASKETBOL!C$42:N2541,12,0)),VLOOKUP(B511,HENTBOL!C$32:N2542,12,0)),VLOOKUP(B511,HOKEY!C$35:N1886,11,0)),VLOOKUP(B511,KRİKET!C$30:N2316,12,0)),VLOOKUP(B511,'FERDİ BRANŞLAR'!B$2:M217,12,0))</f>
        <v>0</v>
      </c>
    </row>
    <row r="512" spans="2:13" ht="12" x14ac:dyDescent="0.2">
      <c r="B512" s="188">
        <v>171</v>
      </c>
      <c r="C512" s="185">
        <f>IFERROR(IFERROR(IFERROR(IFERROR(IFERROR(IFERROR(IFERROR(VLOOKUP(B512,FUTSAL!C$69:N11579,2,0),VLOOKUP(B512,VOLEYBOL!C$54:N1975,2,0)),VLOOKUP(B512,FUTBOL!C$31:N2063,2,0)),VLOOKUP(B512,BASKETBOL!C$42:N2077,2,0)),VLOOKUP(B512,HENTBOL!C$32:N2078,2,0)),VLOOKUP(B512,HOKEY!C$35:N1422,2,0)),VLOOKUP(B512,KRİKET!C$30:N1852,2,0)),VLOOKUP(B512,'FERDİ BRANŞLAR'!B$2:M198,2,0))</f>
        <v>46178</v>
      </c>
      <c r="D512" s="186">
        <f>IFERROR(IFERROR(IFERROR(IFERROR(IFERROR(IFERROR(IFERROR(VLOOKUP(B512,FUTSAL!C$69:N11579,3,0),VLOOKUP(B512,VOLEYBOL!C$54:N1975,3,0)),VLOOKUP(B512,FUTBOL!C$31:N2063,3,0)),VLOOKUP(B512,BASKETBOL!C$42:N2077,3,0)),VLOOKUP(B512,HENTBOL!C$32:N2078,3,0)),VLOOKUP(B512,HOKEY!C$35:N1422,3,0)),VLOOKUP(B512,KRİKET!C$30:N1852,3,0)),VLOOKUP(B512,'FERDİ BRANŞLAR'!B$2:M198,3,0))</f>
        <v>0.41666666666666669</v>
      </c>
      <c r="E512" s="185" t="str">
        <f>IFERROR(IFERROR(IFERROR(IFERROR(IFERROR(IFERROR(IFERROR(VLOOKUP(B512,FUTSAL!C$69:N11579,4,0),VLOOKUP(B512,VOLEYBOL!C$54:N1975,4,0)),VLOOKUP(B512,FUTBOL!C$31:N2063,4,0)),VLOOKUP(B512,BASKETBOL!C$42:N2077,4,0)),VLOOKUP(B512,HENTBOL!C$32:N2078,4,0)),VLOOKUP(B512,HOKEY!C$35:N1422,4,0)),VLOOKUP(B512,KRİKET!C$30:N1852,4,0)),VLOOKUP(B512,'FERDİ BRANŞLAR'!B$2:M198,4,0))</f>
        <v>A.S.S</v>
      </c>
      <c r="F512" s="185" t="str">
        <f>IFERROR(IFERROR(IFERROR(IFERROR(IFERROR(IFERROR(IFERROR(VLOOKUP(B512,FUTSAL!C$69:N11579,5,0),VLOOKUP(B512,VOLEYBOL!C$54:N1975,5,0)),VLOOKUP(B512,FUTBOL!C$31:N2063,5,0)),VLOOKUP(B512,BASKETBOL!C$42:N2077,5,0)),VLOOKUP(B512,HENTBOL!C$32:N2078,5,0)),VLOOKUP(B512,HOKEY!C$35:N1422,5,0)),VLOOKUP(B512,KRİKET!C$30:N1852,5,0)),VLOOKUP(B512,'FERDİ BRANŞLAR'!B$2:M198,5,0))</f>
        <v>FUTSAL</v>
      </c>
      <c r="G512" s="185" t="str">
        <f>IFERROR(IFERROR(IFERROR(IFERROR(IFERROR(IFERROR(IFERROR(VLOOKUP(B512,FUTSAL!C$69:N12024,6,0),VLOOKUP(B512,VOLEYBOL!C$54:N2420,6,0)),VLOOKUP(B512,FUTBOL!C$31:N2508,6,0)),VLOOKUP(B512,BASKETBOL!C$42:N2522,6,0)),VLOOKUP(B512,HENTBOL!C$32:N2523,6,0)),VLOOKUP(B512,HOKEY!C$35:N1867,6,0)),VLOOKUP(B512,KRİKET!C$30:N2297,6,0)),VLOOKUP(B512,'FERDİ BRANŞLAR'!B$2:M198,6,0))</f>
        <v>ÇEYREK F.</v>
      </c>
      <c r="H512" s="185" t="str">
        <f>IFERROR(IFERROR(IFERROR(IFERROR(IFERROR(IFERROR(IFERROR(VLOOKUP(B512,FUTSAL!C$69:N12024,7,0),VLOOKUP(B512,VOLEYBOL!C$54:N2420,7,0)),VLOOKUP(B512,FUTBOL!C$31:N2508,7,0)),VLOOKUP(B512,BASKETBOL!C$42:N2522,7,0)),VLOOKUP(B512,HENTBOL!C$32:N2523,7,0)),VLOOKUP(B512,HOKEY!C$35:N1867,7,0)),VLOOKUP(B512,KRİKET!C$30:N2297,7,0)),VLOOKUP(B512,'FERDİ BRANŞLAR'!B$2:M198,7,0))</f>
        <v>KÇK ERKEK</v>
      </c>
      <c r="I512" s="187" t="str">
        <f>IFERROR(IFERROR(IFERROR(IFERROR(IFERROR(IFERROR(IFERROR(VLOOKUP(B512,FUTSAL!C$69:N12024,8,0),VLOOKUP(B512,VOLEYBOL!C$54:N2420,8,0)),VLOOKUP(B512,FUTBOL!C$31:N2508,8,0)),VLOOKUP(B512,BASKETBOL!C$42:N2522,8,0)),VLOOKUP(B512,HENTBOL!C$32:N2523,8,0)),VLOOKUP(B512,HOKEY!C$35:N1867,8,0)),VLOOKUP(B512,KRİKET!C$30:N2297,8,0)),VLOOKUP(B512,'FERDİ BRANŞLAR'!B$2:M198,8,0))</f>
        <v>A GRUBU 1.</v>
      </c>
      <c r="J512" s="253">
        <f>IFERROR(IFERROR(IFERROR(IFERROR(IFERROR(IFERROR(IFERROR(VLOOKUP(B512,FUTSAL!C$69:N12024,9,0),VLOOKUP(B512,VOLEYBOL!C$54:N2420,9,0)),VLOOKUP(B512,FUTBOL!C$31:N2508,9,0)),VLOOKUP(B512,BASKETBOL!C$42:N2522,9,0)),VLOOKUP(B512,HENTBOL!C$32:N2523,9,0)),VLOOKUP(B512,HOKEY!C$35:N1867,9,0)),VLOOKUP(B512,KRİKET!C$30:N2297,9,0)),VLOOKUP(B512,'FERDİ BRANŞLAR'!B$2:M198,9,0))</f>
        <v>0</v>
      </c>
      <c r="K512" s="253">
        <f>IFERROR(IFERROR(IFERROR(IFERROR(IFERROR(IFERROR(IFERROR(VLOOKUP(B512,FUTSAL!C$69:N12024,10,0),VLOOKUP(B512,VOLEYBOL!C$54:N2420,10,0)),VLOOKUP(B512,FUTBOL!C$31:N2508,10,0)),VLOOKUP(B512,BASKETBOL!C$42:N2522,10,0)),VLOOKUP(B512,HENTBOL!C$32:N2523,10,0)),VLOOKUP(B512,HOKEY!C$35:N1867,10,0)),VLOOKUP(B512,KRİKET!C$30:N2297,10,0)),VLOOKUP(B512,'FERDİ BRANŞLAR'!B$2:M198,10,0))</f>
        <v>0</v>
      </c>
      <c r="L512" s="341" t="str">
        <f>IFERROR(IFERROR(IFERROR(IFERROR(IFERROR(IFERROR(IFERROR(VLOOKUP(B512,FUTSAL!C$69:N12024,11,0),VLOOKUP(B512,VOLEYBOL!C$54:N2420,11,0)),VLOOKUP(B512,FUTBOL!C$31:N2508,11,0)),VLOOKUP(B512,BASKETBOL!C$42:N2522,11,0)),VLOOKUP(B512,HENTBOL!C$32:N2523,11,0)),VLOOKUP(B512,HOKEY!C$35:N1867,11,0)),VLOOKUP(B512,KRİKET!C$30:N2297,11,0)),VLOOKUP(B512,'FERDİ BRANŞLAR'!B$2:M198,11,0))</f>
        <v>C GRUBU 2.</v>
      </c>
      <c r="M512" s="79">
        <f>IFERROR(IFERROR(IFERROR(IFERROR(IFERROR(IFERROR(IFERROR(VLOOKUP(B512,FUTSAL!C$69:N12024,12,0),VLOOKUP(B512,VOLEYBOL!C$54:N2420,12,0)),VLOOKUP(B512,FUTBOL!C$31:N2508,12,0)),VLOOKUP(B512,BASKETBOL!C$42:N2522,12,0)),VLOOKUP(B512,HENTBOL!C$32:N2523,12,0)),VLOOKUP(B512,HOKEY!C$35:N1867,11,0)),VLOOKUP(B512,KRİKET!C$30:N2297,12,0)),VLOOKUP(B512,'FERDİ BRANŞLAR'!B$2:M198,12,0))</f>
        <v>0</v>
      </c>
    </row>
    <row r="513" spans="2:13" ht="12" x14ac:dyDescent="0.2">
      <c r="B513" s="188">
        <v>172</v>
      </c>
      <c r="C513" s="185">
        <f>IFERROR(IFERROR(IFERROR(IFERROR(IFERROR(IFERROR(IFERROR(VLOOKUP(B513,FUTSAL!C$69:N11580,2,0),VLOOKUP(B513,VOLEYBOL!C$54:N1976,2,0)),VLOOKUP(B513,FUTBOL!C$31:N2064,2,0)),VLOOKUP(B513,BASKETBOL!C$42:N2078,2,0)),VLOOKUP(B513,HENTBOL!C$32:N2079,2,0)),VLOOKUP(B513,HOKEY!C$35:N1423,2,0)),VLOOKUP(B513,KRİKET!C$30:N1853,2,0)),VLOOKUP(B513,'FERDİ BRANŞLAR'!B$2:M199,2,0))</f>
        <v>46178</v>
      </c>
      <c r="D513" s="186">
        <f>IFERROR(IFERROR(IFERROR(IFERROR(IFERROR(IFERROR(IFERROR(VLOOKUP(B513,FUTSAL!C$69:N11580,3,0),VLOOKUP(B513,VOLEYBOL!C$54:N1976,3,0)),VLOOKUP(B513,FUTBOL!C$31:N2064,3,0)),VLOOKUP(B513,BASKETBOL!C$42:N2078,3,0)),VLOOKUP(B513,HENTBOL!C$32:N2079,3,0)),VLOOKUP(B513,HOKEY!C$35:N1423,3,0)),VLOOKUP(B513,KRİKET!C$30:N1853,3,0)),VLOOKUP(B513,'FERDİ BRANŞLAR'!B$2:M199,3,0))</f>
        <v>0.45833333333333331</v>
      </c>
      <c r="E513" s="185" t="str">
        <f>IFERROR(IFERROR(IFERROR(IFERROR(IFERROR(IFERROR(IFERROR(VLOOKUP(B513,FUTSAL!C$69:N11580,4,0),VLOOKUP(B513,VOLEYBOL!C$54:N1976,4,0)),VLOOKUP(B513,FUTBOL!C$31:N2064,4,0)),VLOOKUP(B513,BASKETBOL!C$42:N2078,4,0)),VLOOKUP(B513,HENTBOL!C$32:N2079,4,0)),VLOOKUP(B513,HOKEY!C$35:N1423,4,0)),VLOOKUP(B513,KRİKET!C$30:N1853,4,0)),VLOOKUP(B513,'FERDİ BRANŞLAR'!B$2:M199,4,0))</f>
        <v>A.S.S</v>
      </c>
      <c r="F513" s="185" t="str">
        <f>IFERROR(IFERROR(IFERROR(IFERROR(IFERROR(IFERROR(IFERROR(VLOOKUP(B513,FUTSAL!C$69:N11580,5,0),VLOOKUP(B513,VOLEYBOL!C$54:N1976,5,0)),VLOOKUP(B513,FUTBOL!C$31:N2064,5,0)),VLOOKUP(B513,BASKETBOL!C$42:N2078,5,0)),VLOOKUP(B513,HENTBOL!C$32:N2079,5,0)),VLOOKUP(B513,HOKEY!C$35:N1423,5,0)),VLOOKUP(B513,KRİKET!C$30:N1853,5,0)),VLOOKUP(B513,'FERDİ BRANŞLAR'!B$2:M199,5,0))</f>
        <v>FUTSAL</v>
      </c>
      <c r="G513" s="185" t="str">
        <f>IFERROR(IFERROR(IFERROR(IFERROR(IFERROR(IFERROR(IFERROR(VLOOKUP(B513,FUTSAL!C$69:N12025,6,0),VLOOKUP(B513,VOLEYBOL!C$54:N2421,6,0)),VLOOKUP(B513,FUTBOL!C$31:N2509,6,0)),VLOOKUP(B513,BASKETBOL!C$42:N2523,6,0)),VLOOKUP(B513,HENTBOL!C$32:N2524,6,0)),VLOOKUP(B513,HOKEY!C$35:N1868,6,0)),VLOOKUP(B513,KRİKET!C$30:N2298,6,0)),VLOOKUP(B513,'FERDİ BRANŞLAR'!B$2:M199,6,0))</f>
        <v>ÇEYREK F.</v>
      </c>
      <c r="H513" s="185" t="str">
        <f>IFERROR(IFERROR(IFERROR(IFERROR(IFERROR(IFERROR(IFERROR(VLOOKUP(B513,FUTSAL!C$69:N12025,7,0),VLOOKUP(B513,VOLEYBOL!C$54:N2421,7,0)),VLOOKUP(B513,FUTBOL!C$31:N2509,7,0)),VLOOKUP(B513,BASKETBOL!C$42:N2523,7,0)),VLOOKUP(B513,HENTBOL!C$32:N2524,7,0)),VLOOKUP(B513,HOKEY!C$35:N1868,7,0)),VLOOKUP(B513,KRİKET!C$30:N2298,7,0)),VLOOKUP(B513,'FERDİ BRANŞLAR'!B$2:M199,7,0))</f>
        <v>KÇK ERKEK</v>
      </c>
      <c r="I513" s="187" t="str">
        <f>IFERROR(IFERROR(IFERROR(IFERROR(IFERROR(IFERROR(IFERROR(VLOOKUP(B513,FUTSAL!C$69:N12025,8,0),VLOOKUP(B513,VOLEYBOL!C$54:N2421,8,0)),VLOOKUP(B513,FUTBOL!C$31:N2509,8,0)),VLOOKUP(B513,BASKETBOL!C$42:N2523,8,0)),VLOOKUP(B513,HENTBOL!C$32:N2524,8,0)),VLOOKUP(B513,HOKEY!C$35:N1868,8,0)),VLOOKUP(B513,KRİKET!C$30:N2298,8,0)),VLOOKUP(B513,'FERDİ BRANŞLAR'!B$2:M199,8,0))</f>
        <v>B GRUBU 1.</v>
      </c>
      <c r="J513" s="253">
        <f>IFERROR(IFERROR(IFERROR(IFERROR(IFERROR(IFERROR(IFERROR(VLOOKUP(B513,FUTSAL!C$69:N12025,9,0),VLOOKUP(B513,VOLEYBOL!C$54:N2421,9,0)),VLOOKUP(B513,FUTBOL!C$31:N2509,9,0)),VLOOKUP(B513,BASKETBOL!C$42:N2523,9,0)),VLOOKUP(B513,HENTBOL!C$32:N2524,9,0)),VLOOKUP(B513,HOKEY!C$35:N1868,9,0)),VLOOKUP(B513,KRİKET!C$30:N2298,9,0)),VLOOKUP(B513,'FERDİ BRANŞLAR'!B$2:M199,9,0))</f>
        <v>0</v>
      </c>
      <c r="K513" s="253">
        <f>IFERROR(IFERROR(IFERROR(IFERROR(IFERROR(IFERROR(IFERROR(VLOOKUP(B513,FUTSAL!C$69:N12025,10,0),VLOOKUP(B513,VOLEYBOL!C$54:N2421,10,0)),VLOOKUP(B513,FUTBOL!C$31:N2509,10,0)),VLOOKUP(B513,BASKETBOL!C$42:N2523,10,0)),VLOOKUP(B513,HENTBOL!C$32:N2524,10,0)),VLOOKUP(B513,HOKEY!C$35:N1868,10,0)),VLOOKUP(B513,KRİKET!C$30:N2298,10,0)),VLOOKUP(B513,'FERDİ BRANŞLAR'!B$2:M199,10,0))</f>
        <v>0</v>
      </c>
      <c r="L513" s="379" t="str">
        <f>IFERROR(IFERROR(IFERROR(IFERROR(IFERROR(IFERROR(IFERROR(VLOOKUP(B513,FUTSAL!C$69:N12025,11,0),VLOOKUP(B513,VOLEYBOL!C$54:N2421,11,0)),VLOOKUP(B513,FUTBOL!C$31:N2509,11,0)),VLOOKUP(B513,BASKETBOL!C$42:N2523,11,0)),VLOOKUP(B513,HENTBOL!C$32:N2524,11,0)),VLOOKUP(B513,HOKEY!C$35:N1868,11,0)),VLOOKUP(B513,KRİKET!C$30:N2298,11,0)),VLOOKUP(B513,'FERDİ BRANŞLAR'!B$2:M199,11,0))</f>
        <v>A GRUBU 2.</v>
      </c>
      <c r="M513" s="79">
        <f>IFERROR(IFERROR(IFERROR(IFERROR(IFERROR(IFERROR(IFERROR(VLOOKUP(B513,FUTSAL!C$69:N12025,12,0),VLOOKUP(B513,VOLEYBOL!C$54:N2421,12,0)),VLOOKUP(B513,FUTBOL!C$31:N2509,12,0)),VLOOKUP(B513,BASKETBOL!C$42:N2523,12,0)),VLOOKUP(B513,HENTBOL!C$32:N2524,12,0)),VLOOKUP(B513,HOKEY!C$35:N1868,11,0)),VLOOKUP(B513,KRİKET!C$30:N2298,12,0)),VLOOKUP(B513,'FERDİ BRANŞLAR'!B$2:M199,12,0))</f>
        <v>0</v>
      </c>
    </row>
    <row r="514" spans="2:13" ht="12" x14ac:dyDescent="0.2">
      <c r="B514" s="188">
        <v>173</v>
      </c>
      <c r="C514" s="185">
        <f>IFERROR(IFERROR(IFERROR(IFERROR(IFERROR(IFERROR(IFERROR(VLOOKUP(B514,FUTSAL!C$69:N11652,2,0),VLOOKUP(B514,VOLEYBOL!C$54:N2048,2,0)),VLOOKUP(B514,FUTBOL!C$31:N2136,2,0)),VLOOKUP(B514,BASKETBOL!C$42:N2150,2,0)),VLOOKUP(B514,HENTBOL!C$32:N2151,2,0)),VLOOKUP(B514,HOKEY!C$35:N1495,2,0)),VLOOKUP(B514,KRİKET!C$30:N1925,2,0)),VLOOKUP(B514,'FERDİ BRANŞLAR'!B$2:M271,2,0))</f>
        <v>46178</v>
      </c>
      <c r="D514" s="186">
        <f>IFERROR(IFERROR(IFERROR(IFERROR(IFERROR(IFERROR(IFERROR(VLOOKUP(B514,FUTSAL!C$69:N11652,3,0),VLOOKUP(B514,VOLEYBOL!C$54:N2048,3,0)),VLOOKUP(B514,FUTBOL!C$31:N2136,3,0)),VLOOKUP(B514,BASKETBOL!C$42:N2150,3,0)),VLOOKUP(B514,HENTBOL!C$32:N2151,3,0)),VLOOKUP(B514,HOKEY!C$35:N1495,3,0)),VLOOKUP(B514,KRİKET!C$30:N1925,3,0)),VLOOKUP(B514,'FERDİ BRANŞLAR'!B$2:M271,3,0))</f>
        <v>0.54166666666666663</v>
      </c>
      <c r="E514" s="185" t="str">
        <f>IFERROR(IFERROR(IFERROR(IFERROR(IFERROR(IFERROR(IFERROR(VLOOKUP(B514,FUTSAL!C$69:N11652,4,0),VLOOKUP(B514,VOLEYBOL!C$54:N2048,4,0)),VLOOKUP(B514,FUTBOL!C$31:N2136,4,0)),VLOOKUP(B514,BASKETBOL!C$42:N2150,4,0)),VLOOKUP(B514,HENTBOL!C$32:N2151,4,0)),VLOOKUP(B514,HOKEY!C$35:N1495,4,0)),VLOOKUP(B514,KRİKET!C$30:N1925,4,0)),VLOOKUP(B514,'FERDİ BRANŞLAR'!B$2:M271,4,0))</f>
        <v>A.S.S</v>
      </c>
      <c r="F514" s="185" t="str">
        <f>IFERROR(IFERROR(IFERROR(IFERROR(IFERROR(IFERROR(IFERROR(VLOOKUP(B514,FUTSAL!C$69:N11652,5,0),VLOOKUP(B514,VOLEYBOL!C$54:N2048,5,0)),VLOOKUP(B514,FUTBOL!C$31:N2136,5,0)),VLOOKUP(B514,BASKETBOL!C$42:N2150,5,0)),VLOOKUP(B514,HENTBOL!C$32:N2151,5,0)),VLOOKUP(B514,HOKEY!C$35:N1495,5,0)),VLOOKUP(B514,KRİKET!C$30:N1925,5,0)),VLOOKUP(B514,'FERDİ BRANŞLAR'!B$2:M271,5,0))</f>
        <v>FUTSAL</v>
      </c>
      <c r="G514" s="185" t="str">
        <f>IFERROR(IFERROR(IFERROR(IFERROR(IFERROR(IFERROR(IFERROR(VLOOKUP(B514,FUTSAL!C$69:N12097,6,0),VLOOKUP(B514,VOLEYBOL!C$54:N2493,6,0)),VLOOKUP(B514,FUTBOL!C$31:N2581,6,0)),VLOOKUP(B514,BASKETBOL!C$42:N2595,6,0)),VLOOKUP(B514,HENTBOL!C$32:N2596,6,0)),VLOOKUP(B514,HOKEY!C$35:N1940,6,0)),VLOOKUP(B514,KRİKET!C$30:N2370,6,0)),VLOOKUP(B514,'FERDİ BRANŞLAR'!B$2:M271,6,0))</f>
        <v>ÇEYREK F.</v>
      </c>
      <c r="H514" s="185" t="str">
        <f>IFERROR(IFERROR(IFERROR(IFERROR(IFERROR(IFERROR(IFERROR(VLOOKUP(B514,FUTSAL!C$69:N12097,7,0),VLOOKUP(B514,VOLEYBOL!C$54:N2493,7,0)),VLOOKUP(B514,FUTBOL!C$31:N2581,7,0)),VLOOKUP(B514,BASKETBOL!C$42:N2595,7,0)),VLOOKUP(B514,HENTBOL!C$32:N2596,7,0)),VLOOKUP(B514,HOKEY!C$35:N1940,7,0)),VLOOKUP(B514,KRİKET!C$30:N2370,7,0)),VLOOKUP(B514,'FERDİ BRANŞLAR'!B$2:M271,7,0))</f>
        <v>KÇK ERKEK</v>
      </c>
      <c r="I514" s="187" t="str">
        <f>IFERROR(IFERROR(IFERROR(IFERROR(IFERROR(IFERROR(IFERROR(VLOOKUP(B514,FUTSAL!C$69:N12097,8,0),VLOOKUP(B514,VOLEYBOL!C$54:N2493,8,0)),VLOOKUP(B514,FUTBOL!C$31:N2581,8,0)),VLOOKUP(B514,BASKETBOL!C$42:N2595,8,0)),VLOOKUP(B514,HENTBOL!C$32:N2596,8,0)),VLOOKUP(B514,HOKEY!C$35:N1940,8,0)),VLOOKUP(B514,KRİKET!C$30:N2370,8,0)),VLOOKUP(B514,'FERDİ BRANŞLAR'!B$2:M271,8,0))</f>
        <v>C GRUBU 1.</v>
      </c>
      <c r="J514" s="253">
        <f>IFERROR(IFERROR(IFERROR(IFERROR(IFERROR(IFERROR(IFERROR(VLOOKUP(B514,FUTSAL!C$69:N12097,9,0),VLOOKUP(B514,VOLEYBOL!C$54:N2493,9,0)),VLOOKUP(B514,FUTBOL!C$31:N2581,9,0)),VLOOKUP(B514,BASKETBOL!C$42:N2595,9,0)),VLOOKUP(B514,HENTBOL!C$32:N2596,9,0)),VLOOKUP(B514,HOKEY!C$35:N1940,9,0)),VLOOKUP(B514,KRİKET!C$30:N2370,9,0)),VLOOKUP(B514,'FERDİ BRANŞLAR'!B$2:M271,9,0))</f>
        <v>0</v>
      </c>
      <c r="K514" s="253">
        <f>IFERROR(IFERROR(IFERROR(IFERROR(IFERROR(IFERROR(IFERROR(VLOOKUP(B514,FUTSAL!C$69:N12097,10,0),VLOOKUP(B514,VOLEYBOL!C$54:N2493,10,0)),VLOOKUP(B514,FUTBOL!C$31:N2581,10,0)),VLOOKUP(B514,BASKETBOL!C$42:N2595,10,0)),VLOOKUP(B514,HENTBOL!C$32:N2596,10,0)),VLOOKUP(B514,HOKEY!C$35:N1940,10,0)),VLOOKUP(B514,KRİKET!C$30:N2370,10,0)),VLOOKUP(B514,'FERDİ BRANŞLAR'!B$2:M271,10,0))</f>
        <v>0</v>
      </c>
      <c r="L514" s="341" t="str">
        <f>IFERROR(IFERROR(IFERROR(IFERROR(IFERROR(IFERROR(IFERROR(VLOOKUP(B514,FUTSAL!C$69:N12097,11,0),VLOOKUP(B514,VOLEYBOL!C$54:N2493,11,0)),VLOOKUP(B514,FUTBOL!C$31:N2581,11,0)),VLOOKUP(B514,BASKETBOL!C$42:N2595,11,0)),VLOOKUP(B514,HENTBOL!C$32:N2596,11,0)),VLOOKUP(B514,HOKEY!C$35:N1940,11,0)),VLOOKUP(B514,KRİKET!C$30:N2370,11,0)),VLOOKUP(B514,'FERDİ BRANŞLAR'!B$2:M271,11,0))</f>
        <v>B GRUBU 2.</v>
      </c>
      <c r="M514" s="79">
        <f>IFERROR(IFERROR(IFERROR(IFERROR(IFERROR(IFERROR(IFERROR(VLOOKUP(B514,FUTSAL!C$69:N12097,12,0),VLOOKUP(B514,VOLEYBOL!C$54:N2493,12,0)),VLOOKUP(B514,FUTBOL!C$31:N2581,12,0)),VLOOKUP(B514,BASKETBOL!C$42:N2595,12,0)),VLOOKUP(B514,HENTBOL!C$32:N2596,12,0)),VLOOKUP(B514,HOKEY!C$35:N1940,11,0)),VLOOKUP(B514,KRİKET!C$30:N2370,12,0)),VLOOKUP(B514,'FERDİ BRANŞLAR'!B$2:M271,12,0))</f>
        <v>0</v>
      </c>
    </row>
    <row r="515" spans="2:13" ht="12" x14ac:dyDescent="0.2">
      <c r="B515" s="188">
        <v>174</v>
      </c>
      <c r="C515" s="185">
        <f>IFERROR(IFERROR(IFERROR(IFERROR(IFERROR(IFERROR(IFERROR(VLOOKUP(B515,FUTSAL!C$69:N11653,2,0),VLOOKUP(B515,VOLEYBOL!C$54:N2049,2,0)),VLOOKUP(B515,FUTBOL!C$31:N2137,2,0)),VLOOKUP(B515,BASKETBOL!C$42:N2151,2,0)),VLOOKUP(B515,HENTBOL!C$32:N2152,2,0)),VLOOKUP(B515,HOKEY!C$35:N1496,2,0)),VLOOKUP(B515,KRİKET!C$30:N1926,2,0)),VLOOKUP(B515,'FERDİ BRANŞLAR'!B$2:M272,2,0))</f>
        <v>46178</v>
      </c>
      <c r="D515" s="186">
        <f>IFERROR(IFERROR(IFERROR(IFERROR(IFERROR(IFERROR(IFERROR(VLOOKUP(B515,FUTSAL!C$69:N11653,3,0),VLOOKUP(B515,VOLEYBOL!C$54:N2049,3,0)),VLOOKUP(B515,FUTBOL!C$31:N2137,3,0)),VLOOKUP(B515,BASKETBOL!C$42:N2151,3,0)),VLOOKUP(B515,HENTBOL!C$32:N2152,3,0)),VLOOKUP(B515,HOKEY!C$35:N1496,3,0)),VLOOKUP(B515,KRİKET!C$30:N1926,3,0)),VLOOKUP(B515,'FERDİ BRANŞLAR'!B$2:M272,3,0))</f>
        <v>0.58333333333333337</v>
      </c>
      <c r="E515" s="185" t="str">
        <f>IFERROR(IFERROR(IFERROR(IFERROR(IFERROR(IFERROR(IFERROR(VLOOKUP(B515,FUTSAL!C$69:N11653,4,0),VLOOKUP(B515,VOLEYBOL!C$54:N2049,4,0)),VLOOKUP(B515,FUTBOL!C$31:N2137,4,0)),VLOOKUP(B515,BASKETBOL!C$42:N2151,4,0)),VLOOKUP(B515,HENTBOL!C$32:N2152,4,0)),VLOOKUP(B515,HOKEY!C$35:N1496,4,0)),VLOOKUP(B515,KRİKET!C$30:N1926,4,0)),VLOOKUP(B515,'FERDİ BRANŞLAR'!B$2:M272,4,0))</f>
        <v>A.S.S</v>
      </c>
      <c r="F515" s="185" t="str">
        <f>IFERROR(IFERROR(IFERROR(IFERROR(IFERROR(IFERROR(IFERROR(VLOOKUP(B515,FUTSAL!C$69:N11653,5,0),VLOOKUP(B515,VOLEYBOL!C$54:N2049,5,0)),VLOOKUP(B515,FUTBOL!C$31:N2137,5,0)),VLOOKUP(B515,BASKETBOL!C$42:N2151,5,0)),VLOOKUP(B515,HENTBOL!C$32:N2152,5,0)),VLOOKUP(B515,HOKEY!C$35:N1496,5,0)),VLOOKUP(B515,KRİKET!C$30:N1926,5,0)),VLOOKUP(B515,'FERDİ BRANŞLAR'!B$2:M272,5,0))</f>
        <v>FUTSAL</v>
      </c>
      <c r="G515" s="185" t="str">
        <f>IFERROR(IFERROR(IFERROR(IFERROR(IFERROR(IFERROR(IFERROR(VLOOKUP(B515,FUTSAL!C$69:N12098,6,0),VLOOKUP(B515,VOLEYBOL!C$54:N2494,6,0)),VLOOKUP(B515,FUTBOL!C$31:N2582,6,0)),VLOOKUP(B515,BASKETBOL!C$42:N2596,6,0)),VLOOKUP(B515,HENTBOL!C$32:N2597,6,0)),VLOOKUP(B515,HOKEY!C$35:N1941,6,0)),VLOOKUP(B515,KRİKET!C$30:N2371,6,0)),VLOOKUP(B515,'FERDİ BRANŞLAR'!B$2:M272,6,0))</f>
        <v>ÇEYREK F.</v>
      </c>
      <c r="H515" s="185" t="str">
        <f>IFERROR(IFERROR(IFERROR(IFERROR(IFERROR(IFERROR(IFERROR(VLOOKUP(B515,FUTSAL!C$69:N12098,7,0),VLOOKUP(B515,VOLEYBOL!C$54:N2494,7,0)),VLOOKUP(B515,FUTBOL!C$31:N2582,7,0)),VLOOKUP(B515,BASKETBOL!C$42:N2596,7,0)),VLOOKUP(B515,HENTBOL!C$32:N2597,7,0)),VLOOKUP(B515,HOKEY!C$35:N1941,7,0)),VLOOKUP(B515,KRİKET!C$30:N2371,7,0)),VLOOKUP(B515,'FERDİ BRANŞLAR'!B$2:M272,7,0))</f>
        <v>KÇK ERKEK</v>
      </c>
      <c r="I515" s="187" t="str">
        <f>IFERROR(IFERROR(IFERROR(IFERROR(IFERROR(IFERROR(IFERROR(VLOOKUP(B515,FUTSAL!C$69:N12098,8,0),VLOOKUP(B515,VOLEYBOL!C$54:N2494,8,0)),VLOOKUP(B515,FUTBOL!C$31:N2582,8,0)),VLOOKUP(B515,BASKETBOL!C$42:N2596,8,0)),VLOOKUP(B515,HENTBOL!C$32:N2597,8,0)),VLOOKUP(B515,HOKEY!C$35:N1941,8,0)),VLOOKUP(B515,KRİKET!C$30:N2371,8,0)),VLOOKUP(B515,'FERDİ BRANŞLAR'!B$2:M272,8,0))</f>
        <v>D GRUBU 1.</v>
      </c>
      <c r="J515" s="253">
        <f>IFERROR(IFERROR(IFERROR(IFERROR(IFERROR(IFERROR(IFERROR(VLOOKUP(B515,FUTSAL!C$69:N12098,9,0),VLOOKUP(B515,VOLEYBOL!C$54:N2494,9,0)),VLOOKUP(B515,FUTBOL!C$31:N2582,9,0)),VLOOKUP(B515,BASKETBOL!C$42:N2596,9,0)),VLOOKUP(B515,HENTBOL!C$32:N2597,9,0)),VLOOKUP(B515,HOKEY!C$35:N1941,9,0)),VLOOKUP(B515,KRİKET!C$30:N2371,9,0)),VLOOKUP(B515,'FERDİ BRANŞLAR'!B$2:M272,9,0))</f>
        <v>0</v>
      </c>
      <c r="K515" s="253">
        <f>IFERROR(IFERROR(IFERROR(IFERROR(IFERROR(IFERROR(IFERROR(VLOOKUP(B515,FUTSAL!C$69:N12098,10,0),VLOOKUP(B515,VOLEYBOL!C$54:N2494,10,0)),VLOOKUP(B515,FUTBOL!C$31:N2582,10,0)),VLOOKUP(B515,BASKETBOL!C$42:N2596,10,0)),VLOOKUP(B515,HENTBOL!C$32:N2597,10,0)),VLOOKUP(B515,HOKEY!C$35:N1941,10,0)),VLOOKUP(B515,KRİKET!C$30:N2371,10,0)),VLOOKUP(B515,'FERDİ BRANŞLAR'!B$2:M272,10,0))</f>
        <v>0</v>
      </c>
      <c r="L515" s="379" t="str">
        <f>IFERROR(IFERROR(IFERROR(IFERROR(IFERROR(IFERROR(IFERROR(VLOOKUP(B515,FUTSAL!C$69:N12098,11,0),VLOOKUP(B515,VOLEYBOL!C$54:N2494,11,0)),VLOOKUP(B515,FUTBOL!C$31:N2582,11,0)),VLOOKUP(B515,BASKETBOL!C$42:N2596,11,0)),VLOOKUP(B515,HENTBOL!C$32:N2597,11,0)),VLOOKUP(B515,HOKEY!C$35:N1941,11,0)),VLOOKUP(B515,KRİKET!C$30:N2371,11,0)),VLOOKUP(B515,'FERDİ BRANŞLAR'!B$2:M272,11,0))</f>
        <v>E GRUBU 1.</v>
      </c>
      <c r="M515" s="79">
        <f>IFERROR(IFERROR(IFERROR(IFERROR(IFERROR(IFERROR(IFERROR(VLOOKUP(B515,FUTSAL!C$69:N12098,12,0),VLOOKUP(B515,VOLEYBOL!C$54:N2494,12,0)),VLOOKUP(B515,FUTBOL!C$31:N2582,12,0)),VLOOKUP(B515,BASKETBOL!C$42:N2596,12,0)),VLOOKUP(B515,HENTBOL!C$32:N2597,12,0)),VLOOKUP(B515,HOKEY!C$35:N1941,11,0)),VLOOKUP(B515,KRİKET!C$30:N2371,12,0)),VLOOKUP(B515,'FERDİ BRANŞLAR'!B$2:M272,12,0))</f>
        <v>0</v>
      </c>
    </row>
    <row r="516" spans="2:13" ht="12" x14ac:dyDescent="0.2">
      <c r="B516" s="188">
        <v>175</v>
      </c>
      <c r="C516" s="185">
        <f>IFERROR(IFERROR(IFERROR(IFERROR(IFERROR(IFERROR(IFERROR(VLOOKUP(B516,FUTSAL!C$69:N11702,2,0),VLOOKUP(B516,VOLEYBOL!C$54:N2098,2,0)),VLOOKUP(B516,FUTBOL!C$31:N2186,2,0)),VLOOKUP(B516,BASKETBOL!C$42:N2200,2,0)),VLOOKUP(B516,HENTBOL!C$32:N2201,2,0)),VLOOKUP(B516,HOKEY!C$35:N1545,2,0)),VLOOKUP(B516,KRİKET!C$30:N1975,2,0)),VLOOKUP(B516,'FERDİ BRANŞLAR'!B$2:M321,2,0))</f>
        <v>46181</v>
      </c>
      <c r="D516" s="186">
        <f>IFERROR(IFERROR(IFERROR(IFERROR(IFERROR(IFERROR(IFERROR(VLOOKUP(B516,FUTSAL!C$69:N11702,3,0),VLOOKUP(B516,VOLEYBOL!C$54:N2098,3,0)),VLOOKUP(B516,FUTBOL!C$31:N2186,3,0)),VLOOKUP(B516,BASKETBOL!C$42:N2200,3,0)),VLOOKUP(B516,HENTBOL!C$32:N2201,3,0)),VLOOKUP(B516,HOKEY!C$35:N1545,3,0)),VLOOKUP(B516,KRİKET!C$30:N1975,3,0)),VLOOKUP(B516,'FERDİ BRANŞLAR'!B$2:M321,3,0))</f>
        <v>0.41666666666666669</v>
      </c>
      <c r="E516" s="185" t="str">
        <f>IFERROR(IFERROR(IFERROR(IFERROR(IFERROR(IFERROR(IFERROR(VLOOKUP(B516,FUTSAL!C$69:N11702,4,0),VLOOKUP(B516,VOLEYBOL!C$54:N2098,4,0)),VLOOKUP(B516,FUTBOL!C$31:N2186,4,0)),VLOOKUP(B516,BASKETBOL!C$42:N2200,4,0)),VLOOKUP(B516,HENTBOL!C$32:N2201,4,0)),VLOOKUP(B516,HOKEY!C$35:N1545,4,0)),VLOOKUP(B516,KRİKET!C$30:N1975,4,0)),VLOOKUP(B516,'FERDİ BRANŞLAR'!B$2:M321,4,0))</f>
        <v>A.S.S</v>
      </c>
      <c r="F516" s="185" t="str">
        <f>IFERROR(IFERROR(IFERROR(IFERROR(IFERROR(IFERROR(IFERROR(VLOOKUP(B516,FUTSAL!C$69:N11702,5,0),VLOOKUP(B516,VOLEYBOL!C$54:N2098,5,0)),VLOOKUP(B516,FUTBOL!C$31:N2186,5,0)),VLOOKUP(B516,BASKETBOL!C$42:N2200,5,0)),VLOOKUP(B516,HENTBOL!C$32:N2201,5,0)),VLOOKUP(B516,HOKEY!C$35:N1545,5,0)),VLOOKUP(B516,KRİKET!C$30:N1975,5,0)),VLOOKUP(B516,'FERDİ BRANŞLAR'!B$2:M321,5,0))</f>
        <v>FUTSAL</v>
      </c>
      <c r="G516" s="185" t="str">
        <f>IFERROR(IFERROR(IFERROR(IFERROR(IFERROR(IFERROR(IFERROR(VLOOKUP(B516,FUTSAL!C$69:N12147,6,0),VLOOKUP(B516,VOLEYBOL!C$54:N2543,6,0)),VLOOKUP(B516,FUTBOL!C$31:N2631,6,0)),VLOOKUP(B516,BASKETBOL!C$42:N2645,6,0)),VLOOKUP(B516,HENTBOL!C$32:N2646,6,0)),VLOOKUP(B516,HOKEY!C$35:N1990,6,0)),VLOOKUP(B516,KRİKET!C$30:N2420,6,0)),VLOOKUP(B516,'FERDİ BRANŞLAR'!B$2:M321,6,0))</f>
        <v>YARI F.</v>
      </c>
      <c r="H516" s="185" t="str">
        <f>IFERROR(IFERROR(IFERROR(IFERROR(IFERROR(IFERROR(IFERROR(VLOOKUP(B516,FUTSAL!C$69:N12147,7,0),VLOOKUP(B516,VOLEYBOL!C$54:N2543,7,0)),VLOOKUP(B516,FUTBOL!C$31:N2631,7,0)),VLOOKUP(B516,BASKETBOL!C$42:N2645,7,0)),VLOOKUP(B516,HENTBOL!C$32:N2646,7,0)),VLOOKUP(B516,HOKEY!C$35:N1990,7,0)),VLOOKUP(B516,KRİKET!C$30:N2420,7,0)),VLOOKUP(B516,'FERDİ BRANŞLAR'!B$2:M321,7,0))</f>
        <v>KÇK ERKEK</v>
      </c>
      <c r="I516" s="187">
        <f>IFERROR(IFERROR(IFERROR(IFERROR(IFERROR(IFERROR(IFERROR(VLOOKUP(B516,FUTSAL!C$69:N12147,8,0),VLOOKUP(B516,VOLEYBOL!C$54:N2543,8,0)),VLOOKUP(B516,FUTBOL!C$31:N2631,8,0)),VLOOKUP(B516,BASKETBOL!C$42:N2645,8,0)),VLOOKUP(B516,HENTBOL!C$32:N2646,8,0)),VLOOKUP(B516,HOKEY!C$35:N1990,8,0)),VLOOKUP(B516,KRİKET!C$30:N2420,8,0)),VLOOKUP(B516,'FERDİ BRANŞLAR'!B$2:M321,8,0))</f>
        <v>0</v>
      </c>
      <c r="J516" s="253">
        <f>IFERROR(IFERROR(IFERROR(IFERROR(IFERROR(IFERROR(IFERROR(VLOOKUP(B516,FUTSAL!C$69:N12147,9,0),VLOOKUP(B516,VOLEYBOL!C$54:N2543,9,0)),VLOOKUP(B516,FUTBOL!C$31:N2631,9,0)),VLOOKUP(B516,BASKETBOL!C$42:N2645,9,0)),VLOOKUP(B516,HENTBOL!C$32:N2646,9,0)),VLOOKUP(B516,HOKEY!C$35:N1990,9,0)),VLOOKUP(B516,KRİKET!C$30:N2420,9,0)),VLOOKUP(B516,'FERDİ BRANŞLAR'!B$2:M321,9,0))</f>
        <v>0</v>
      </c>
      <c r="K516" s="253">
        <f>IFERROR(IFERROR(IFERROR(IFERROR(IFERROR(IFERROR(IFERROR(VLOOKUP(B516,FUTSAL!C$69:N12147,10,0),VLOOKUP(B516,VOLEYBOL!C$54:N2543,10,0)),VLOOKUP(B516,FUTBOL!C$31:N2631,10,0)),VLOOKUP(B516,BASKETBOL!C$42:N2645,10,0)),VLOOKUP(B516,HENTBOL!C$32:N2646,10,0)),VLOOKUP(B516,HOKEY!C$35:N1990,10,0)),VLOOKUP(B516,KRİKET!C$30:N2420,10,0)),VLOOKUP(B516,'FERDİ BRANŞLAR'!B$2:M321,10,0))</f>
        <v>0</v>
      </c>
      <c r="L516" s="379">
        <f>IFERROR(IFERROR(IFERROR(IFERROR(IFERROR(IFERROR(IFERROR(VLOOKUP(B516,FUTSAL!C$69:N12147,11,0),VLOOKUP(B516,VOLEYBOL!C$54:N2543,11,0)),VLOOKUP(B516,FUTBOL!C$31:N2631,11,0)),VLOOKUP(B516,BASKETBOL!C$42:N2645,11,0)),VLOOKUP(B516,HENTBOL!C$32:N2646,11,0)),VLOOKUP(B516,HOKEY!C$35:N1990,11,0)),VLOOKUP(B516,KRİKET!C$30:N2420,11,0)),VLOOKUP(B516,'FERDİ BRANŞLAR'!B$2:M321,11,0))</f>
        <v>0</v>
      </c>
      <c r="M516" s="79">
        <f>IFERROR(IFERROR(IFERROR(IFERROR(IFERROR(IFERROR(IFERROR(VLOOKUP(B516,FUTSAL!C$69:N12147,12,0),VLOOKUP(B516,VOLEYBOL!C$54:N2543,12,0)),VLOOKUP(B516,FUTBOL!C$31:N2631,12,0)),VLOOKUP(B516,BASKETBOL!C$42:N2645,12,0)),VLOOKUP(B516,HENTBOL!C$32:N2646,12,0)),VLOOKUP(B516,HOKEY!C$35:N1990,11,0)),VLOOKUP(B516,KRİKET!C$30:N2420,12,0)),VLOOKUP(B516,'FERDİ BRANŞLAR'!B$2:M321,12,0))</f>
        <v>0</v>
      </c>
    </row>
    <row r="517" spans="2:13" ht="12" x14ac:dyDescent="0.2">
      <c r="B517" s="188">
        <v>176</v>
      </c>
      <c r="C517" s="185">
        <f>IFERROR(IFERROR(IFERROR(IFERROR(IFERROR(IFERROR(IFERROR(VLOOKUP(B517,FUTSAL!C$69:N11703,2,0),VLOOKUP(B517,VOLEYBOL!C$54:N2099,2,0)),VLOOKUP(B517,FUTBOL!C$31:N2187,2,0)),VLOOKUP(B517,BASKETBOL!C$42:N2201,2,0)),VLOOKUP(B517,HENTBOL!C$32:N2202,2,0)),VLOOKUP(B517,HOKEY!C$35:N1546,2,0)),VLOOKUP(B517,KRİKET!C$30:N1976,2,0)),VLOOKUP(B517,'FERDİ BRANŞLAR'!B$2:M322,2,0))</f>
        <v>46181</v>
      </c>
      <c r="D517" s="186">
        <f>IFERROR(IFERROR(IFERROR(IFERROR(IFERROR(IFERROR(IFERROR(VLOOKUP(B517,FUTSAL!C$69:N11703,3,0),VLOOKUP(B517,VOLEYBOL!C$54:N2099,3,0)),VLOOKUP(B517,FUTBOL!C$31:N2187,3,0)),VLOOKUP(B517,BASKETBOL!C$42:N2201,3,0)),VLOOKUP(B517,HENTBOL!C$32:N2202,3,0)),VLOOKUP(B517,HOKEY!C$35:N1546,3,0)),VLOOKUP(B517,KRİKET!C$30:N1976,3,0)),VLOOKUP(B517,'FERDİ BRANŞLAR'!B$2:M322,3,0))</f>
        <v>0.45833333333333331</v>
      </c>
      <c r="E517" s="185" t="str">
        <f>IFERROR(IFERROR(IFERROR(IFERROR(IFERROR(IFERROR(IFERROR(VLOOKUP(B517,FUTSAL!C$69:N11703,4,0),VLOOKUP(B517,VOLEYBOL!C$54:N2099,4,0)),VLOOKUP(B517,FUTBOL!C$31:N2187,4,0)),VLOOKUP(B517,BASKETBOL!C$42:N2201,4,0)),VLOOKUP(B517,HENTBOL!C$32:N2202,4,0)),VLOOKUP(B517,HOKEY!C$35:N1546,4,0)),VLOOKUP(B517,KRİKET!C$30:N1976,4,0)),VLOOKUP(B517,'FERDİ BRANŞLAR'!B$2:M322,4,0))</f>
        <v>A.S.S</v>
      </c>
      <c r="F517" s="185" t="str">
        <f>IFERROR(IFERROR(IFERROR(IFERROR(IFERROR(IFERROR(IFERROR(VLOOKUP(B517,FUTSAL!C$69:N11703,5,0),VLOOKUP(B517,VOLEYBOL!C$54:N2099,5,0)),VLOOKUP(B517,FUTBOL!C$31:N2187,5,0)),VLOOKUP(B517,BASKETBOL!C$42:N2201,5,0)),VLOOKUP(B517,HENTBOL!C$32:N2202,5,0)),VLOOKUP(B517,HOKEY!C$35:N1546,5,0)),VLOOKUP(B517,KRİKET!C$30:N1976,5,0)),VLOOKUP(B517,'FERDİ BRANŞLAR'!B$2:M322,5,0))</f>
        <v>FUTSAL</v>
      </c>
      <c r="G517" s="185" t="str">
        <f>IFERROR(IFERROR(IFERROR(IFERROR(IFERROR(IFERROR(IFERROR(VLOOKUP(B517,FUTSAL!C$69:N12148,6,0),VLOOKUP(B517,VOLEYBOL!C$54:N2544,6,0)),VLOOKUP(B517,FUTBOL!C$31:N2632,6,0)),VLOOKUP(B517,BASKETBOL!C$42:N2646,6,0)),VLOOKUP(B517,HENTBOL!C$32:N2647,6,0)),VLOOKUP(B517,HOKEY!C$35:N1991,6,0)),VLOOKUP(B517,KRİKET!C$30:N2421,6,0)),VLOOKUP(B517,'FERDİ BRANŞLAR'!B$2:M322,6,0))</f>
        <v>YARI F.</v>
      </c>
      <c r="H517" s="185" t="str">
        <f>IFERROR(IFERROR(IFERROR(IFERROR(IFERROR(IFERROR(IFERROR(VLOOKUP(B517,FUTSAL!C$69:N12148,7,0),VLOOKUP(B517,VOLEYBOL!C$54:N2544,7,0)),VLOOKUP(B517,FUTBOL!C$31:N2632,7,0)),VLOOKUP(B517,BASKETBOL!C$42:N2646,7,0)),VLOOKUP(B517,HENTBOL!C$32:N2647,7,0)),VLOOKUP(B517,HOKEY!C$35:N1991,7,0)),VLOOKUP(B517,KRİKET!C$30:N2421,7,0)),VLOOKUP(B517,'FERDİ BRANŞLAR'!B$2:M322,7,0))</f>
        <v>KÇK ERKEK</v>
      </c>
      <c r="I517" s="187">
        <f>IFERROR(IFERROR(IFERROR(IFERROR(IFERROR(IFERROR(IFERROR(VLOOKUP(B517,FUTSAL!C$69:N12148,8,0),VLOOKUP(B517,VOLEYBOL!C$54:N2544,8,0)),VLOOKUP(B517,FUTBOL!C$31:N2632,8,0)),VLOOKUP(B517,BASKETBOL!C$42:N2646,8,0)),VLOOKUP(B517,HENTBOL!C$32:N2647,8,0)),VLOOKUP(B517,HOKEY!C$35:N1991,8,0)),VLOOKUP(B517,KRİKET!C$30:N2421,8,0)),VLOOKUP(B517,'FERDİ BRANŞLAR'!B$2:M322,8,0))</f>
        <v>0</v>
      </c>
      <c r="J517" s="253">
        <f>IFERROR(IFERROR(IFERROR(IFERROR(IFERROR(IFERROR(IFERROR(VLOOKUP(B517,FUTSAL!C$69:N12148,9,0),VLOOKUP(B517,VOLEYBOL!C$54:N2544,9,0)),VLOOKUP(B517,FUTBOL!C$31:N2632,9,0)),VLOOKUP(B517,BASKETBOL!C$42:N2646,9,0)),VLOOKUP(B517,HENTBOL!C$32:N2647,9,0)),VLOOKUP(B517,HOKEY!C$35:N1991,9,0)),VLOOKUP(B517,KRİKET!C$30:N2421,9,0)),VLOOKUP(B517,'FERDİ BRANŞLAR'!B$2:M322,9,0))</f>
        <v>0</v>
      </c>
      <c r="K517" s="253">
        <f>IFERROR(IFERROR(IFERROR(IFERROR(IFERROR(IFERROR(IFERROR(VLOOKUP(B517,FUTSAL!C$69:N12148,10,0),VLOOKUP(B517,VOLEYBOL!C$54:N2544,10,0)),VLOOKUP(B517,FUTBOL!C$31:N2632,10,0)),VLOOKUP(B517,BASKETBOL!C$42:N2646,10,0)),VLOOKUP(B517,HENTBOL!C$32:N2647,10,0)),VLOOKUP(B517,HOKEY!C$35:N1991,10,0)),VLOOKUP(B517,KRİKET!C$30:N2421,10,0)),VLOOKUP(B517,'FERDİ BRANŞLAR'!B$2:M322,10,0))</f>
        <v>0</v>
      </c>
      <c r="L517" s="334">
        <f>IFERROR(IFERROR(IFERROR(IFERROR(IFERROR(IFERROR(IFERROR(VLOOKUP(B517,FUTSAL!C$69:N12148,11,0),VLOOKUP(B517,VOLEYBOL!C$54:N2544,11,0)),VLOOKUP(B517,FUTBOL!C$31:N2632,11,0)),VLOOKUP(B517,BASKETBOL!C$42:N2646,11,0)),VLOOKUP(B517,HENTBOL!C$32:N2647,11,0)),VLOOKUP(B517,HOKEY!C$35:N1991,11,0)),VLOOKUP(B517,KRİKET!C$30:N2421,11,0)),VLOOKUP(B517,'FERDİ BRANŞLAR'!B$2:M322,11,0))</f>
        <v>0</v>
      </c>
      <c r="M517" s="79">
        <f>IFERROR(IFERROR(IFERROR(IFERROR(IFERROR(IFERROR(IFERROR(VLOOKUP(B517,FUTSAL!C$69:N12148,12,0),VLOOKUP(B517,VOLEYBOL!C$54:N2544,12,0)),VLOOKUP(B517,FUTBOL!C$31:N2632,12,0)),VLOOKUP(B517,BASKETBOL!C$42:N2646,12,0)),VLOOKUP(B517,HENTBOL!C$32:N2647,12,0)),VLOOKUP(B517,HOKEY!C$35:N1991,11,0)),VLOOKUP(B517,KRİKET!C$30:N2421,12,0)),VLOOKUP(B517,'FERDİ BRANŞLAR'!B$2:M322,12,0))</f>
        <v>0</v>
      </c>
    </row>
    <row r="518" spans="2:13" ht="12" x14ac:dyDescent="0.2">
      <c r="B518" s="188">
        <v>177</v>
      </c>
      <c r="C518" s="185">
        <f>IFERROR(IFERROR(IFERROR(IFERROR(IFERROR(IFERROR(IFERROR(VLOOKUP(B518,FUTSAL!C$69:N11581,2,0),VLOOKUP(B518,VOLEYBOL!C$54:N1977,2,0)),VLOOKUP(B518,FUTBOL!C$31:N2065,2,0)),VLOOKUP(B518,BASKETBOL!C$42:N2079,2,0)),VLOOKUP(B518,HENTBOL!C$32:N2080,2,0)),VLOOKUP(B518,HOKEY!C$35:N1424,2,0)),VLOOKUP(B518,KRİKET!C$30:N1854,2,0)),VLOOKUP(B518,'FERDİ BRANŞLAR'!B$2:M200,2,0))</f>
        <v>46183</v>
      </c>
      <c r="D518" s="186">
        <f>IFERROR(IFERROR(IFERROR(IFERROR(IFERROR(IFERROR(IFERROR(VLOOKUP(B518,FUTSAL!C$69:N11581,3,0),VLOOKUP(B518,VOLEYBOL!C$54:N1977,3,0)),VLOOKUP(B518,FUTBOL!C$31:N2065,3,0)),VLOOKUP(B518,BASKETBOL!C$42:N2079,3,0)),VLOOKUP(B518,HENTBOL!C$32:N2080,3,0)),VLOOKUP(B518,HOKEY!C$35:N1424,3,0)),VLOOKUP(B518,KRİKET!C$30:N1854,3,0)),VLOOKUP(B518,'FERDİ BRANŞLAR'!B$2:M200,3,0))</f>
        <v>0.41666666666666669</v>
      </c>
      <c r="E518" s="185" t="str">
        <f>IFERROR(IFERROR(IFERROR(IFERROR(IFERROR(IFERROR(IFERROR(VLOOKUP(B518,FUTSAL!C$69:N11581,4,0),VLOOKUP(B518,VOLEYBOL!C$54:N1977,4,0)),VLOOKUP(B518,FUTBOL!C$31:N2065,4,0)),VLOOKUP(B518,BASKETBOL!C$42:N2079,4,0)),VLOOKUP(B518,HENTBOL!C$32:N2080,4,0)),VLOOKUP(B518,HOKEY!C$35:N1424,4,0)),VLOOKUP(B518,KRİKET!C$30:N1854,4,0)),VLOOKUP(B518,'FERDİ BRANŞLAR'!B$2:M200,4,0))</f>
        <v>A.S.S</v>
      </c>
      <c r="F518" s="185" t="str">
        <f>IFERROR(IFERROR(IFERROR(IFERROR(IFERROR(IFERROR(IFERROR(VLOOKUP(B518,FUTSAL!C$69:N11581,5,0),VLOOKUP(B518,VOLEYBOL!C$54:N1977,5,0)),VLOOKUP(B518,FUTBOL!C$31:N2065,5,0)),VLOOKUP(B518,BASKETBOL!C$42:N2079,5,0)),VLOOKUP(B518,HENTBOL!C$32:N2080,5,0)),VLOOKUP(B518,HOKEY!C$35:N1424,5,0)),VLOOKUP(B518,KRİKET!C$30:N1854,5,0)),VLOOKUP(B518,'FERDİ BRANŞLAR'!B$2:M200,5,0))</f>
        <v>FUTSAL</v>
      </c>
      <c r="G518" s="185" t="str">
        <f>IFERROR(IFERROR(IFERROR(IFERROR(IFERROR(IFERROR(IFERROR(VLOOKUP(B518,FUTSAL!C$69:N12026,6,0),VLOOKUP(B518,VOLEYBOL!C$54:N2422,6,0)),VLOOKUP(B518,FUTBOL!C$31:N2510,6,0)),VLOOKUP(B518,BASKETBOL!C$42:N2524,6,0)),VLOOKUP(B518,HENTBOL!C$32:N2525,6,0)),VLOOKUP(B518,HOKEY!C$35:N1869,6,0)),VLOOKUP(B518,KRİKET!C$30:N2299,6,0)),VLOOKUP(B518,'FERDİ BRANŞLAR'!B$2:M200,6,0))</f>
        <v>3-4'LÜK</v>
      </c>
      <c r="H518" s="185" t="str">
        <f>IFERROR(IFERROR(IFERROR(IFERROR(IFERROR(IFERROR(IFERROR(VLOOKUP(B518,FUTSAL!C$69:N12026,7,0),VLOOKUP(B518,VOLEYBOL!C$54:N2422,7,0)),VLOOKUP(B518,FUTBOL!C$31:N2510,7,0)),VLOOKUP(B518,BASKETBOL!C$42:N2524,7,0)),VLOOKUP(B518,HENTBOL!C$32:N2525,7,0)),VLOOKUP(B518,HOKEY!C$35:N1869,7,0)),VLOOKUP(B518,KRİKET!C$30:N2299,7,0)),VLOOKUP(B518,'FERDİ BRANŞLAR'!B$2:M200,7,0))</f>
        <v>KÇK ERKEK</v>
      </c>
      <c r="I518" s="187">
        <f>IFERROR(IFERROR(IFERROR(IFERROR(IFERROR(IFERROR(IFERROR(VLOOKUP(B518,FUTSAL!C$69:N12026,8,0),VLOOKUP(B518,VOLEYBOL!C$54:N2422,8,0)),VLOOKUP(B518,FUTBOL!C$31:N2510,8,0)),VLOOKUP(B518,BASKETBOL!C$42:N2524,8,0)),VLOOKUP(B518,HENTBOL!C$32:N2525,8,0)),VLOOKUP(B518,HOKEY!C$35:N1869,8,0)),VLOOKUP(B518,KRİKET!C$30:N2299,8,0)),VLOOKUP(B518,'FERDİ BRANŞLAR'!B$2:M200,8,0))</f>
        <v>0</v>
      </c>
      <c r="J518" s="253">
        <f>IFERROR(IFERROR(IFERROR(IFERROR(IFERROR(IFERROR(IFERROR(VLOOKUP(B518,FUTSAL!C$69:N12026,9,0),VLOOKUP(B518,VOLEYBOL!C$54:N2422,9,0)),VLOOKUP(B518,FUTBOL!C$31:N2510,9,0)),VLOOKUP(B518,BASKETBOL!C$42:N2524,9,0)),VLOOKUP(B518,HENTBOL!C$32:N2525,9,0)),VLOOKUP(B518,HOKEY!C$35:N1869,9,0)),VLOOKUP(B518,KRİKET!C$30:N2299,9,0)),VLOOKUP(B518,'FERDİ BRANŞLAR'!B$2:M200,9,0))</f>
        <v>0</v>
      </c>
      <c r="K518" s="253">
        <f>IFERROR(IFERROR(IFERROR(IFERROR(IFERROR(IFERROR(IFERROR(VLOOKUP(B518,FUTSAL!C$69:N12026,10,0),VLOOKUP(B518,VOLEYBOL!C$54:N2422,10,0)),VLOOKUP(B518,FUTBOL!C$31:N2510,10,0)),VLOOKUP(B518,BASKETBOL!C$42:N2524,10,0)),VLOOKUP(B518,HENTBOL!C$32:N2525,10,0)),VLOOKUP(B518,HOKEY!C$35:N1869,10,0)),VLOOKUP(B518,KRİKET!C$30:N2299,10,0)),VLOOKUP(B518,'FERDİ BRANŞLAR'!B$2:M200,10,0))</f>
        <v>0</v>
      </c>
      <c r="L518" s="59">
        <f>IFERROR(IFERROR(IFERROR(IFERROR(IFERROR(IFERROR(IFERROR(VLOOKUP(B518,FUTSAL!C$69:N12026,11,0),VLOOKUP(B518,VOLEYBOL!C$54:N2422,11,0)),VLOOKUP(B518,FUTBOL!C$31:N2510,11,0)),VLOOKUP(B518,BASKETBOL!C$42:N2524,11,0)),VLOOKUP(B518,HENTBOL!C$32:N2525,11,0)),VLOOKUP(B518,HOKEY!C$35:N1869,11,0)),VLOOKUP(B518,KRİKET!C$30:N2299,11,0)),VLOOKUP(B518,'FERDİ BRANŞLAR'!B$2:M200,11,0))</f>
        <v>0</v>
      </c>
      <c r="M518" s="79">
        <f>IFERROR(IFERROR(IFERROR(IFERROR(IFERROR(IFERROR(IFERROR(VLOOKUP(B518,FUTSAL!C$69:N12026,12,0),VLOOKUP(B518,VOLEYBOL!C$54:N2422,12,0)),VLOOKUP(B518,FUTBOL!C$31:N2510,12,0)),VLOOKUP(B518,BASKETBOL!C$42:N2524,12,0)),VLOOKUP(B518,HENTBOL!C$32:N2525,12,0)),VLOOKUP(B518,HOKEY!C$35:N1869,11,0)),VLOOKUP(B518,KRİKET!C$30:N2299,12,0)),VLOOKUP(B518,'FERDİ BRANŞLAR'!B$2:M200,12,0))</f>
        <v>0</v>
      </c>
    </row>
    <row r="519" spans="2:13" ht="12" x14ac:dyDescent="0.2">
      <c r="B519" s="188">
        <v>178</v>
      </c>
      <c r="C519" s="185">
        <f>IFERROR(IFERROR(IFERROR(IFERROR(IFERROR(IFERROR(IFERROR(VLOOKUP(B519,FUTSAL!C$69:N11621,2,0),VLOOKUP(B519,VOLEYBOL!C$54:N2017,2,0)),VLOOKUP(B519,FUTBOL!C$31:N2105,2,0)),VLOOKUP(B519,BASKETBOL!C$42:N2119,2,0)),VLOOKUP(B519,HENTBOL!C$32:N2120,2,0)),VLOOKUP(B519,HOKEY!C$35:N1464,2,0)),VLOOKUP(B519,KRİKET!C$30:N1894,2,0)),VLOOKUP(B519,'FERDİ BRANŞLAR'!B$2:M240,2,0))</f>
        <v>46183</v>
      </c>
      <c r="D519" s="186">
        <f>IFERROR(IFERROR(IFERROR(IFERROR(IFERROR(IFERROR(IFERROR(VLOOKUP(B519,FUTSAL!C$69:N11621,3,0),VLOOKUP(B519,VOLEYBOL!C$54:N2017,3,0)),VLOOKUP(B519,FUTBOL!C$31:N2105,3,0)),VLOOKUP(B519,BASKETBOL!C$42:N2119,3,0)),VLOOKUP(B519,HENTBOL!C$32:N2120,3,0)),VLOOKUP(B519,HOKEY!C$35:N1464,3,0)),VLOOKUP(B519,KRİKET!C$30:N1894,3,0)),VLOOKUP(B519,'FERDİ BRANŞLAR'!B$2:M240,3,0))</f>
        <v>0.45833333333333331</v>
      </c>
      <c r="E519" s="185" t="str">
        <f>IFERROR(IFERROR(IFERROR(IFERROR(IFERROR(IFERROR(IFERROR(VLOOKUP(B519,FUTSAL!C$69:N11621,4,0),VLOOKUP(B519,VOLEYBOL!C$54:N2017,4,0)),VLOOKUP(B519,FUTBOL!C$31:N2105,4,0)),VLOOKUP(B519,BASKETBOL!C$42:N2119,4,0)),VLOOKUP(B519,HENTBOL!C$32:N2120,4,0)),VLOOKUP(B519,HOKEY!C$35:N1464,4,0)),VLOOKUP(B519,KRİKET!C$30:N1894,4,0)),VLOOKUP(B519,'FERDİ BRANŞLAR'!B$2:M240,4,0))</f>
        <v>A.S.S</v>
      </c>
      <c r="F519" s="185" t="str">
        <f>IFERROR(IFERROR(IFERROR(IFERROR(IFERROR(IFERROR(IFERROR(VLOOKUP(B519,FUTSAL!C$69:N11621,5,0),VLOOKUP(B519,VOLEYBOL!C$54:N2017,5,0)),VLOOKUP(B519,FUTBOL!C$31:N2105,5,0)),VLOOKUP(B519,BASKETBOL!C$42:N2119,5,0)),VLOOKUP(B519,HENTBOL!C$32:N2120,5,0)),VLOOKUP(B519,HOKEY!C$35:N1464,5,0)),VLOOKUP(B519,KRİKET!C$30:N1894,5,0)),VLOOKUP(B519,'FERDİ BRANŞLAR'!B$2:M240,5,0))</f>
        <v>FUTSAL</v>
      </c>
      <c r="G519" s="185" t="str">
        <f>IFERROR(IFERROR(IFERROR(IFERROR(IFERROR(IFERROR(IFERROR(VLOOKUP(B519,FUTSAL!C$69:N12066,6,0),VLOOKUP(B519,VOLEYBOL!C$54:N2462,6,0)),VLOOKUP(B519,FUTBOL!C$31:N2550,6,0)),VLOOKUP(B519,BASKETBOL!C$42:N2564,6,0)),VLOOKUP(B519,HENTBOL!C$32:N2565,6,0)),VLOOKUP(B519,HOKEY!C$35:N1909,6,0)),VLOOKUP(B519,KRİKET!C$30:N2339,6,0)),VLOOKUP(B519,'FERDİ BRANŞLAR'!B$2:M240,6,0))</f>
        <v>FİNAL</v>
      </c>
      <c r="H519" s="185" t="str">
        <f>IFERROR(IFERROR(IFERROR(IFERROR(IFERROR(IFERROR(IFERROR(VLOOKUP(B519,FUTSAL!C$69:N12066,7,0),VLOOKUP(B519,VOLEYBOL!C$54:N2462,7,0)),VLOOKUP(B519,FUTBOL!C$31:N2550,7,0)),VLOOKUP(B519,BASKETBOL!C$42:N2564,7,0)),VLOOKUP(B519,HENTBOL!C$32:N2565,7,0)),VLOOKUP(B519,HOKEY!C$35:N1909,7,0)),VLOOKUP(B519,KRİKET!C$30:N2339,7,0)),VLOOKUP(B519,'FERDİ BRANŞLAR'!B$2:M240,7,0))</f>
        <v>KÇK ERKEK</v>
      </c>
      <c r="I519" s="187">
        <f>IFERROR(IFERROR(IFERROR(IFERROR(IFERROR(IFERROR(IFERROR(VLOOKUP(B519,FUTSAL!C$69:N12066,8,0),VLOOKUP(B519,VOLEYBOL!C$54:N2462,8,0)),VLOOKUP(B519,FUTBOL!C$31:N2550,8,0)),VLOOKUP(B519,BASKETBOL!C$42:N2564,8,0)),VLOOKUP(B519,HENTBOL!C$32:N2565,8,0)),VLOOKUP(B519,HOKEY!C$35:N1909,8,0)),VLOOKUP(B519,KRİKET!C$30:N2339,8,0)),VLOOKUP(B519,'FERDİ BRANŞLAR'!B$2:M240,8,0))</f>
        <v>0</v>
      </c>
      <c r="J519" s="253">
        <f>IFERROR(IFERROR(IFERROR(IFERROR(IFERROR(IFERROR(IFERROR(VLOOKUP(B519,FUTSAL!C$69:N12066,9,0),VLOOKUP(B519,VOLEYBOL!C$54:N2462,9,0)),VLOOKUP(B519,FUTBOL!C$31:N2550,9,0)),VLOOKUP(B519,BASKETBOL!C$42:N2564,9,0)),VLOOKUP(B519,HENTBOL!C$32:N2565,9,0)),VLOOKUP(B519,HOKEY!C$35:N1909,9,0)),VLOOKUP(B519,KRİKET!C$30:N2339,9,0)),VLOOKUP(B519,'FERDİ BRANŞLAR'!B$2:M240,9,0))</f>
        <v>0</v>
      </c>
      <c r="K519" s="253">
        <f>IFERROR(IFERROR(IFERROR(IFERROR(IFERROR(IFERROR(IFERROR(VLOOKUP(B519,FUTSAL!C$69:N12066,10,0),VLOOKUP(B519,VOLEYBOL!C$54:N2462,10,0)),VLOOKUP(B519,FUTBOL!C$31:N2550,10,0)),VLOOKUP(B519,BASKETBOL!C$42:N2564,10,0)),VLOOKUP(B519,HENTBOL!C$32:N2565,10,0)),VLOOKUP(B519,HOKEY!C$35:N1909,10,0)),VLOOKUP(B519,KRİKET!C$30:N2339,10,0)),VLOOKUP(B519,'FERDİ BRANŞLAR'!B$2:M240,10,0))</f>
        <v>0</v>
      </c>
      <c r="L519" s="59">
        <f>IFERROR(IFERROR(IFERROR(IFERROR(IFERROR(IFERROR(IFERROR(VLOOKUP(B519,FUTSAL!C$69:N12066,11,0),VLOOKUP(B519,VOLEYBOL!C$54:N2462,11,0)),VLOOKUP(B519,FUTBOL!C$31:N2550,11,0)),VLOOKUP(B519,BASKETBOL!C$42:N2564,11,0)),VLOOKUP(B519,HENTBOL!C$32:N2565,11,0)),VLOOKUP(B519,HOKEY!C$35:N1909,11,0)),VLOOKUP(B519,KRİKET!C$30:N2339,11,0)),VLOOKUP(B519,'FERDİ BRANŞLAR'!B$2:M240,11,0))</f>
        <v>0</v>
      </c>
      <c r="M519" s="79">
        <f>IFERROR(IFERROR(IFERROR(IFERROR(IFERROR(IFERROR(IFERROR(VLOOKUP(B519,FUTSAL!C$69:N12066,12,0),VLOOKUP(B519,VOLEYBOL!C$54:N2462,12,0)),VLOOKUP(B519,FUTBOL!C$31:N2550,12,0)),VLOOKUP(B519,BASKETBOL!C$42:N2564,12,0)),VLOOKUP(B519,HENTBOL!C$32:N2565,12,0)),VLOOKUP(B519,HOKEY!C$35:N1909,11,0)),VLOOKUP(B519,KRİKET!C$30:N2339,12,0)),VLOOKUP(B519,'FERDİ BRANŞLAR'!B$2:M240,12,0))</f>
        <v>0</v>
      </c>
    </row>
    <row r="520" spans="2:13" ht="12" x14ac:dyDescent="0.2">
      <c r="B520" s="104" t="s">
        <v>164</v>
      </c>
      <c r="C520" s="185">
        <f>IFERROR(IFERROR(IFERROR(IFERROR(IFERROR(IFERROR(IFERROR(VLOOKUP(B520,FUTSAL!C$69:N12004,2,0),VLOOKUP(B520,VOLEYBOL!C$54:N2400,2,0)),VLOOKUP(B520,FUTBOL!C$31:N2488,2,0)),VLOOKUP(B520,BASKETBOL!C$42:N2502,2,0)),VLOOKUP(B520,HENTBOL!C$32:N2503,2,0)),VLOOKUP(B520,HOKEY!C$35:N1847,2,0)),VLOOKUP(B520,KRİKET!C$30:N2277,2,0)),VLOOKUP(B520,'FERDİ BRANŞLAR'!B$2:M623,2,0))</f>
        <v>73051</v>
      </c>
      <c r="D520" s="186">
        <f>IFERROR(IFERROR(IFERROR(IFERROR(IFERROR(IFERROR(IFERROR(VLOOKUP(B520,FUTSAL!C$69:N12004,3,0),VLOOKUP(B520,VOLEYBOL!C$54:N2400,3,0)),VLOOKUP(B520,FUTBOL!C$31:N2488,3,0)),VLOOKUP(B520,BASKETBOL!C$42:N2502,3,0)),VLOOKUP(B520,HENTBOL!C$32:N2503,3,0)),VLOOKUP(B520,HOKEY!C$35:N1847,3,0)),VLOOKUP(B520,KRİKET!C$30:N2277,3,0)),VLOOKUP(B520,'FERDİ BRANŞLAR'!B$2:M623,3,0))</f>
        <v>0</v>
      </c>
      <c r="E520" s="185">
        <f>IFERROR(IFERROR(IFERROR(IFERROR(IFERROR(IFERROR(IFERROR(VLOOKUP(B520,FUTSAL!C$69:N12004,4,0),VLOOKUP(B520,VOLEYBOL!C$54:N2400,4,0)),VLOOKUP(B520,FUTBOL!C$31:N2488,4,0)),VLOOKUP(B520,BASKETBOL!C$42:N2502,4,0)),VLOOKUP(B520,HENTBOL!C$32:N2503,4,0)),VLOOKUP(B520,HOKEY!C$35:N1847,4,0)),VLOOKUP(B520,KRİKET!C$30:N2277,4,0)),VLOOKUP(B520,'FERDİ BRANŞLAR'!B$2:M623,4,0))</f>
        <v>0</v>
      </c>
      <c r="F520" s="185">
        <f>IFERROR(IFERROR(IFERROR(IFERROR(IFERROR(IFERROR(IFERROR(VLOOKUP(B520,FUTSAL!C$69:N12004,5,0),VLOOKUP(B520,VOLEYBOL!C$54:N2400,5,0)),VLOOKUP(B520,FUTBOL!C$31:N2488,5,0)),VLOOKUP(B520,BASKETBOL!C$42:N2502,5,0)),VLOOKUP(B520,HENTBOL!C$32:N2503,5,0)),VLOOKUP(B520,HOKEY!C$35:N1847,5,0)),VLOOKUP(B520,KRİKET!C$30:N2277,5,0)),VLOOKUP(B520,'FERDİ BRANŞLAR'!B$2:M623,5,0))</f>
        <v>0</v>
      </c>
      <c r="G520" s="185" t="str">
        <f>IFERROR(IFERROR(IFERROR(IFERROR(IFERROR(IFERROR(IFERROR(VLOOKUP(B520,FUTSAL!C$69:N12449,6,0),VLOOKUP(B520,VOLEYBOL!C$54:N2845,6,0)),VLOOKUP(B520,FUTBOL!C$31:N2933,6,0)),VLOOKUP(B520,BASKETBOL!C$42:N2947,6,0)),VLOOKUP(B520,HENTBOL!C$32:N2948,6,0)),VLOOKUP(B520,HOKEY!C$35:N2292,6,0)),VLOOKUP(B520,KRİKET!C$30:N2722,6,0)),VLOOKUP(B520,'FERDİ BRANŞLAR'!B$2:M623,6,0))</f>
        <v>…</v>
      </c>
      <c r="H520" s="185">
        <f>IFERROR(IFERROR(IFERROR(IFERROR(IFERROR(IFERROR(IFERROR(VLOOKUP(B520,FUTSAL!C$69:N12449,7,0),VLOOKUP(B520,VOLEYBOL!C$54:N2845,7,0)),VLOOKUP(B520,FUTBOL!C$31:N2933,7,0)),VLOOKUP(B520,BASKETBOL!C$42:N2947,7,0)),VLOOKUP(B520,HENTBOL!C$32:N2948,7,0)),VLOOKUP(B520,HOKEY!C$35:N2292,7,0)),VLOOKUP(B520,KRİKET!C$30:N2722,7,0)),VLOOKUP(B520,'FERDİ BRANŞLAR'!B$2:M623,7,0))</f>
        <v>0</v>
      </c>
      <c r="I520" s="187" t="str">
        <f>IFERROR(IFERROR(IFERROR(IFERROR(IFERROR(IFERROR(IFERROR(VLOOKUP(B520,FUTSAL!C$69:N12449,8,0),VLOOKUP(B520,VOLEYBOL!C$54:N2845,8,0)),VLOOKUP(B520,FUTBOL!C$31:N2933,8,0)),VLOOKUP(B520,BASKETBOL!C$42:N2947,8,0)),VLOOKUP(B520,HENTBOL!C$32:N2948,8,0)),VLOOKUP(B520,HOKEY!C$35:N2292,8,0)),VLOOKUP(B520,KRİKET!C$30:N2722,8,0)),VLOOKUP(B520,'FERDİ BRANŞLAR'!B$2:M623,8,0))</f>
        <v>……….</v>
      </c>
      <c r="J520" s="183" t="str">
        <f>IFERROR(IFERROR(IFERROR(IFERROR(IFERROR(IFERROR(IFERROR(VLOOKUP(B520,FUTSAL!C$69:N12449,9,0),VLOOKUP(B520,VOLEYBOL!C$54:N2845,9,0)),VLOOKUP(B520,FUTBOL!C$31:N2933,9,0)),VLOOKUP(B520,BASKETBOL!C$42:N2947,9,0)),VLOOKUP(B520,HENTBOL!C$32:N2948,9,0)),VLOOKUP(B520,HOKEY!C$35:N2292,9,0)),VLOOKUP(B520,KRİKET!C$30:N2722,9,0)),VLOOKUP(B520,'FERDİ BRANŞLAR'!B$2:M623,9,0))</f>
        <v>…</v>
      </c>
      <c r="K520" s="183" t="str">
        <f>IFERROR(IFERROR(IFERROR(IFERROR(IFERROR(IFERROR(IFERROR(VLOOKUP(B520,FUTSAL!C$69:N12449,10,0),VLOOKUP(B520,VOLEYBOL!C$54:N2845,10,0)),VLOOKUP(B520,FUTBOL!C$31:N2933,10,0)),VLOOKUP(B520,BASKETBOL!C$42:N2947,10,0)),VLOOKUP(B520,HENTBOL!C$32:N2948,10,0)),VLOOKUP(B520,HOKEY!C$35:N2292,10,0)),VLOOKUP(B520,KRİKET!C$30:N2722,10,0)),VLOOKUP(B520,'FERDİ BRANŞLAR'!B$2:M623,10,0))</f>
        <v>…</v>
      </c>
      <c r="L520" s="326" t="str">
        <f>IFERROR(IFERROR(IFERROR(IFERROR(IFERROR(IFERROR(IFERROR(VLOOKUP(B520,FUTSAL!C$69:N12449,11,0),VLOOKUP(B520,VOLEYBOL!C$54:N2845,11,0)),VLOOKUP(B520,FUTBOL!C$31:N2933,11,0)),VLOOKUP(B520,BASKETBOL!C$42:N2947,11,0)),VLOOKUP(B520,HENTBOL!C$32:N2948,11,0)),VLOOKUP(B520,HOKEY!C$35:N2292,11,0)),VLOOKUP(B520,KRİKET!C$30:N2722,11,0)),VLOOKUP(B520,'FERDİ BRANŞLAR'!B$2:M623,11,0))</f>
        <v>……….</v>
      </c>
      <c r="M520" s="79">
        <f>IFERROR(IFERROR(IFERROR(IFERROR(IFERROR(IFERROR(IFERROR(VLOOKUP(B520,FUTSAL!C$69:N12449,12,0),VLOOKUP(B520,VOLEYBOL!C$54:N2845,12,0)),VLOOKUP(B520,FUTBOL!C$31:N2933,12,0)),VLOOKUP(B520,BASKETBOL!C$42:N2947,12,0)),VLOOKUP(B520,HENTBOL!C$32:N2948,12,0)),VLOOKUP(B520,HOKEY!C$35:N2292,11,0)),VLOOKUP(B520,KRİKET!C$30:N2722,12,0)),VLOOKUP(B520,'FERDİ BRANŞLAR'!B$2:M623,12,0))</f>
        <v>0</v>
      </c>
    </row>
    <row r="521" spans="2:13" ht="12" x14ac:dyDescent="0.2">
      <c r="B521" s="104" t="s">
        <v>165</v>
      </c>
      <c r="C521" s="185">
        <f>IFERROR(IFERROR(IFERROR(IFERROR(IFERROR(IFERROR(IFERROR(VLOOKUP(B521,FUTSAL!C$69:N12005,2,0),VLOOKUP(B521,VOLEYBOL!C$54:N2401,2,0)),VLOOKUP(B521,FUTBOL!C$31:N2489,2,0)),VLOOKUP(B521,BASKETBOL!C$42:N2503,2,0)),VLOOKUP(B521,HENTBOL!C$32:N2504,2,0)),VLOOKUP(B521,HOKEY!C$35:N1848,2,0)),VLOOKUP(B521,KRİKET!C$30:N2278,2,0)),VLOOKUP(B521,'FERDİ BRANŞLAR'!B$2:M624,2,0))</f>
        <v>73051</v>
      </c>
      <c r="D521" s="186">
        <f>IFERROR(IFERROR(IFERROR(IFERROR(IFERROR(IFERROR(IFERROR(VLOOKUP(B521,FUTSAL!C$69:N12005,3,0),VLOOKUP(B521,VOLEYBOL!C$54:N2401,3,0)),VLOOKUP(B521,FUTBOL!C$31:N2489,3,0)),VLOOKUP(B521,BASKETBOL!C$42:N2503,3,0)),VLOOKUP(B521,HENTBOL!C$32:N2504,3,0)),VLOOKUP(B521,HOKEY!C$35:N1848,3,0)),VLOOKUP(B521,KRİKET!C$30:N2278,3,0)),VLOOKUP(B521,'FERDİ BRANŞLAR'!B$2:M624,3,0))</f>
        <v>0</v>
      </c>
      <c r="E521" s="185">
        <f>IFERROR(IFERROR(IFERROR(IFERROR(IFERROR(IFERROR(IFERROR(VLOOKUP(B521,FUTSAL!C$69:N12005,4,0),VLOOKUP(B521,VOLEYBOL!C$54:N2401,4,0)),VLOOKUP(B521,FUTBOL!C$31:N2489,4,0)),VLOOKUP(B521,BASKETBOL!C$42:N2503,4,0)),VLOOKUP(B521,HENTBOL!C$32:N2504,4,0)),VLOOKUP(B521,HOKEY!C$35:N1848,4,0)),VLOOKUP(B521,KRİKET!C$30:N2278,4,0)),VLOOKUP(B521,'FERDİ BRANŞLAR'!B$2:M624,4,0))</f>
        <v>0</v>
      </c>
      <c r="F521" s="185">
        <f>IFERROR(IFERROR(IFERROR(IFERROR(IFERROR(IFERROR(IFERROR(VLOOKUP(B521,FUTSAL!C$69:N12005,5,0),VLOOKUP(B521,VOLEYBOL!C$54:N2401,5,0)),VLOOKUP(B521,FUTBOL!C$31:N2489,5,0)),VLOOKUP(B521,BASKETBOL!C$42:N2503,5,0)),VLOOKUP(B521,HENTBOL!C$32:N2504,5,0)),VLOOKUP(B521,HOKEY!C$35:N1848,5,0)),VLOOKUP(B521,KRİKET!C$30:N2278,5,0)),VLOOKUP(B521,'FERDİ BRANŞLAR'!B$2:M624,5,0))</f>
        <v>0</v>
      </c>
      <c r="G521" s="185" t="str">
        <f>IFERROR(IFERROR(IFERROR(IFERROR(IFERROR(IFERROR(IFERROR(VLOOKUP(B521,FUTSAL!C$69:N12450,6,0),VLOOKUP(B521,VOLEYBOL!C$54:N2846,6,0)),VLOOKUP(B521,FUTBOL!C$31:N2934,6,0)),VLOOKUP(B521,BASKETBOL!C$42:N2948,6,0)),VLOOKUP(B521,HENTBOL!C$32:N2949,6,0)),VLOOKUP(B521,HOKEY!C$35:N2293,6,0)),VLOOKUP(B521,KRİKET!C$30:N2723,6,0)),VLOOKUP(B521,'FERDİ BRANŞLAR'!B$2:M624,6,0))</f>
        <v>…</v>
      </c>
      <c r="H521" s="185">
        <f>IFERROR(IFERROR(IFERROR(IFERROR(IFERROR(IFERROR(IFERROR(VLOOKUP(B521,FUTSAL!C$69:N12450,7,0),VLOOKUP(B521,VOLEYBOL!C$54:N2846,7,0)),VLOOKUP(B521,FUTBOL!C$31:N2934,7,0)),VLOOKUP(B521,BASKETBOL!C$42:N2948,7,0)),VLOOKUP(B521,HENTBOL!C$32:N2949,7,0)),VLOOKUP(B521,HOKEY!C$35:N2293,7,0)),VLOOKUP(B521,KRİKET!C$30:N2723,7,0)),VLOOKUP(B521,'FERDİ BRANŞLAR'!B$2:M624,7,0))</f>
        <v>0</v>
      </c>
      <c r="I521" s="187" t="str">
        <f>IFERROR(IFERROR(IFERROR(IFERROR(IFERROR(IFERROR(IFERROR(VLOOKUP(B521,FUTSAL!C$69:N12450,8,0),VLOOKUP(B521,VOLEYBOL!C$54:N2846,8,0)),VLOOKUP(B521,FUTBOL!C$31:N2934,8,0)),VLOOKUP(B521,BASKETBOL!C$42:N2948,8,0)),VLOOKUP(B521,HENTBOL!C$32:N2949,8,0)),VLOOKUP(B521,HOKEY!C$35:N2293,8,0)),VLOOKUP(B521,KRİKET!C$30:N2723,8,0)),VLOOKUP(B521,'FERDİ BRANŞLAR'!B$2:M624,8,0))</f>
        <v>……….</v>
      </c>
      <c r="J521" s="183" t="str">
        <f>IFERROR(IFERROR(IFERROR(IFERROR(IFERROR(IFERROR(IFERROR(VLOOKUP(B521,FUTSAL!C$69:N12450,9,0),VLOOKUP(B521,VOLEYBOL!C$54:N2846,9,0)),VLOOKUP(B521,FUTBOL!C$31:N2934,9,0)),VLOOKUP(B521,BASKETBOL!C$42:N2948,9,0)),VLOOKUP(B521,HENTBOL!C$32:N2949,9,0)),VLOOKUP(B521,HOKEY!C$35:N2293,9,0)),VLOOKUP(B521,KRİKET!C$30:N2723,9,0)),VLOOKUP(B521,'FERDİ BRANŞLAR'!B$2:M624,9,0))</f>
        <v>…</v>
      </c>
      <c r="K521" s="183" t="str">
        <f>IFERROR(IFERROR(IFERROR(IFERROR(IFERROR(IFERROR(IFERROR(VLOOKUP(B521,FUTSAL!C$69:N12450,10,0),VLOOKUP(B521,VOLEYBOL!C$54:N2846,10,0)),VLOOKUP(B521,FUTBOL!C$31:N2934,10,0)),VLOOKUP(B521,BASKETBOL!C$42:N2948,10,0)),VLOOKUP(B521,HENTBOL!C$32:N2949,10,0)),VLOOKUP(B521,HOKEY!C$35:N2293,10,0)),VLOOKUP(B521,KRİKET!C$30:N2723,10,0)),VLOOKUP(B521,'FERDİ BRANŞLAR'!B$2:M624,10,0))</f>
        <v>…</v>
      </c>
      <c r="L521" s="379" t="str">
        <f>IFERROR(IFERROR(IFERROR(IFERROR(IFERROR(IFERROR(IFERROR(VLOOKUP(B521,FUTSAL!C$69:N12450,11,0),VLOOKUP(B521,VOLEYBOL!C$54:N2846,11,0)),VLOOKUP(B521,FUTBOL!C$31:N2934,11,0)),VLOOKUP(B521,BASKETBOL!C$42:N2948,11,0)),VLOOKUP(B521,HENTBOL!C$32:N2949,11,0)),VLOOKUP(B521,HOKEY!C$35:N2293,11,0)),VLOOKUP(B521,KRİKET!C$30:N2723,11,0)),VLOOKUP(B521,'FERDİ BRANŞLAR'!B$2:M624,11,0))</f>
        <v>……….</v>
      </c>
      <c r="M521" s="79">
        <f>IFERROR(IFERROR(IFERROR(IFERROR(IFERROR(IFERROR(IFERROR(VLOOKUP(B521,FUTSAL!C$69:N12450,12,0),VLOOKUP(B521,VOLEYBOL!C$54:N2846,12,0)),VLOOKUP(B521,FUTBOL!C$31:N2934,12,0)),VLOOKUP(B521,BASKETBOL!C$42:N2948,12,0)),VLOOKUP(B521,HENTBOL!C$32:N2949,12,0)),VLOOKUP(B521,HOKEY!C$35:N2293,11,0)),VLOOKUP(B521,KRİKET!C$30:N2723,12,0)),VLOOKUP(B521,'FERDİ BRANŞLAR'!B$2:M624,12,0))</f>
        <v>0</v>
      </c>
    </row>
    <row r="522" spans="2:13" ht="12" x14ac:dyDescent="0.2">
      <c r="B522" s="188">
        <v>372</v>
      </c>
      <c r="C522" s="185" t="e">
        <f>IFERROR(IFERROR(IFERROR(IFERROR(IFERROR(IFERROR(IFERROR(VLOOKUP(B522,FUTSAL!C$69:N11925,2,0),VLOOKUP(B522,VOLEYBOL!C$54:N2321,2,0)),VLOOKUP(B522,FUTBOL!C$31:N2409,2,0)),VLOOKUP(B522,BASKETBOL!C$42:N2423,2,0)),VLOOKUP(B522,HENTBOL!C$32:N2424,2,0)),VLOOKUP(B522,HOKEY!C$35:N1768,2,0)),VLOOKUP(B522,KRİKET!C$30:N2198,2,0)),VLOOKUP(B522,'FERDİ BRANŞLAR'!B$2:M544,2,0))</f>
        <v>#N/A</v>
      </c>
      <c r="D522" s="186" t="e">
        <f>IFERROR(IFERROR(IFERROR(IFERROR(IFERROR(IFERROR(IFERROR(VLOOKUP(B522,FUTSAL!C$69:N11925,3,0),VLOOKUP(B522,VOLEYBOL!C$54:N2321,3,0)),VLOOKUP(B522,FUTBOL!C$31:N2409,3,0)),VLOOKUP(B522,BASKETBOL!C$42:N2423,3,0)),VLOOKUP(B522,HENTBOL!C$32:N2424,3,0)),VLOOKUP(B522,HOKEY!C$35:N1768,3,0)),VLOOKUP(B522,KRİKET!C$30:N2198,3,0)),VLOOKUP(B522,'FERDİ BRANŞLAR'!B$2:M544,3,0))</f>
        <v>#N/A</v>
      </c>
      <c r="E522" s="185" t="e">
        <f>IFERROR(IFERROR(IFERROR(IFERROR(IFERROR(IFERROR(IFERROR(VLOOKUP(B522,FUTSAL!C$69:N11925,4,0),VLOOKUP(B522,VOLEYBOL!C$54:N2321,4,0)),VLOOKUP(B522,FUTBOL!C$31:N2409,4,0)),VLOOKUP(B522,BASKETBOL!C$42:N2423,4,0)),VLOOKUP(B522,HENTBOL!C$32:N2424,4,0)),VLOOKUP(B522,HOKEY!C$35:N1768,4,0)),VLOOKUP(B522,KRİKET!C$30:N2198,4,0)),VLOOKUP(B522,'FERDİ BRANŞLAR'!B$2:M544,4,0))</f>
        <v>#N/A</v>
      </c>
      <c r="F522" s="185" t="e">
        <f>IFERROR(IFERROR(IFERROR(IFERROR(IFERROR(IFERROR(IFERROR(VLOOKUP(B522,FUTSAL!C$69:N11925,5,0),VLOOKUP(B522,VOLEYBOL!C$54:N2321,5,0)),VLOOKUP(B522,FUTBOL!C$31:N2409,5,0)),VLOOKUP(B522,BASKETBOL!C$42:N2423,5,0)),VLOOKUP(B522,HENTBOL!C$32:N2424,5,0)),VLOOKUP(B522,HOKEY!C$35:N1768,5,0)),VLOOKUP(B522,KRİKET!C$30:N2198,5,0)),VLOOKUP(B522,'FERDİ BRANŞLAR'!B$2:M544,5,0))</f>
        <v>#N/A</v>
      </c>
      <c r="G522" s="185" t="e">
        <f>IFERROR(IFERROR(IFERROR(IFERROR(IFERROR(IFERROR(IFERROR(VLOOKUP(B522,FUTSAL!C$69:N12370,6,0),VLOOKUP(B522,VOLEYBOL!C$54:N2766,6,0)),VLOOKUP(B522,FUTBOL!C$31:N2854,6,0)),VLOOKUP(B522,BASKETBOL!C$42:N2868,6,0)),VLOOKUP(B522,HENTBOL!C$32:N2869,6,0)),VLOOKUP(B522,HOKEY!C$35:N2213,6,0)),VLOOKUP(B522,KRİKET!C$30:N2643,6,0)),VLOOKUP(B522,'FERDİ BRANŞLAR'!B$2:M544,6,0))</f>
        <v>#N/A</v>
      </c>
      <c r="H522" s="185" t="e">
        <f>IFERROR(IFERROR(IFERROR(IFERROR(IFERROR(IFERROR(IFERROR(VLOOKUP(B522,FUTSAL!C$69:N12370,7,0),VLOOKUP(B522,VOLEYBOL!C$54:N2766,7,0)),VLOOKUP(B522,FUTBOL!C$31:N2854,7,0)),VLOOKUP(B522,BASKETBOL!C$42:N2868,7,0)),VLOOKUP(B522,HENTBOL!C$32:N2869,7,0)),VLOOKUP(B522,HOKEY!C$35:N2213,7,0)),VLOOKUP(B522,KRİKET!C$30:N2643,7,0)),VLOOKUP(B522,'FERDİ BRANŞLAR'!B$2:M544,7,0))</f>
        <v>#N/A</v>
      </c>
      <c r="I522" s="187" t="e">
        <f>IFERROR(IFERROR(IFERROR(IFERROR(IFERROR(IFERROR(IFERROR(VLOOKUP(B522,FUTSAL!C$69:N12370,8,0),VLOOKUP(B522,VOLEYBOL!C$54:N2766,8,0)),VLOOKUP(B522,FUTBOL!C$31:N2854,8,0)),VLOOKUP(B522,BASKETBOL!C$42:N2868,8,0)),VLOOKUP(B522,HENTBOL!C$32:N2869,8,0)),VLOOKUP(B522,HOKEY!C$35:N2213,8,0)),VLOOKUP(B522,KRİKET!C$30:N2643,8,0)),VLOOKUP(B522,'FERDİ BRANŞLAR'!B$2:M544,8,0))</f>
        <v>#N/A</v>
      </c>
      <c r="J522" s="183" t="e">
        <f>IFERROR(IFERROR(IFERROR(IFERROR(IFERROR(IFERROR(IFERROR(VLOOKUP(B522,FUTSAL!C$69:N12370,9,0),VLOOKUP(B522,VOLEYBOL!C$54:N2766,9,0)),VLOOKUP(B522,FUTBOL!C$31:N2854,9,0)),VLOOKUP(B522,BASKETBOL!C$42:N2868,9,0)),VLOOKUP(B522,HENTBOL!C$32:N2869,9,0)),VLOOKUP(B522,HOKEY!C$35:N2213,9,0)),VLOOKUP(B522,KRİKET!C$30:N2643,9,0)),VLOOKUP(B522,'FERDİ BRANŞLAR'!B$2:M544,9,0))</f>
        <v>#N/A</v>
      </c>
      <c r="K522" s="183" t="e">
        <f>IFERROR(IFERROR(IFERROR(IFERROR(IFERROR(IFERROR(IFERROR(VLOOKUP(B522,FUTSAL!C$69:N12370,10,0),VLOOKUP(B522,VOLEYBOL!C$54:N2766,10,0)),VLOOKUP(B522,FUTBOL!C$31:N2854,10,0)),VLOOKUP(B522,BASKETBOL!C$42:N2868,10,0)),VLOOKUP(B522,HENTBOL!C$32:N2869,10,0)),VLOOKUP(B522,HOKEY!C$35:N2213,10,0)),VLOOKUP(B522,KRİKET!C$30:N2643,10,0)),VLOOKUP(B522,'FERDİ BRANŞLAR'!B$2:M544,10,0))</f>
        <v>#N/A</v>
      </c>
      <c r="L522" s="59" t="e">
        <f>IFERROR(IFERROR(IFERROR(IFERROR(IFERROR(IFERROR(IFERROR(VLOOKUP(B522,FUTSAL!C$69:N12370,11,0),VLOOKUP(B522,VOLEYBOL!C$54:N2766,11,0)),VLOOKUP(B522,FUTBOL!C$31:N2854,11,0)),VLOOKUP(B522,BASKETBOL!C$42:N2868,11,0)),VLOOKUP(B522,HENTBOL!C$32:N2869,11,0)),VLOOKUP(B522,HOKEY!C$35:N2213,11,0)),VLOOKUP(B522,KRİKET!C$30:N2643,11,0)),VLOOKUP(B522,'FERDİ BRANŞLAR'!B$2:M544,11,0))</f>
        <v>#N/A</v>
      </c>
      <c r="M522" s="79" t="e">
        <f>IFERROR(IFERROR(IFERROR(IFERROR(IFERROR(IFERROR(IFERROR(VLOOKUP(B522,FUTSAL!C$69:N12370,12,0),VLOOKUP(B522,VOLEYBOL!C$54:N2766,12,0)),VLOOKUP(B522,FUTBOL!C$31:N2854,12,0)),VLOOKUP(B522,BASKETBOL!C$42:N2868,12,0)),VLOOKUP(B522,HENTBOL!C$32:N2869,12,0)),VLOOKUP(B522,HOKEY!C$35:N2213,11,0)),VLOOKUP(B522,KRİKET!C$30:N2643,12,0)),VLOOKUP(B522,'FERDİ BRANŞLAR'!B$2:M544,12,0))</f>
        <v>#N/A</v>
      </c>
    </row>
    <row r="523" spans="2:13" ht="12" x14ac:dyDescent="0.2">
      <c r="B523" s="188">
        <v>373</v>
      </c>
      <c r="C523" s="185" t="e">
        <f>IFERROR(IFERROR(IFERROR(IFERROR(IFERROR(IFERROR(IFERROR(VLOOKUP(B523,FUTSAL!C$69:N11932,2,0),VLOOKUP(B523,VOLEYBOL!C$54:N2328,2,0)),VLOOKUP(B523,FUTBOL!C$31:N2416,2,0)),VLOOKUP(B523,BASKETBOL!C$42:N2430,2,0)),VLOOKUP(B523,HENTBOL!C$32:N2431,2,0)),VLOOKUP(B523,HOKEY!C$35:N1775,2,0)),VLOOKUP(B523,KRİKET!C$30:N2205,2,0)),VLOOKUP(B523,'FERDİ BRANŞLAR'!B$2:M551,2,0))</f>
        <v>#N/A</v>
      </c>
      <c r="D523" s="186" t="e">
        <f>IFERROR(IFERROR(IFERROR(IFERROR(IFERROR(IFERROR(IFERROR(VLOOKUP(B523,FUTSAL!C$69:N11932,3,0),VLOOKUP(B523,VOLEYBOL!C$54:N2328,3,0)),VLOOKUP(B523,FUTBOL!C$31:N2416,3,0)),VLOOKUP(B523,BASKETBOL!C$42:N2430,3,0)),VLOOKUP(B523,HENTBOL!C$32:N2431,3,0)),VLOOKUP(B523,HOKEY!C$35:N1775,3,0)),VLOOKUP(B523,KRİKET!C$30:N2205,3,0)),VLOOKUP(B523,'FERDİ BRANŞLAR'!B$2:M551,3,0))</f>
        <v>#N/A</v>
      </c>
      <c r="E523" s="185" t="e">
        <f>IFERROR(IFERROR(IFERROR(IFERROR(IFERROR(IFERROR(IFERROR(VLOOKUP(B523,FUTSAL!C$69:N11932,4,0),VLOOKUP(B523,VOLEYBOL!C$54:N2328,4,0)),VLOOKUP(B523,FUTBOL!C$31:N2416,4,0)),VLOOKUP(B523,BASKETBOL!C$42:N2430,4,0)),VLOOKUP(B523,HENTBOL!C$32:N2431,4,0)),VLOOKUP(B523,HOKEY!C$35:N1775,4,0)),VLOOKUP(B523,KRİKET!C$30:N2205,4,0)),VLOOKUP(B523,'FERDİ BRANŞLAR'!B$2:M551,4,0))</f>
        <v>#N/A</v>
      </c>
      <c r="F523" s="185" t="e">
        <f>IFERROR(IFERROR(IFERROR(IFERROR(IFERROR(IFERROR(IFERROR(VLOOKUP(B523,FUTSAL!C$69:N11932,5,0),VLOOKUP(B523,VOLEYBOL!C$54:N2328,5,0)),VLOOKUP(B523,FUTBOL!C$31:N2416,5,0)),VLOOKUP(B523,BASKETBOL!C$42:N2430,5,0)),VLOOKUP(B523,HENTBOL!C$32:N2431,5,0)),VLOOKUP(B523,HOKEY!C$35:N1775,5,0)),VLOOKUP(B523,KRİKET!C$30:N2205,5,0)),VLOOKUP(B523,'FERDİ BRANŞLAR'!B$2:M551,5,0))</f>
        <v>#N/A</v>
      </c>
      <c r="G523" s="185" t="e">
        <f>IFERROR(IFERROR(IFERROR(IFERROR(IFERROR(IFERROR(IFERROR(VLOOKUP(B523,FUTSAL!C$69:N12377,6,0),VLOOKUP(B523,VOLEYBOL!C$54:N2773,6,0)),VLOOKUP(B523,FUTBOL!C$31:N2861,6,0)),VLOOKUP(B523,BASKETBOL!C$42:N2875,6,0)),VLOOKUP(B523,HENTBOL!C$32:N2876,6,0)),VLOOKUP(B523,HOKEY!C$35:N2220,6,0)),VLOOKUP(B523,KRİKET!C$30:N2650,6,0)),VLOOKUP(B523,'FERDİ BRANŞLAR'!B$2:M551,6,0))</f>
        <v>#N/A</v>
      </c>
      <c r="H523" s="185" t="e">
        <f>IFERROR(IFERROR(IFERROR(IFERROR(IFERROR(IFERROR(IFERROR(VLOOKUP(B523,FUTSAL!C$69:N12377,7,0),VLOOKUP(B523,VOLEYBOL!C$54:N2773,7,0)),VLOOKUP(B523,FUTBOL!C$31:N2861,7,0)),VLOOKUP(B523,BASKETBOL!C$42:N2875,7,0)),VLOOKUP(B523,HENTBOL!C$32:N2876,7,0)),VLOOKUP(B523,HOKEY!C$35:N2220,7,0)),VLOOKUP(B523,KRİKET!C$30:N2650,7,0)),VLOOKUP(B523,'FERDİ BRANŞLAR'!B$2:M551,7,0))</f>
        <v>#N/A</v>
      </c>
      <c r="I523" s="187" t="e">
        <f>IFERROR(IFERROR(IFERROR(IFERROR(IFERROR(IFERROR(IFERROR(VLOOKUP(B523,FUTSAL!C$69:N12377,8,0),VLOOKUP(B523,VOLEYBOL!C$54:N2773,8,0)),VLOOKUP(B523,FUTBOL!C$31:N2861,8,0)),VLOOKUP(B523,BASKETBOL!C$42:N2875,8,0)),VLOOKUP(B523,HENTBOL!C$32:N2876,8,0)),VLOOKUP(B523,HOKEY!C$35:N2220,8,0)),VLOOKUP(B523,KRİKET!C$30:N2650,8,0)),VLOOKUP(B523,'FERDİ BRANŞLAR'!B$2:M551,8,0))</f>
        <v>#N/A</v>
      </c>
      <c r="J523" s="183" t="e">
        <f>IFERROR(IFERROR(IFERROR(IFERROR(IFERROR(IFERROR(IFERROR(VLOOKUP(B523,FUTSAL!C$69:N12377,9,0),VLOOKUP(B523,VOLEYBOL!C$54:N2773,9,0)),VLOOKUP(B523,FUTBOL!C$31:N2861,9,0)),VLOOKUP(B523,BASKETBOL!C$42:N2875,9,0)),VLOOKUP(B523,HENTBOL!C$32:N2876,9,0)),VLOOKUP(B523,HOKEY!C$35:N2220,9,0)),VLOOKUP(B523,KRİKET!C$30:N2650,9,0)),VLOOKUP(B523,'FERDİ BRANŞLAR'!B$2:M551,9,0))</f>
        <v>#N/A</v>
      </c>
      <c r="K523" s="183" t="e">
        <f>IFERROR(IFERROR(IFERROR(IFERROR(IFERROR(IFERROR(IFERROR(VLOOKUP(B523,FUTSAL!C$69:N12377,10,0),VLOOKUP(B523,VOLEYBOL!C$54:N2773,10,0)),VLOOKUP(B523,FUTBOL!C$31:N2861,10,0)),VLOOKUP(B523,BASKETBOL!C$42:N2875,10,0)),VLOOKUP(B523,HENTBOL!C$32:N2876,10,0)),VLOOKUP(B523,HOKEY!C$35:N2220,10,0)),VLOOKUP(B523,KRİKET!C$30:N2650,10,0)),VLOOKUP(B523,'FERDİ BRANŞLAR'!B$2:M551,10,0))</f>
        <v>#N/A</v>
      </c>
      <c r="L523" s="334" t="e">
        <f>IFERROR(IFERROR(IFERROR(IFERROR(IFERROR(IFERROR(IFERROR(VLOOKUP(B523,FUTSAL!C$69:N12377,11,0),VLOOKUP(B523,VOLEYBOL!C$54:N2773,11,0)),VLOOKUP(B523,FUTBOL!C$31:N2861,11,0)),VLOOKUP(B523,BASKETBOL!C$42:N2875,11,0)),VLOOKUP(B523,HENTBOL!C$32:N2876,11,0)),VLOOKUP(B523,HOKEY!C$35:N2220,11,0)),VLOOKUP(B523,KRİKET!C$30:N2650,11,0)),VLOOKUP(B523,'FERDİ BRANŞLAR'!B$2:M551,11,0))</f>
        <v>#N/A</v>
      </c>
      <c r="M523" s="79" t="e">
        <f>IFERROR(IFERROR(IFERROR(IFERROR(IFERROR(IFERROR(IFERROR(VLOOKUP(B523,FUTSAL!C$69:N12377,12,0),VLOOKUP(B523,VOLEYBOL!C$54:N2773,12,0)),VLOOKUP(B523,FUTBOL!C$31:N2861,12,0)),VLOOKUP(B523,BASKETBOL!C$42:N2875,12,0)),VLOOKUP(B523,HENTBOL!C$32:N2876,12,0)),VLOOKUP(B523,HOKEY!C$35:N2220,11,0)),VLOOKUP(B523,KRİKET!C$30:N2650,12,0)),VLOOKUP(B523,'FERDİ BRANŞLAR'!B$2:M551,12,0))</f>
        <v>#N/A</v>
      </c>
    </row>
    <row r="524" spans="2:13" ht="12" x14ac:dyDescent="0.2">
      <c r="B524" s="188">
        <v>374</v>
      </c>
      <c r="C524" s="185" t="e">
        <f>IFERROR(IFERROR(IFERROR(IFERROR(IFERROR(IFERROR(IFERROR(VLOOKUP(B524,FUTSAL!C$69:N11954,2,0),VLOOKUP(B524,VOLEYBOL!C$54:N2350,2,0)),VLOOKUP(B524,FUTBOL!C$31:N2438,2,0)),VLOOKUP(B524,BASKETBOL!C$42:N2452,2,0)),VLOOKUP(B524,HENTBOL!C$32:N2453,2,0)),VLOOKUP(B524,HOKEY!C$35:N1797,2,0)),VLOOKUP(B524,KRİKET!C$30:N2227,2,0)),VLOOKUP(B524,'FERDİ BRANŞLAR'!B$2:M573,2,0))</f>
        <v>#N/A</v>
      </c>
      <c r="D524" s="186" t="e">
        <f>IFERROR(IFERROR(IFERROR(IFERROR(IFERROR(IFERROR(IFERROR(VLOOKUP(B524,FUTSAL!C$69:N11954,3,0),VLOOKUP(B524,VOLEYBOL!C$54:N2350,3,0)),VLOOKUP(B524,FUTBOL!C$31:N2438,3,0)),VLOOKUP(B524,BASKETBOL!C$42:N2452,3,0)),VLOOKUP(B524,HENTBOL!C$32:N2453,3,0)),VLOOKUP(B524,HOKEY!C$35:N1797,3,0)),VLOOKUP(B524,KRİKET!C$30:N2227,3,0)),VLOOKUP(B524,'FERDİ BRANŞLAR'!B$2:M573,3,0))</f>
        <v>#N/A</v>
      </c>
      <c r="E524" s="185" t="e">
        <f>IFERROR(IFERROR(IFERROR(IFERROR(IFERROR(IFERROR(IFERROR(VLOOKUP(B524,FUTSAL!C$69:N11954,4,0),VLOOKUP(B524,VOLEYBOL!C$54:N2350,4,0)),VLOOKUP(B524,FUTBOL!C$31:N2438,4,0)),VLOOKUP(B524,BASKETBOL!C$42:N2452,4,0)),VLOOKUP(B524,HENTBOL!C$32:N2453,4,0)),VLOOKUP(B524,HOKEY!C$35:N1797,4,0)),VLOOKUP(B524,KRİKET!C$30:N2227,4,0)),VLOOKUP(B524,'FERDİ BRANŞLAR'!B$2:M573,4,0))</f>
        <v>#N/A</v>
      </c>
      <c r="F524" s="185" t="e">
        <f>IFERROR(IFERROR(IFERROR(IFERROR(IFERROR(IFERROR(IFERROR(VLOOKUP(B524,FUTSAL!C$69:N11954,5,0),VLOOKUP(B524,VOLEYBOL!C$54:N2350,5,0)),VLOOKUP(B524,FUTBOL!C$31:N2438,5,0)),VLOOKUP(B524,BASKETBOL!C$42:N2452,5,0)),VLOOKUP(B524,HENTBOL!C$32:N2453,5,0)),VLOOKUP(B524,HOKEY!C$35:N1797,5,0)),VLOOKUP(B524,KRİKET!C$30:N2227,5,0)),VLOOKUP(B524,'FERDİ BRANŞLAR'!B$2:M573,5,0))</f>
        <v>#N/A</v>
      </c>
      <c r="G524" s="185" t="e">
        <f>IFERROR(IFERROR(IFERROR(IFERROR(IFERROR(IFERROR(IFERROR(VLOOKUP(B524,FUTSAL!C$69:N12399,6,0),VLOOKUP(B524,VOLEYBOL!C$54:N2795,6,0)),VLOOKUP(B524,FUTBOL!C$31:N2883,6,0)),VLOOKUP(B524,BASKETBOL!C$42:N2897,6,0)),VLOOKUP(B524,HENTBOL!C$32:N2898,6,0)),VLOOKUP(B524,HOKEY!C$35:N2242,6,0)),VLOOKUP(B524,KRİKET!C$30:N2672,6,0)),VLOOKUP(B524,'FERDİ BRANŞLAR'!B$2:M573,6,0))</f>
        <v>#N/A</v>
      </c>
      <c r="H524" s="185" t="e">
        <f>IFERROR(IFERROR(IFERROR(IFERROR(IFERROR(IFERROR(IFERROR(VLOOKUP(B524,FUTSAL!C$69:N12399,7,0),VLOOKUP(B524,VOLEYBOL!C$54:N2795,7,0)),VLOOKUP(B524,FUTBOL!C$31:N2883,7,0)),VLOOKUP(B524,BASKETBOL!C$42:N2897,7,0)),VLOOKUP(B524,HENTBOL!C$32:N2898,7,0)),VLOOKUP(B524,HOKEY!C$35:N2242,7,0)),VLOOKUP(B524,KRİKET!C$30:N2672,7,0)),VLOOKUP(B524,'FERDİ BRANŞLAR'!B$2:M573,7,0))</f>
        <v>#N/A</v>
      </c>
      <c r="I524" s="187" t="e">
        <f>IFERROR(IFERROR(IFERROR(IFERROR(IFERROR(IFERROR(IFERROR(VLOOKUP(B524,FUTSAL!C$69:N12399,8,0),VLOOKUP(B524,VOLEYBOL!C$54:N2795,8,0)),VLOOKUP(B524,FUTBOL!C$31:N2883,8,0)),VLOOKUP(B524,BASKETBOL!C$42:N2897,8,0)),VLOOKUP(B524,HENTBOL!C$32:N2898,8,0)),VLOOKUP(B524,HOKEY!C$35:N2242,8,0)),VLOOKUP(B524,KRİKET!C$30:N2672,8,0)),VLOOKUP(B524,'FERDİ BRANŞLAR'!B$2:M573,8,0))</f>
        <v>#N/A</v>
      </c>
      <c r="J524" s="183" t="e">
        <f>IFERROR(IFERROR(IFERROR(IFERROR(IFERROR(IFERROR(IFERROR(VLOOKUP(B524,FUTSAL!C$69:N12399,9,0),VLOOKUP(B524,VOLEYBOL!C$54:N2795,9,0)),VLOOKUP(B524,FUTBOL!C$31:N2883,9,0)),VLOOKUP(B524,BASKETBOL!C$42:N2897,9,0)),VLOOKUP(B524,HENTBOL!C$32:N2898,9,0)),VLOOKUP(B524,HOKEY!C$35:N2242,9,0)),VLOOKUP(B524,KRİKET!C$30:N2672,9,0)),VLOOKUP(B524,'FERDİ BRANŞLAR'!B$2:M573,9,0))</f>
        <v>#N/A</v>
      </c>
      <c r="K524" s="183" t="e">
        <f>IFERROR(IFERROR(IFERROR(IFERROR(IFERROR(IFERROR(IFERROR(VLOOKUP(B524,FUTSAL!C$69:N12399,10,0),VLOOKUP(B524,VOLEYBOL!C$54:N2795,10,0)),VLOOKUP(B524,FUTBOL!C$31:N2883,10,0)),VLOOKUP(B524,BASKETBOL!C$42:N2897,10,0)),VLOOKUP(B524,HENTBOL!C$32:N2898,10,0)),VLOOKUP(B524,HOKEY!C$35:N2242,10,0)),VLOOKUP(B524,KRİKET!C$30:N2672,10,0)),VLOOKUP(B524,'FERDİ BRANŞLAR'!B$2:M573,10,0))</f>
        <v>#N/A</v>
      </c>
      <c r="L524" s="59" t="e">
        <f>IFERROR(IFERROR(IFERROR(IFERROR(IFERROR(IFERROR(IFERROR(VLOOKUP(B524,FUTSAL!C$69:N12399,11,0),VLOOKUP(B524,VOLEYBOL!C$54:N2795,11,0)),VLOOKUP(B524,FUTBOL!C$31:N2883,11,0)),VLOOKUP(B524,BASKETBOL!C$42:N2897,11,0)),VLOOKUP(B524,HENTBOL!C$32:N2898,11,0)),VLOOKUP(B524,HOKEY!C$35:N2242,11,0)),VLOOKUP(B524,KRİKET!C$30:N2672,11,0)),VLOOKUP(B524,'FERDİ BRANŞLAR'!B$2:M573,11,0))</f>
        <v>#N/A</v>
      </c>
      <c r="M524" s="79" t="e">
        <f>IFERROR(IFERROR(IFERROR(IFERROR(IFERROR(IFERROR(IFERROR(VLOOKUP(B524,FUTSAL!C$69:N12399,12,0),VLOOKUP(B524,VOLEYBOL!C$54:N2795,12,0)),VLOOKUP(B524,FUTBOL!C$31:N2883,12,0)),VLOOKUP(B524,BASKETBOL!C$42:N2897,12,0)),VLOOKUP(B524,HENTBOL!C$32:N2898,12,0)),VLOOKUP(B524,HOKEY!C$35:N2242,11,0)),VLOOKUP(B524,KRİKET!C$30:N2672,12,0)),VLOOKUP(B524,'FERDİ BRANŞLAR'!B$2:M573,12,0))</f>
        <v>#N/A</v>
      </c>
    </row>
    <row r="525" spans="2:13" ht="12" x14ac:dyDescent="0.2">
      <c r="B525" s="188">
        <v>375</v>
      </c>
      <c r="C525" s="185" t="e">
        <f>IFERROR(IFERROR(IFERROR(IFERROR(IFERROR(IFERROR(IFERROR(VLOOKUP(B525,FUTSAL!C$69:N11955,2,0),VLOOKUP(B525,VOLEYBOL!C$54:N2351,2,0)),VLOOKUP(B525,FUTBOL!C$31:N2439,2,0)),VLOOKUP(B525,BASKETBOL!C$42:N2453,2,0)),VLOOKUP(B525,HENTBOL!C$32:N2454,2,0)),VLOOKUP(B525,HOKEY!C$35:N1798,2,0)),VLOOKUP(B525,KRİKET!C$30:N2228,2,0)),VLOOKUP(B525,'FERDİ BRANŞLAR'!B$2:M574,2,0))</f>
        <v>#N/A</v>
      </c>
      <c r="D525" s="186" t="e">
        <f>IFERROR(IFERROR(IFERROR(IFERROR(IFERROR(IFERROR(IFERROR(VLOOKUP(B525,FUTSAL!C$69:N11955,3,0),VLOOKUP(B525,VOLEYBOL!C$54:N2351,3,0)),VLOOKUP(B525,FUTBOL!C$31:N2439,3,0)),VLOOKUP(B525,BASKETBOL!C$42:N2453,3,0)),VLOOKUP(B525,HENTBOL!C$32:N2454,3,0)),VLOOKUP(B525,HOKEY!C$35:N1798,3,0)),VLOOKUP(B525,KRİKET!C$30:N2228,3,0)),VLOOKUP(B525,'FERDİ BRANŞLAR'!B$2:M574,3,0))</f>
        <v>#N/A</v>
      </c>
      <c r="E525" s="185" t="e">
        <f>IFERROR(IFERROR(IFERROR(IFERROR(IFERROR(IFERROR(IFERROR(VLOOKUP(B525,FUTSAL!C$69:N11955,4,0),VLOOKUP(B525,VOLEYBOL!C$54:N2351,4,0)),VLOOKUP(B525,FUTBOL!C$31:N2439,4,0)),VLOOKUP(B525,BASKETBOL!C$42:N2453,4,0)),VLOOKUP(B525,HENTBOL!C$32:N2454,4,0)),VLOOKUP(B525,HOKEY!C$35:N1798,4,0)),VLOOKUP(B525,KRİKET!C$30:N2228,4,0)),VLOOKUP(B525,'FERDİ BRANŞLAR'!B$2:M574,4,0))</f>
        <v>#N/A</v>
      </c>
      <c r="F525" s="185" t="e">
        <f>IFERROR(IFERROR(IFERROR(IFERROR(IFERROR(IFERROR(IFERROR(VLOOKUP(B525,FUTSAL!C$69:N11955,5,0),VLOOKUP(B525,VOLEYBOL!C$54:N2351,5,0)),VLOOKUP(B525,FUTBOL!C$31:N2439,5,0)),VLOOKUP(B525,BASKETBOL!C$42:N2453,5,0)),VLOOKUP(B525,HENTBOL!C$32:N2454,5,0)),VLOOKUP(B525,HOKEY!C$35:N1798,5,0)),VLOOKUP(B525,KRİKET!C$30:N2228,5,0)),VLOOKUP(B525,'FERDİ BRANŞLAR'!B$2:M574,5,0))</f>
        <v>#N/A</v>
      </c>
      <c r="G525" s="185" t="e">
        <f>IFERROR(IFERROR(IFERROR(IFERROR(IFERROR(IFERROR(IFERROR(VLOOKUP(B525,FUTSAL!C$69:N12400,6,0),VLOOKUP(B525,VOLEYBOL!C$54:N2796,6,0)),VLOOKUP(B525,FUTBOL!C$31:N2884,6,0)),VLOOKUP(B525,BASKETBOL!C$42:N2898,6,0)),VLOOKUP(B525,HENTBOL!C$32:N2899,6,0)),VLOOKUP(B525,HOKEY!C$35:N2243,6,0)),VLOOKUP(B525,KRİKET!C$30:N2673,6,0)),VLOOKUP(B525,'FERDİ BRANŞLAR'!B$2:M574,6,0))</f>
        <v>#N/A</v>
      </c>
      <c r="H525" s="185" t="e">
        <f>IFERROR(IFERROR(IFERROR(IFERROR(IFERROR(IFERROR(IFERROR(VLOOKUP(B525,FUTSAL!C$69:N12400,7,0),VLOOKUP(B525,VOLEYBOL!C$54:N2796,7,0)),VLOOKUP(B525,FUTBOL!C$31:N2884,7,0)),VLOOKUP(B525,BASKETBOL!C$42:N2898,7,0)),VLOOKUP(B525,HENTBOL!C$32:N2899,7,0)),VLOOKUP(B525,HOKEY!C$35:N2243,7,0)),VLOOKUP(B525,KRİKET!C$30:N2673,7,0)),VLOOKUP(B525,'FERDİ BRANŞLAR'!B$2:M574,7,0))</f>
        <v>#N/A</v>
      </c>
      <c r="I525" s="187" t="e">
        <f>IFERROR(IFERROR(IFERROR(IFERROR(IFERROR(IFERROR(IFERROR(VLOOKUP(B525,FUTSAL!C$69:N12400,8,0),VLOOKUP(B525,VOLEYBOL!C$54:N2796,8,0)),VLOOKUP(B525,FUTBOL!C$31:N2884,8,0)),VLOOKUP(B525,BASKETBOL!C$42:N2898,8,0)),VLOOKUP(B525,HENTBOL!C$32:N2899,8,0)),VLOOKUP(B525,HOKEY!C$35:N2243,8,0)),VLOOKUP(B525,KRİKET!C$30:N2673,8,0)),VLOOKUP(B525,'FERDİ BRANŞLAR'!B$2:M574,8,0))</f>
        <v>#N/A</v>
      </c>
      <c r="J525" s="183" t="e">
        <f>IFERROR(IFERROR(IFERROR(IFERROR(IFERROR(IFERROR(IFERROR(VLOOKUP(B525,FUTSAL!C$69:N12400,9,0),VLOOKUP(B525,VOLEYBOL!C$54:N2796,9,0)),VLOOKUP(B525,FUTBOL!C$31:N2884,9,0)),VLOOKUP(B525,BASKETBOL!C$42:N2898,9,0)),VLOOKUP(B525,HENTBOL!C$32:N2899,9,0)),VLOOKUP(B525,HOKEY!C$35:N2243,9,0)),VLOOKUP(B525,KRİKET!C$30:N2673,9,0)),VLOOKUP(B525,'FERDİ BRANŞLAR'!B$2:M574,9,0))</f>
        <v>#N/A</v>
      </c>
      <c r="K525" s="183" t="e">
        <f>IFERROR(IFERROR(IFERROR(IFERROR(IFERROR(IFERROR(IFERROR(VLOOKUP(B525,FUTSAL!C$69:N12400,10,0),VLOOKUP(B525,VOLEYBOL!C$54:N2796,10,0)),VLOOKUP(B525,FUTBOL!C$31:N2884,10,0)),VLOOKUP(B525,BASKETBOL!C$42:N2898,10,0)),VLOOKUP(B525,HENTBOL!C$32:N2899,10,0)),VLOOKUP(B525,HOKEY!C$35:N2243,10,0)),VLOOKUP(B525,KRİKET!C$30:N2673,10,0)),VLOOKUP(B525,'FERDİ BRANŞLAR'!B$2:M574,10,0))</f>
        <v>#N/A</v>
      </c>
      <c r="L525" s="59" t="e">
        <f>IFERROR(IFERROR(IFERROR(IFERROR(IFERROR(IFERROR(IFERROR(VLOOKUP(B525,FUTSAL!C$69:N12400,11,0),VLOOKUP(B525,VOLEYBOL!C$54:N2796,11,0)),VLOOKUP(B525,FUTBOL!C$31:N2884,11,0)),VLOOKUP(B525,BASKETBOL!C$42:N2898,11,0)),VLOOKUP(B525,HENTBOL!C$32:N2899,11,0)),VLOOKUP(B525,HOKEY!C$35:N2243,11,0)),VLOOKUP(B525,KRİKET!C$30:N2673,11,0)),VLOOKUP(B525,'FERDİ BRANŞLAR'!B$2:M574,11,0))</f>
        <v>#N/A</v>
      </c>
      <c r="M525" s="79" t="e">
        <f>IFERROR(IFERROR(IFERROR(IFERROR(IFERROR(IFERROR(IFERROR(VLOOKUP(B525,FUTSAL!C$69:N12400,12,0),VLOOKUP(B525,VOLEYBOL!C$54:N2796,12,0)),VLOOKUP(B525,FUTBOL!C$31:N2884,12,0)),VLOOKUP(B525,BASKETBOL!C$42:N2898,12,0)),VLOOKUP(B525,HENTBOL!C$32:N2899,12,0)),VLOOKUP(B525,HOKEY!C$35:N2243,11,0)),VLOOKUP(B525,KRİKET!C$30:N2673,12,0)),VLOOKUP(B525,'FERDİ BRANŞLAR'!B$2:M574,12,0))</f>
        <v>#N/A</v>
      </c>
    </row>
    <row r="526" spans="2:13" ht="12" x14ac:dyDescent="0.2">
      <c r="B526" s="188">
        <v>376</v>
      </c>
      <c r="C526" s="185" t="e">
        <f>IFERROR(IFERROR(IFERROR(IFERROR(IFERROR(IFERROR(IFERROR(VLOOKUP(B526,FUTSAL!C$69:N11957,2,0),VLOOKUP(B526,VOLEYBOL!C$54:N2353,2,0)),VLOOKUP(B526,FUTBOL!C$31:N2441,2,0)),VLOOKUP(B526,BASKETBOL!C$42:N2455,2,0)),VLOOKUP(B526,HENTBOL!C$32:N2456,2,0)),VLOOKUP(B526,HOKEY!C$35:N1800,2,0)),VLOOKUP(B526,KRİKET!C$30:N2230,2,0)),VLOOKUP(B526,'FERDİ BRANŞLAR'!B$2:M576,2,0))</f>
        <v>#N/A</v>
      </c>
      <c r="D526" s="186" t="e">
        <f>IFERROR(IFERROR(IFERROR(IFERROR(IFERROR(IFERROR(IFERROR(VLOOKUP(B526,FUTSAL!C$69:N11957,3,0),VLOOKUP(B526,VOLEYBOL!C$54:N2353,3,0)),VLOOKUP(B526,FUTBOL!C$31:N2441,3,0)),VLOOKUP(B526,BASKETBOL!C$42:N2455,3,0)),VLOOKUP(B526,HENTBOL!C$32:N2456,3,0)),VLOOKUP(B526,HOKEY!C$35:N1800,3,0)),VLOOKUP(B526,KRİKET!C$30:N2230,3,0)),VLOOKUP(B526,'FERDİ BRANŞLAR'!B$2:M576,3,0))</f>
        <v>#N/A</v>
      </c>
      <c r="E526" s="185" t="e">
        <f>IFERROR(IFERROR(IFERROR(IFERROR(IFERROR(IFERROR(IFERROR(VLOOKUP(B526,FUTSAL!C$69:N11957,4,0),VLOOKUP(B526,VOLEYBOL!C$54:N2353,4,0)),VLOOKUP(B526,FUTBOL!C$31:N2441,4,0)),VLOOKUP(B526,BASKETBOL!C$42:N2455,4,0)),VLOOKUP(B526,HENTBOL!C$32:N2456,4,0)),VLOOKUP(B526,HOKEY!C$35:N1800,4,0)),VLOOKUP(B526,KRİKET!C$30:N2230,4,0)),VLOOKUP(B526,'FERDİ BRANŞLAR'!B$2:M576,4,0))</f>
        <v>#N/A</v>
      </c>
      <c r="F526" s="185" t="e">
        <f>IFERROR(IFERROR(IFERROR(IFERROR(IFERROR(IFERROR(IFERROR(VLOOKUP(B526,FUTSAL!C$69:N11957,5,0),VLOOKUP(B526,VOLEYBOL!C$54:N2353,5,0)),VLOOKUP(B526,FUTBOL!C$31:N2441,5,0)),VLOOKUP(B526,BASKETBOL!C$42:N2455,5,0)),VLOOKUP(B526,HENTBOL!C$32:N2456,5,0)),VLOOKUP(B526,HOKEY!C$35:N1800,5,0)),VLOOKUP(B526,KRİKET!C$30:N2230,5,0)),VLOOKUP(B526,'FERDİ BRANŞLAR'!B$2:M576,5,0))</f>
        <v>#N/A</v>
      </c>
      <c r="G526" s="185" t="e">
        <f>IFERROR(IFERROR(IFERROR(IFERROR(IFERROR(IFERROR(IFERROR(VLOOKUP(B526,FUTSAL!C$69:N12402,6,0),VLOOKUP(B526,VOLEYBOL!C$54:N2798,6,0)),VLOOKUP(B526,FUTBOL!C$31:N2886,6,0)),VLOOKUP(B526,BASKETBOL!C$42:N2900,6,0)),VLOOKUP(B526,HENTBOL!C$32:N2901,6,0)),VLOOKUP(B526,HOKEY!C$35:N2245,6,0)),VLOOKUP(B526,KRİKET!C$30:N2675,6,0)),VLOOKUP(B526,'FERDİ BRANŞLAR'!B$2:M576,6,0))</f>
        <v>#N/A</v>
      </c>
      <c r="H526" s="185" t="e">
        <f>IFERROR(IFERROR(IFERROR(IFERROR(IFERROR(IFERROR(IFERROR(VLOOKUP(B526,FUTSAL!C$69:N12402,7,0),VLOOKUP(B526,VOLEYBOL!C$54:N2798,7,0)),VLOOKUP(B526,FUTBOL!C$31:N2886,7,0)),VLOOKUP(B526,BASKETBOL!C$42:N2900,7,0)),VLOOKUP(B526,HENTBOL!C$32:N2901,7,0)),VLOOKUP(B526,HOKEY!C$35:N2245,7,0)),VLOOKUP(B526,KRİKET!C$30:N2675,7,0)),VLOOKUP(B526,'FERDİ BRANŞLAR'!B$2:M576,7,0))</f>
        <v>#N/A</v>
      </c>
      <c r="I526" s="187" t="e">
        <f>IFERROR(IFERROR(IFERROR(IFERROR(IFERROR(IFERROR(IFERROR(VLOOKUP(B526,FUTSAL!C$69:N12402,8,0),VLOOKUP(B526,VOLEYBOL!C$54:N2798,8,0)),VLOOKUP(B526,FUTBOL!C$31:N2886,8,0)),VLOOKUP(B526,BASKETBOL!C$42:N2900,8,0)),VLOOKUP(B526,HENTBOL!C$32:N2901,8,0)),VLOOKUP(B526,HOKEY!C$35:N2245,8,0)),VLOOKUP(B526,KRİKET!C$30:N2675,8,0)),VLOOKUP(B526,'FERDİ BRANŞLAR'!B$2:M576,8,0))</f>
        <v>#N/A</v>
      </c>
      <c r="J526" s="183" t="e">
        <f>IFERROR(IFERROR(IFERROR(IFERROR(IFERROR(IFERROR(IFERROR(VLOOKUP(B526,FUTSAL!C$69:N12402,9,0),VLOOKUP(B526,VOLEYBOL!C$54:N2798,9,0)),VLOOKUP(B526,FUTBOL!C$31:N2886,9,0)),VLOOKUP(B526,BASKETBOL!C$42:N2900,9,0)),VLOOKUP(B526,HENTBOL!C$32:N2901,9,0)),VLOOKUP(B526,HOKEY!C$35:N2245,9,0)),VLOOKUP(B526,KRİKET!C$30:N2675,9,0)),VLOOKUP(B526,'FERDİ BRANŞLAR'!B$2:M576,9,0))</f>
        <v>#N/A</v>
      </c>
      <c r="K526" s="183" t="e">
        <f>IFERROR(IFERROR(IFERROR(IFERROR(IFERROR(IFERROR(IFERROR(VLOOKUP(B526,FUTSAL!C$69:N12402,10,0),VLOOKUP(B526,VOLEYBOL!C$54:N2798,10,0)),VLOOKUP(B526,FUTBOL!C$31:N2886,10,0)),VLOOKUP(B526,BASKETBOL!C$42:N2900,10,0)),VLOOKUP(B526,HENTBOL!C$32:N2901,10,0)),VLOOKUP(B526,HOKEY!C$35:N2245,10,0)),VLOOKUP(B526,KRİKET!C$30:N2675,10,0)),VLOOKUP(B526,'FERDİ BRANŞLAR'!B$2:M576,10,0))</f>
        <v>#N/A</v>
      </c>
      <c r="L526" s="59" t="e">
        <f>IFERROR(IFERROR(IFERROR(IFERROR(IFERROR(IFERROR(IFERROR(VLOOKUP(B526,FUTSAL!C$69:N12402,11,0),VLOOKUP(B526,VOLEYBOL!C$54:N2798,11,0)),VLOOKUP(B526,FUTBOL!C$31:N2886,11,0)),VLOOKUP(B526,BASKETBOL!C$42:N2900,11,0)),VLOOKUP(B526,HENTBOL!C$32:N2901,11,0)),VLOOKUP(B526,HOKEY!C$35:N2245,11,0)),VLOOKUP(B526,KRİKET!C$30:N2675,11,0)),VLOOKUP(B526,'FERDİ BRANŞLAR'!B$2:M576,11,0))</f>
        <v>#N/A</v>
      </c>
      <c r="M526" s="79" t="e">
        <f>IFERROR(IFERROR(IFERROR(IFERROR(IFERROR(IFERROR(IFERROR(VLOOKUP(B526,FUTSAL!C$69:N12402,12,0),VLOOKUP(B526,VOLEYBOL!C$54:N2798,12,0)),VLOOKUP(B526,FUTBOL!C$31:N2886,12,0)),VLOOKUP(B526,BASKETBOL!C$42:N2900,12,0)),VLOOKUP(B526,HENTBOL!C$32:N2901,12,0)),VLOOKUP(B526,HOKEY!C$35:N2245,11,0)),VLOOKUP(B526,KRİKET!C$30:N2675,12,0)),VLOOKUP(B526,'FERDİ BRANŞLAR'!B$2:M576,12,0))</f>
        <v>#N/A</v>
      </c>
    </row>
    <row r="527" spans="2:13" ht="12" x14ac:dyDescent="0.2">
      <c r="B527" s="188">
        <v>377</v>
      </c>
      <c r="C527" s="185" t="e">
        <f>IFERROR(IFERROR(IFERROR(IFERROR(IFERROR(IFERROR(IFERROR(VLOOKUP(B527,FUTSAL!C$69:N11956,2,0),VLOOKUP(B527,VOLEYBOL!C$54:N2352,2,0)),VLOOKUP(B527,FUTBOL!C$31:N2440,2,0)),VLOOKUP(B527,BASKETBOL!C$42:N2454,2,0)),VLOOKUP(B527,HENTBOL!C$32:N2455,2,0)),VLOOKUP(B527,HOKEY!C$35:N1799,2,0)),VLOOKUP(B527,KRİKET!C$30:N2229,2,0)),VLOOKUP(B527,'FERDİ BRANŞLAR'!B$2:M575,2,0))</f>
        <v>#N/A</v>
      </c>
      <c r="D527" s="186" t="e">
        <f>IFERROR(IFERROR(IFERROR(IFERROR(IFERROR(IFERROR(IFERROR(VLOOKUP(B527,FUTSAL!C$69:N11956,3,0),VLOOKUP(B527,VOLEYBOL!C$54:N2352,3,0)),VLOOKUP(B527,FUTBOL!C$31:N2440,3,0)),VLOOKUP(B527,BASKETBOL!C$42:N2454,3,0)),VLOOKUP(B527,HENTBOL!C$32:N2455,3,0)),VLOOKUP(B527,HOKEY!C$35:N1799,3,0)),VLOOKUP(B527,KRİKET!C$30:N2229,3,0)),VLOOKUP(B527,'FERDİ BRANŞLAR'!B$2:M575,3,0))</f>
        <v>#N/A</v>
      </c>
      <c r="E527" s="185" t="e">
        <f>IFERROR(IFERROR(IFERROR(IFERROR(IFERROR(IFERROR(IFERROR(VLOOKUP(B527,FUTSAL!C$69:N11956,4,0),VLOOKUP(B527,VOLEYBOL!C$54:N2352,4,0)),VLOOKUP(B527,FUTBOL!C$31:N2440,4,0)),VLOOKUP(B527,BASKETBOL!C$42:N2454,4,0)),VLOOKUP(B527,HENTBOL!C$32:N2455,4,0)),VLOOKUP(B527,HOKEY!C$35:N1799,4,0)),VLOOKUP(B527,KRİKET!C$30:N2229,4,0)),VLOOKUP(B527,'FERDİ BRANŞLAR'!B$2:M575,4,0))</f>
        <v>#N/A</v>
      </c>
      <c r="F527" s="185" t="e">
        <f>IFERROR(IFERROR(IFERROR(IFERROR(IFERROR(IFERROR(IFERROR(VLOOKUP(B527,FUTSAL!C$69:N11956,5,0),VLOOKUP(B527,VOLEYBOL!C$54:N2352,5,0)),VLOOKUP(B527,FUTBOL!C$31:N2440,5,0)),VLOOKUP(B527,BASKETBOL!C$42:N2454,5,0)),VLOOKUP(B527,HENTBOL!C$32:N2455,5,0)),VLOOKUP(B527,HOKEY!C$35:N1799,5,0)),VLOOKUP(B527,KRİKET!C$30:N2229,5,0)),VLOOKUP(B527,'FERDİ BRANŞLAR'!B$2:M575,5,0))</f>
        <v>#N/A</v>
      </c>
      <c r="G527" s="185" t="e">
        <f>IFERROR(IFERROR(IFERROR(IFERROR(IFERROR(IFERROR(IFERROR(VLOOKUP(B527,FUTSAL!C$69:N12401,6,0),VLOOKUP(B527,VOLEYBOL!C$54:N2797,6,0)),VLOOKUP(B527,FUTBOL!C$31:N2885,6,0)),VLOOKUP(B527,BASKETBOL!C$42:N2899,6,0)),VLOOKUP(B527,HENTBOL!C$32:N2900,6,0)),VLOOKUP(B527,HOKEY!C$35:N2244,6,0)),VLOOKUP(B527,KRİKET!C$30:N2674,6,0)),VLOOKUP(B527,'FERDİ BRANŞLAR'!B$2:M575,6,0))</f>
        <v>#N/A</v>
      </c>
      <c r="H527" s="185" t="e">
        <f>IFERROR(IFERROR(IFERROR(IFERROR(IFERROR(IFERROR(IFERROR(VLOOKUP(B527,FUTSAL!C$69:N12401,7,0),VLOOKUP(B527,VOLEYBOL!C$54:N2797,7,0)),VLOOKUP(B527,FUTBOL!C$31:N2885,7,0)),VLOOKUP(B527,BASKETBOL!C$42:N2899,7,0)),VLOOKUP(B527,HENTBOL!C$32:N2900,7,0)),VLOOKUP(B527,HOKEY!C$35:N2244,7,0)),VLOOKUP(B527,KRİKET!C$30:N2674,7,0)),VLOOKUP(B527,'FERDİ BRANŞLAR'!B$2:M575,7,0))</f>
        <v>#N/A</v>
      </c>
      <c r="I527" s="187" t="e">
        <f>IFERROR(IFERROR(IFERROR(IFERROR(IFERROR(IFERROR(IFERROR(VLOOKUP(B527,FUTSAL!C$69:N12401,8,0),VLOOKUP(B527,VOLEYBOL!C$54:N2797,8,0)),VLOOKUP(B527,FUTBOL!C$31:N2885,8,0)),VLOOKUP(B527,BASKETBOL!C$42:N2899,8,0)),VLOOKUP(B527,HENTBOL!C$32:N2900,8,0)),VLOOKUP(B527,HOKEY!C$35:N2244,8,0)),VLOOKUP(B527,KRİKET!C$30:N2674,8,0)),VLOOKUP(B527,'FERDİ BRANŞLAR'!B$2:M575,8,0))</f>
        <v>#N/A</v>
      </c>
      <c r="J527" s="183" t="e">
        <f>IFERROR(IFERROR(IFERROR(IFERROR(IFERROR(IFERROR(IFERROR(VLOOKUP(B527,FUTSAL!C$69:N12401,9,0),VLOOKUP(B527,VOLEYBOL!C$54:N2797,9,0)),VLOOKUP(B527,FUTBOL!C$31:N2885,9,0)),VLOOKUP(B527,BASKETBOL!C$42:N2899,9,0)),VLOOKUP(B527,HENTBOL!C$32:N2900,9,0)),VLOOKUP(B527,HOKEY!C$35:N2244,9,0)),VLOOKUP(B527,KRİKET!C$30:N2674,9,0)),VLOOKUP(B527,'FERDİ BRANŞLAR'!B$2:M575,9,0))</f>
        <v>#N/A</v>
      </c>
      <c r="K527" s="183" t="e">
        <f>IFERROR(IFERROR(IFERROR(IFERROR(IFERROR(IFERROR(IFERROR(VLOOKUP(B527,FUTSAL!C$69:N12401,10,0),VLOOKUP(B527,VOLEYBOL!C$54:N2797,10,0)),VLOOKUP(B527,FUTBOL!C$31:N2885,10,0)),VLOOKUP(B527,BASKETBOL!C$42:N2899,10,0)),VLOOKUP(B527,HENTBOL!C$32:N2900,10,0)),VLOOKUP(B527,HOKEY!C$35:N2244,10,0)),VLOOKUP(B527,KRİKET!C$30:N2674,10,0)),VLOOKUP(B527,'FERDİ BRANŞLAR'!B$2:M575,10,0))</f>
        <v>#N/A</v>
      </c>
      <c r="L527" s="59" t="e">
        <f>IFERROR(IFERROR(IFERROR(IFERROR(IFERROR(IFERROR(IFERROR(VLOOKUP(B527,FUTSAL!C$69:N12401,11,0),VLOOKUP(B527,VOLEYBOL!C$54:N2797,11,0)),VLOOKUP(B527,FUTBOL!C$31:N2885,11,0)),VLOOKUP(B527,BASKETBOL!C$42:N2899,11,0)),VLOOKUP(B527,HENTBOL!C$32:N2900,11,0)),VLOOKUP(B527,HOKEY!C$35:N2244,11,0)),VLOOKUP(B527,KRİKET!C$30:N2674,11,0)),VLOOKUP(B527,'FERDİ BRANŞLAR'!B$2:M575,11,0))</f>
        <v>#N/A</v>
      </c>
      <c r="M527" s="79" t="e">
        <f>IFERROR(IFERROR(IFERROR(IFERROR(IFERROR(IFERROR(IFERROR(VLOOKUP(B527,FUTSAL!C$69:N12401,12,0),VLOOKUP(B527,VOLEYBOL!C$54:N2797,12,0)),VLOOKUP(B527,FUTBOL!C$31:N2885,12,0)),VLOOKUP(B527,BASKETBOL!C$42:N2899,12,0)),VLOOKUP(B527,HENTBOL!C$32:N2900,12,0)),VLOOKUP(B527,HOKEY!C$35:N2244,11,0)),VLOOKUP(B527,KRİKET!C$30:N2674,12,0)),VLOOKUP(B527,'FERDİ BRANŞLAR'!B$2:M575,12,0))</f>
        <v>#N/A</v>
      </c>
    </row>
    <row r="528" spans="2:13" ht="12" x14ac:dyDescent="0.2">
      <c r="B528" s="188">
        <v>378</v>
      </c>
      <c r="C528" s="185" t="e">
        <f>IFERROR(IFERROR(IFERROR(IFERROR(IFERROR(IFERROR(IFERROR(VLOOKUP(B528,FUTSAL!C$69:N11965,2,0),VLOOKUP(B528,VOLEYBOL!C$54:N2361,2,0)),VLOOKUP(B528,FUTBOL!C$31:N2449,2,0)),VLOOKUP(B528,BASKETBOL!C$42:N2463,2,0)),VLOOKUP(B528,HENTBOL!C$32:N2464,2,0)),VLOOKUP(B528,HOKEY!C$35:N1808,2,0)),VLOOKUP(B528,KRİKET!C$30:N2238,2,0)),VLOOKUP(B528,'FERDİ BRANŞLAR'!B$2:M584,2,0))</f>
        <v>#N/A</v>
      </c>
      <c r="D528" s="186" t="e">
        <f>IFERROR(IFERROR(IFERROR(IFERROR(IFERROR(IFERROR(IFERROR(VLOOKUP(B528,FUTSAL!C$69:N11965,3,0),VLOOKUP(B528,VOLEYBOL!C$54:N2361,3,0)),VLOOKUP(B528,FUTBOL!C$31:N2449,3,0)),VLOOKUP(B528,BASKETBOL!C$42:N2463,3,0)),VLOOKUP(B528,HENTBOL!C$32:N2464,3,0)),VLOOKUP(B528,HOKEY!C$35:N1808,3,0)),VLOOKUP(B528,KRİKET!C$30:N2238,3,0)),VLOOKUP(B528,'FERDİ BRANŞLAR'!B$2:M584,3,0))</f>
        <v>#N/A</v>
      </c>
      <c r="E528" s="185" t="e">
        <f>IFERROR(IFERROR(IFERROR(IFERROR(IFERROR(IFERROR(IFERROR(VLOOKUP(B528,FUTSAL!C$69:N11965,4,0),VLOOKUP(B528,VOLEYBOL!C$54:N2361,4,0)),VLOOKUP(B528,FUTBOL!C$31:N2449,4,0)),VLOOKUP(B528,BASKETBOL!C$42:N2463,4,0)),VLOOKUP(B528,HENTBOL!C$32:N2464,4,0)),VLOOKUP(B528,HOKEY!C$35:N1808,4,0)),VLOOKUP(B528,KRİKET!C$30:N2238,4,0)),VLOOKUP(B528,'FERDİ BRANŞLAR'!B$2:M584,4,0))</f>
        <v>#N/A</v>
      </c>
      <c r="F528" s="185" t="e">
        <f>IFERROR(IFERROR(IFERROR(IFERROR(IFERROR(IFERROR(IFERROR(VLOOKUP(B528,FUTSAL!C$69:N11965,5,0),VLOOKUP(B528,VOLEYBOL!C$54:N2361,5,0)),VLOOKUP(B528,FUTBOL!C$31:N2449,5,0)),VLOOKUP(B528,BASKETBOL!C$42:N2463,5,0)),VLOOKUP(B528,HENTBOL!C$32:N2464,5,0)),VLOOKUP(B528,HOKEY!C$35:N1808,5,0)),VLOOKUP(B528,KRİKET!C$30:N2238,5,0)),VLOOKUP(B528,'FERDİ BRANŞLAR'!B$2:M584,5,0))</f>
        <v>#N/A</v>
      </c>
      <c r="G528" s="185" t="e">
        <f>IFERROR(IFERROR(IFERROR(IFERROR(IFERROR(IFERROR(IFERROR(VLOOKUP(B528,FUTSAL!C$69:N12410,6,0),VLOOKUP(B528,VOLEYBOL!C$54:N2806,6,0)),VLOOKUP(B528,FUTBOL!C$31:N2894,6,0)),VLOOKUP(B528,BASKETBOL!C$42:N2908,6,0)),VLOOKUP(B528,HENTBOL!C$32:N2909,6,0)),VLOOKUP(B528,HOKEY!C$35:N2253,6,0)),VLOOKUP(B528,KRİKET!C$30:N2683,6,0)),VLOOKUP(B528,'FERDİ BRANŞLAR'!B$2:M584,6,0))</f>
        <v>#N/A</v>
      </c>
      <c r="H528" s="185" t="e">
        <f>IFERROR(IFERROR(IFERROR(IFERROR(IFERROR(IFERROR(IFERROR(VLOOKUP(B528,FUTSAL!C$69:N12410,7,0),VLOOKUP(B528,VOLEYBOL!C$54:N2806,7,0)),VLOOKUP(B528,FUTBOL!C$31:N2894,7,0)),VLOOKUP(B528,BASKETBOL!C$42:N2908,7,0)),VLOOKUP(B528,HENTBOL!C$32:N2909,7,0)),VLOOKUP(B528,HOKEY!C$35:N2253,7,0)),VLOOKUP(B528,KRİKET!C$30:N2683,7,0)),VLOOKUP(B528,'FERDİ BRANŞLAR'!B$2:M584,7,0))</f>
        <v>#N/A</v>
      </c>
      <c r="I528" s="187" t="e">
        <f>IFERROR(IFERROR(IFERROR(IFERROR(IFERROR(IFERROR(IFERROR(VLOOKUP(B528,FUTSAL!C$69:N12410,8,0),VLOOKUP(B528,VOLEYBOL!C$54:N2806,8,0)),VLOOKUP(B528,FUTBOL!C$31:N2894,8,0)),VLOOKUP(B528,BASKETBOL!C$42:N2908,8,0)),VLOOKUP(B528,HENTBOL!C$32:N2909,8,0)),VLOOKUP(B528,HOKEY!C$35:N2253,8,0)),VLOOKUP(B528,KRİKET!C$30:N2683,8,0)),VLOOKUP(B528,'FERDİ BRANŞLAR'!B$2:M584,8,0))</f>
        <v>#N/A</v>
      </c>
      <c r="J528" s="183" t="e">
        <f>IFERROR(IFERROR(IFERROR(IFERROR(IFERROR(IFERROR(IFERROR(VLOOKUP(B528,FUTSAL!C$69:N12410,9,0),VLOOKUP(B528,VOLEYBOL!C$54:N2806,9,0)),VLOOKUP(B528,FUTBOL!C$31:N2894,9,0)),VLOOKUP(B528,BASKETBOL!C$42:N2908,9,0)),VLOOKUP(B528,HENTBOL!C$32:N2909,9,0)),VLOOKUP(B528,HOKEY!C$35:N2253,9,0)),VLOOKUP(B528,KRİKET!C$30:N2683,9,0)),VLOOKUP(B528,'FERDİ BRANŞLAR'!B$2:M584,9,0))</f>
        <v>#N/A</v>
      </c>
      <c r="K528" s="183" t="e">
        <f>IFERROR(IFERROR(IFERROR(IFERROR(IFERROR(IFERROR(IFERROR(VLOOKUP(B528,FUTSAL!C$69:N12410,10,0),VLOOKUP(B528,VOLEYBOL!C$54:N2806,10,0)),VLOOKUP(B528,FUTBOL!C$31:N2894,10,0)),VLOOKUP(B528,BASKETBOL!C$42:N2908,10,0)),VLOOKUP(B528,HENTBOL!C$32:N2909,10,0)),VLOOKUP(B528,HOKEY!C$35:N2253,10,0)),VLOOKUP(B528,KRİKET!C$30:N2683,10,0)),VLOOKUP(B528,'FERDİ BRANŞLAR'!B$2:M584,10,0))</f>
        <v>#N/A</v>
      </c>
      <c r="L528" s="59" t="e">
        <f>IFERROR(IFERROR(IFERROR(IFERROR(IFERROR(IFERROR(IFERROR(VLOOKUP(B528,FUTSAL!C$69:N12410,11,0),VLOOKUP(B528,VOLEYBOL!C$54:N2806,11,0)),VLOOKUP(B528,FUTBOL!C$31:N2894,11,0)),VLOOKUP(B528,BASKETBOL!C$42:N2908,11,0)),VLOOKUP(B528,HENTBOL!C$32:N2909,11,0)),VLOOKUP(B528,HOKEY!C$35:N2253,11,0)),VLOOKUP(B528,KRİKET!C$30:N2683,11,0)),VLOOKUP(B528,'FERDİ BRANŞLAR'!B$2:M584,11,0))</f>
        <v>#N/A</v>
      </c>
      <c r="M528" s="79" t="e">
        <f>IFERROR(IFERROR(IFERROR(IFERROR(IFERROR(IFERROR(IFERROR(VLOOKUP(B528,FUTSAL!C$69:N12410,12,0),VLOOKUP(B528,VOLEYBOL!C$54:N2806,12,0)),VLOOKUP(B528,FUTBOL!C$31:N2894,12,0)),VLOOKUP(B528,BASKETBOL!C$42:N2908,12,0)),VLOOKUP(B528,HENTBOL!C$32:N2909,12,0)),VLOOKUP(B528,HOKEY!C$35:N2253,11,0)),VLOOKUP(B528,KRİKET!C$30:N2683,12,0)),VLOOKUP(B528,'FERDİ BRANŞLAR'!B$2:M584,12,0))</f>
        <v>#N/A</v>
      </c>
    </row>
    <row r="529" spans="2:13" ht="12" x14ac:dyDescent="0.2">
      <c r="B529" s="188">
        <v>379</v>
      </c>
      <c r="C529" s="185" t="e">
        <f>IFERROR(IFERROR(IFERROR(IFERROR(IFERROR(IFERROR(IFERROR(VLOOKUP(B529,FUTSAL!C$69:N11966,2,0),VLOOKUP(B529,VOLEYBOL!C$54:N2362,2,0)),VLOOKUP(B529,FUTBOL!C$31:N2450,2,0)),VLOOKUP(B529,BASKETBOL!C$42:N2464,2,0)),VLOOKUP(B529,HENTBOL!C$32:N2465,2,0)),VLOOKUP(B529,HOKEY!C$35:N1809,2,0)),VLOOKUP(B529,KRİKET!C$30:N2239,2,0)),VLOOKUP(B529,'FERDİ BRANŞLAR'!B$2:M585,2,0))</f>
        <v>#N/A</v>
      </c>
      <c r="D529" s="186" t="e">
        <f>IFERROR(IFERROR(IFERROR(IFERROR(IFERROR(IFERROR(IFERROR(VLOOKUP(B529,FUTSAL!C$69:N11966,3,0),VLOOKUP(B529,VOLEYBOL!C$54:N2362,3,0)),VLOOKUP(B529,FUTBOL!C$31:N2450,3,0)),VLOOKUP(B529,BASKETBOL!C$42:N2464,3,0)),VLOOKUP(B529,HENTBOL!C$32:N2465,3,0)),VLOOKUP(B529,HOKEY!C$35:N1809,3,0)),VLOOKUP(B529,KRİKET!C$30:N2239,3,0)),VLOOKUP(B529,'FERDİ BRANŞLAR'!B$2:M585,3,0))</f>
        <v>#N/A</v>
      </c>
      <c r="E529" s="185" t="e">
        <f>IFERROR(IFERROR(IFERROR(IFERROR(IFERROR(IFERROR(IFERROR(VLOOKUP(B529,FUTSAL!C$69:N11966,4,0),VLOOKUP(B529,VOLEYBOL!C$54:N2362,4,0)),VLOOKUP(B529,FUTBOL!C$31:N2450,4,0)),VLOOKUP(B529,BASKETBOL!C$42:N2464,4,0)),VLOOKUP(B529,HENTBOL!C$32:N2465,4,0)),VLOOKUP(B529,HOKEY!C$35:N1809,4,0)),VLOOKUP(B529,KRİKET!C$30:N2239,4,0)),VLOOKUP(B529,'FERDİ BRANŞLAR'!B$2:M585,4,0))</f>
        <v>#N/A</v>
      </c>
      <c r="F529" s="185" t="e">
        <f>IFERROR(IFERROR(IFERROR(IFERROR(IFERROR(IFERROR(IFERROR(VLOOKUP(B529,FUTSAL!C$69:N11966,5,0),VLOOKUP(B529,VOLEYBOL!C$54:N2362,5,0)),VLOOKUP(B529,FUTBOL!C$31:N2450,5,0)),VLOOKUP(B529,BASKETBOL!C$42:N2464,5,0)),VLOOKUP(B529,HENTBOL!C$32:N2465,5,0)),VLOOKUP(B529,HOKEY!C$35:N1809,5,0)),VLOOKUP(B529,KRİKET!C$30:N2239,5,0)),VLOOKUP(B529,'FERDİ BRANŞLAR'!B$2:M585,5,0))</f>
        <v>#N/A</v>
      </c>
      <c r="G529" s="185" t="e">
        <f>IFERROR(IFERROR(IFERROR(IFERROR(IFERROR(IFERROR(IFERROR(VLOOKUP(B529,FUTSAL!C$69:N12411,6,0),VLOOKUP(B529,VOLEYBOL!C$54:N2807,6,0)),VLOOKUP(B529,FUTBOL!C$31:N2895,6,0)),VLOOKUP(B529,BASKETBOL!C$42:N2909,6,0)),VLOOKUP(B529,HENTBOL!C$32:N2910,6,0)),VLOOKUP(B529,HOKEY!C$35:N2254,6,0)),VLOOKUP(B529,KRİKET!C$30:N2684,6,0)),VLOOKUP(B529,'FERDİ BRANŞLAR'!B$2:M585,6,0))</f>
        <v>#N/A</v>
      </c>
      <c r="H529" s="185" t="e">
        <f>IFERROR(IFERROR(IFERROR(IFERROR(IFERROR(IFERROR(IFERROR(VLOOKUP(B529,FUTSAL!C$69:N12411,7,0),VLOOKUP(B529,VOLEYBOL!C$54:N2807,7,0)),VLOOKUP(B529,FUTBOL!C$31:N2895,7,0)),VLOOKUP(B529,BASKETBOL!C$42:N2909,7,0)),VLOOKUP(B529,HENTBOL!C$32:N2910,7,0)),VLOOKUP(B529,HOKEY!C$35:N2254,7,0)),VLOOKUP(B529,KRİKET!C$30:N2684,7,0)),VLOOKUP(B529,'FERDİ BRANŞLAR'!B$2:M585,7,0))</f>
        <v>#N/A</v>
      </c>
      <c r="I529" s="187" t="e">
        <f>IFERROR(IFERROR(IFERROR(IFERROR(IFERROR(IFERROR(IFERROR(VLOOKUP(B529,FUTSAL!C$69:N12411,8,0),VLOOKUP(B529,VOLEYBOL!C$54:N2807,8,0)),VLOOKUP(B529,FUTBOL!C$31:N2895,8,0)),VLOOKUP(B529,BASKETBOL!C$42:N2909,8,0)),VLOOKUP(B529,HENTBOL!C$32:N2910,8,0)),VLOOKUP(B529,HOKEY!C$35:N2254,8,0)),VLOOKUP(B529,KRİKET!C$30:N2684,8,0)),VLOOKUP(B529,'FERDİ BRANŞLAR'!B$2:M585,8,0))</f>
        <v>#N/A</v>
      </c>
      <c r="J529" s="183" t="e">
        <f>IFERROR(IFERROR(IFERROR(IFERROR(IFERROR(IFERROR(IFERROR(VLOOKUP(B529,FUTSAL!C$69:N12411,9,0),VLOOKUP(B529,VOLEYBOL!C$54:N2807,9,0)),VLOOKUP(B529,FUTBOL!C$31:N2895,9,0)),VLOOKUP(B529,BASKETBOL!C$42:N2909,9,0)),VLOOKUP(B529,HENTBOL!C$32:N2910,9,0)),VLOOKUP(B529,HOKEY!C$35:N2254,9,0)),VLOOKUP(B529,KRİKET!C$30:N2684,9,0)),VLOOKUP(B529,'FERDİ BRANŞLAR'!B$2:M585,9,0))</f>
        <v>#N/A</v>
      </c>
      <c r="K529" s="183" t="e">
        <f>IFERROR(IFERROR(IFERROR(IFERROR(IFERROR(IFERROR(IFERROR(VLOOKUP(B529,FUTSAL!C$69:N12411,10,0),VLOOKUP(B529,VOLEYBOL!C$54:N2807,10,0)),VLOOKUP(B529,FUTBOL!C$31:N2895,10,0)),VLOOKUP(B529,BASKETBOL!C$42:N2909,10,0)),VLOOKUP(B529,HENTBOL!C$32:N2910,10,0)),VLOOKUP(B529,HOKEY!C$35:N2254,10,0)),VLOOKUP(B529,KRİKET!C$30:N2684,10,0)),VLOOKUP(B529,'FERDİ BRANŞLAR'!B$2:M585,10,0))</f>
        <v>#N/A</v>
      </c>
      <c r="L529" s="59" t="e">
        <f>IFERROR(IFERROR(IFERROR(IFERROR(IFERROR(IFERROR(IFERROR(VLOOKUP(B529,FUTSAL!C$69:N12411,11,0),VLOOKUP(B529,VOLEYBOL!C$54:N2807,11,0)),VLOOKUP(B529,FUTBOL!C$31:N2895,11,0)),VLOOKUP(B529,BASKETBOL!C$42:N2909,11,0)),VLOOKUP(B529,HENTBOL!C$32:N2910,11,0)),VLOOKUP(B529,HOKEY!C$35:N2254,11,0)),VLOOKUP(B529,KRİKET!C$30:N2684,11,0)),VLOOKUP(B529,'FERDİ BRANŞLAR'!B$2:M585,11,0))</f>
        <v>#N/A</v>
      </c>
      <c r="M529" s="79" t="e">
        <f>IFERROR(IFERROR(IFERROR(IFERROR(IFERROR(IFERROR(IFERROR(VLOOKUP(B529,FUTSAL!C$69:N12411,12,0),VLOOKUP(B529,VOLEYBOL!C$54:N2807,12,0)),VLOOKUP(B529,FUTBOL!C$31:N2895,12,0)),VLOOKUP(B529,BASKETBOL!C$42:N2909,12,0)),VLOOKUP(B529,HENTBOL!C$32:N2910,12,0)),VLOOKUP(B529,HOKEY!C$35:N2254,11,0)),VLOOKUP(B529,KRİKET!C$30:N2684,12,0)),VLOOKUP(B529,'FERDİ BRANŞLAR'!B$2:M585,12,0))</f>
        <v>#N/A</v>
      </c>
    </row>
    <row r="530" spans="2:13" ht="12" x14ac:dyDescent="0.2">
      <c r="B530" s="188">
        <v>380</v>
      </c>
      <c r="C530" s="185" t="e">
        <f>IFERROR(IFERROR(IFERROR(IFERROR(IFERROR(IFERROR(IFERROR(VLOOKUP(B530,FUTSAL!C$69:N11969,2,0),VLOOKUP(B530,VOLEYBOL!C$54:N2365,2,0)),VLOOKUP(B530,FUTBOL!C$31:N2453,2,0)),VLOOKUP(B530,BASKETBOL!C$42:N2467,2,0)),VLOOKUP(B530,HENTBOL!C$32:N2468,2,0)),VLOOKUP(B530,HOKEY!C$35:N1812,2,0)),VLOOKUP(B530,KRİKET!C$30:N2242,2,0)),VLOOKUP(B530,'FERDİ BRANŞLAR'!B$2:M588,2,0))</f>
        <v>#N/A</v>
      </c>
      <c r="D530" s="186" t="e">
        <f>IFERROR(IFERROR(IFERROR(IFERROR(IFERROR(IFERROR(IFERROR(VLOOKUP(B530,FUTSAL!C$69:N11969,3,0),VLOOKUP(B530,VOLEYBOL!C$54:N2365,3,0)),VLOOKUP(B530,FUTBOL!C$31:N2453,3,0)),VLOOKUP(B530,BASKETBOL!C$42:N2467,3,0)),VLOOKUP(B530,HENTBOL!C$32:N2468,3,0)),VLOOKUP(B530,HOKEY!C$35:N1812,3,0)),VLOOKUP(B530,KRİKET!C$30:N2242,3,0)),VLOOKUP(B530,'FERDİ BRANŞLAR'!B$2:M588,3,0))</f>
        <v>#N/A</v>
      </c>
      <c r="E530" s="185" t="e">
        <f>IFERROR(IFERROR(IFERROR(IFERROR(IFERROR(IFERROR(IFERROR(VLOOKUP(B530,FUTSAL!C$69:N11969,4,0),VLOOKUP(B530,VOLEYBOL!C$54:N2365,4,0)),VLOOKUP(B530,FUTBOL!C$31:N2453,4,0)),VLOOKUP(B530,BASKETBOL!C$42:N2467,4,0)),VLOOKUP(B530,HENTBOL!C$32:N2468,4,0)),VLOOKUP(B530,HOKEY!C$35:N1812,4,0)),VLOOKUP(B530,KRİKET!C$30:N2242,4,0)),VLOOKUP(B530,'FERDİ BRANŞLAR'!B$2:M588,4,0))</f>
        <v>#N/A</v>
      </c>
      <c r="F530" s="185" t="e">
        <f>IFERROR(IFERROR(IFERROR(IFERROR(IFERROR(IFERROR(IFERROR(VLOOKUP(B530,FUTSAL!C$69:N11969,5,0),VLOOKUP(B530,VOLEYBOL!C$54:N2365,5,0)),VLOOKUP(B530,FUTBOL!C$31:N2453,5,0)),VLOOKUP(B530,BASKETBOL!C$42:N2467,5,0)),VLOOKUP(B530,HENTBOL!C$32:N2468,5,0)),VLOOKUP(B530,HOKEY!C$35:N1812,5,0)),VLOOKUP(B530,KRİKET!C$30:N2242,5,0)),VLOOKUP(B530,'FERDİ BRANŞLAR'!B$2:M588,5,0))</f>
        <v>#N/A</v>
      </c>
      <c r="G530" s="185" t="e">
        <f>IFERROR(IFERROR(IFERROR(IFERROR(IFERROR(IFERROR(IFERROR(VLOOKUP(B530,FUTSAL!C$69:N12414,6,0),VLOOKUP(B530,VOLEYBOL!C$54:N2810,6,0)),VLOOKUP(B530,FUTBOL!C$31:N2898,6,0)),VLOOKUP(B530,BASKETBOL!C$42:N2912,6,0)),VLOOKUP(B530,HENTBOL!C$32:N2913,6,0)),VLOOKUP(B530,HOKEY!C$35:N2257,6,0)),VLOOKUP(B530,KRİKET!C$30:N2687,6,0)),VLOOKUP(B530,'FERDİ BRANŞLAR'!B$2:M588,6,0))</f>
        <v>#N/A</v>
      </c>
      <c r="H530" s="185" t="e">
        <f>IFERROR(IFERROR(IFERROR(IFERROR(IFERROR(IFERROR(IFERROR(VLOOKUP(B530,FUTSAL!C$69:N12414,7,0),VLOOKUP(B530,VOLEYBOL!C$54:N2810,7,0)),VLOOKUP(B530,FUTBOL!C$31:N2898,7,0)),VLOOKUP(B530,BASKETBOL!C$42:N2912,7,0)),VLOOKUP(B530,HENTBOL!C$32:N2913,7,0)),VLOOKUP(B530,HOKEY!C$35:N2257,7,0)),VLOOKUP(B530,KRİKET!C$30:N2687,7,0)),VLOOKUP(B530,'FERDİ BRANŞLAR'!B$2:M588,7,0))</f>
        <v>#N/A</v>
      </c>
      <c r="I530" s="187" t="e">
        <f>IFERROR(IFERROR(IFERROR(IFERROR(IFERROR(IFERROR(IFERROR(VLOOKUP(B530,FUTSAL!C$69:N12414,8,0),VLOOKUP(B530,VOLEYBOL!C$54:N2810,8,0)),VLOOKUP(B530,FUTBOL!C$31:N2898,8,0)),VLOOKUP(B530,BASKETBOL!C$42:N2912,8,0)),VLOOKUP(B530,HENTBOL!C$32:N2913,8,0)),VLOOKUP(B530,HOKEY!C$35:N2257,8,0)),VLOOKUP(B530,KRİKET!C$30:N2687,8,0)),VLOOKUP(B530,'FERDİ BRANŞLAR'!B$2:M588,8,0))</f>
        <v>#N/A</v>
      </c>
      <c r="J530" s="183" t="e">
        <f>IFERROR(IFERROR(IFERROR(IFERROR(IFERROR(IFERROR(IFERROR(VLOOKUP(B530,FUTSAL!C$69:N12414,9,0),VLOOKUP(B530,VOLEYBOL!C$54:N2810,9,0)),VLOOKUP(B530,FUTBOL!C$31:N2898,9,0)),VLOOKUP(B530,BASKETBOL!C$42:N2912,9,0)),VLOOKUP(B530,HENTBOL!C$32:N2913,9,0)),VLOOKUP(B530,HOKEY!C$35:N2257,9,0)),VLOOKUP(B530,KRİKET!C$30:N2687,9,0)),VLOOKUP(B530,'FERDİ BRANŞLAR'!B$2:M588,9,0))</f>
        <v>#N/A</v>
      </c>
      <c r="K530" s="183" t="e">
        <f>IFERROR(IFERROR(IFERROR(IFERROR(IFERROR(IFERROR(IFERROR(VLOOKUP(B530,FUTSAL!C$69:N12414,10,0),VLOOKUP(B530,VOLEYBOL!C$54:N2810,10,0)),VLOOKUP(B530,FUTBOL!C$31:N2898,10,0)),VLOOKUP(B530,BASKETBOL!C$42:N2912,10,0)),VLOOKUP(B530,HENTBOL!C$32:N2913,10,0)),VLOOKUP(B530,HOKEY!C$35:N2257,10,0)),VLOOKUP(B530,KRİKET!C$30:N2687,10,0)),VLOOKUP(B530,'FERDİ BRANŞLAR'!B$2:M588,10,0))</f>
        <v>#N/A</v>
      </c>
      <c r="L530" s="59" t="e">
        <f>IFERROR(IFERROR(IFERROR(IFERROR(IFERROR(IFERROR(IFERROR(VLOOKUP(B530,FUTSAL!C$69:N12414,11,0),VLOOKUP(B530,VOLEYBOL!C$54:N2810,11,0)),VLOOKUP(B530,FUTBOL!C$31:N2898,11,0)),VLOOKUP(B530,BASKETBOL!C$42:N2912,11,0)),VLOOKUP(B530,HENTBOL!C$32:N2913,11,0)),VLOOKUP(B530,HOKEY!C$35:N2257,11,0)),VLOOKUP(B530,KRİKET!C$30:N2687,11,0)),VLOOKUP(B530,'FERDİ BRANŞLAR'!B$2:M588,11,0))</f>
        <v>#N/A</v>
      </c>
      <c r="M530" s="79" t="e">
        <f>IFERROR(IFERROR(IFERROR(IFERROR(IFERROR(IFERROR(IFERROR(VLOOKUP(B530,FUTSAL!C$69:N12414,12,0),VLOOKUP(B530,VOLEYBOL!C$54:N2810,12,0)),VLOOKUP(B530,FUTBOL!C$31:N2898,12,0)),VLOOKUP(B530,BASKETBOL!C$42:N2912,12,0)),VLOOKUP(B530,HENTBOL!C$32:N2913,12,0)),VLOOKUP(B530,HOKEY!C$35:N2257,11,0)),VLOOKUP(B530,KRİKET!C$30:N2687,12,0)),VLOOKUP(B530,'FERDİ BRANŞLAR'!B$2:M588,12,0))</f>
        <v>#N/A</v>
      </c>
    </row>
    <row r="531" spans="2:13" ht="12" x14ac:dyDescent="0.2">
      <c r="B531" s="188">
        <v>381</v>
      </c>
      <c r="C531" s="185" t="e">
        <f>IFERROR(IFERROR(IFERROR(IFERROR(IFERROR(IFERROR(IFERROR(VLOOKUP(B531,FUTSAL!C$69:N11970,2,0),VLOOKUP(B531,VOLEYBOL!C$54:N2366,2,0)),VLOOKUP(B531,FUTBOL!C$31:N2454,2,0)),VLOOKUP(B531,BASKETBOL!C$42:N2468,2,0)),VLOOKUP(B531,HENTBOL!C$32:N2469,2,0)),VLOOKUP(B531,HOKEY!C$35:N1813,2,0)),VLOOKUP(B531,KRİKET!C$30:N2243,2,0)),VLOOKUP(B531,'FERDİ BRANŞLAR'!B$2:M589,2,0))</f>
        <v>#N/A</v>
      </c>
      <c r="D531" s="186" t="e">
        <f>IFERROR(IFERROR(IFERROR(IFERROR(IFERROR(IFERROR(IFERROR(VLOOKUP(B531,FUTSAL!C$69:N11970,3,0),VLOOKUP(B531,VOLEYBOL!C$54:N2366,3,0)),VLOOKUP(B531,FUTBOL!C$31:N2454,3,0)),VLOOKUP(B531,BASKETBOL!C$42:N2468,3,0)),VLOOKUP(B531,HENTBOL!C$32:N2469,3,0)),VLOOKUP(B531,HOKEY!C$35:N1813,3,0)),VLOOKUP(B531,KRİKET!C$30:N2243,3,0)),VLOOKUP(B531,'FERDİ BRANŞLAR'!B$2:M589,3,0))</f>
        <v>#N/A</v>
      </c>
      <c r="E531" s="185" t="e">
        <f>IFERROR(IFERROR(IFERROR(IFERROR(IFERROR(IFERROR(IFERROR(VLOOKUP(B531,FUTSAL!C$69:N11970,4,0),VLOOKUP(B531,VOLEYBOL!C$54:N2366,4,0)),VLOOKUP(B531,FUTBOL!C$31:N2454,4,0)),VLOOKUP(B531,BASKETBOL!C$42:N2468,4,0)),VLOOKUP(B531,HENTBOL!C$32:N2469,4,0)),VLOOKUP(B531,HOKEY!C$35:N1813,4,0)),VLOOKUP(B531,KRİKET!C$30:N2243,4,0)),VLOOKUP(B531,'FERDİ BRANŞLAR'!B$2:M589,4,0))</f>
        <v>#N/A</v>
      </c>
      <c r="F531" s="185" t="e">
        <f>IFERROR(IFERROR(IFERROR(IFERROR(IFERROR(IFERROR(IFERROR(VLOOKUP(B531,FUTSAL!C$69:N11970,5,0),VLOOKUP(B531,VOLEYBOL!C$54:N2366,5,0)),VLOOKUP(B531,FUTBOL!C$31:N2454,5,0)),VLOOKUP(B531,BASKETBOL!C$42:N2468,5,0)),VLOOKUP(B531,HENTBOL!C$32:N2469,5,0)),VLOOKUP(B531,HOKEY!C$35:N1813,5,0)),VLOOKUP(B531,KRİKET!C$30:N2243,5,0)),VLOOKUP(B531,'FERDİ BRANŞLAR'!B$2:M589,5,0))</f>
        <v>#N/A</v>
      </c>
      <c r="G531" s="185" t="e">
        <f>IFERROR(IFERROR(IFERROR(IFERROR(IFERROR(IFERROR(IFERROR(VLOOKUP(B531,FUTSAL!C$69:N12415,6,0),VLOOKUP(B531,VOLEYBOL!C$54:N2811,6,0)),VLOOKUP(B531,FUTBOL!C$31:N2899,6,0)),VLOOKUP(B531,BASKETBOL!C$42:N2913,6,0)),VLOOKUP(B531,HENTBOL!C$32:N2914,6,0)),VLOOKUP(B531,HOKEY!C$35:N2258,6,0)),VLOOKUP(B531,KRİKET!C$30:N2688,6,0)),VLOOKUP(B531,'FERDİ BRANŞLAR'!B$2:M589,6,0))</f>
        <v>#N/A</v>
      </c>
      <c r="H531" s="185" t="e">
        <f>IFERROR(IFERROR(IFERROR(IFERROR(IFERROR(IFERROR(IFERROR(VLOOKUP(B531,FUTSAL!C$69:N12415,7,0),VLOOKUP(B531,VOLEYBOL!C$54:N2811,7,0)),VLOOKUP(B531,FUTBOL!C$31:N2899,7,0)),VLOOKUP(B531,BASKETBOL!C$42:N2913,7,0)),VLOOKUP(B531,HENTBOL!C$32:N2914,7,0)),VLOOKUP(B531,HOKEY!C$35:N2258,7,0)),VLOOKUP(B531,KRİKET!C$30:N2688,7,0)),VLOOKUP(B531,'FERDİ BRANŞLAR'!B$2:M589,7,0))</f>
        <v>#N/A</v>
      </c>
      <c r="I531" s="187" t="e">
        <f>IFERROR(IFERROR(IFERROR(IFERROR(IFERROR(IFERROR(IFERROR(VLOOKUP(B531,FUTSAL!C$69:N12415,8,0),VLOOKUP(B531,VOLEYBOL!C$54:N2811,8,0)),VLOOKUP(B531,FUTBOL!C$31:N2899,8,0)),VLOOKUP(B531,BASKETBOL!C$42:N2913,8,0)),VLOOKUP(B531,HENTBOL!C$32:N2914,8,0)),VLOOKUP(B531,HOKEY!C$35:N2258,8,0)),VLOOKUP(B531,KRİKET!C$30:N2688,8,0)),VLOOKUP(B531,'FERDİ BRANŞLAR'!B$2:M589,8,0))</f>
        <v>#N/A</v>
      </c>
      <c r="J531" s="183" t="e">
        <f>IFERROR(IFERROR(IFERROR(IFERROR(IFERROR(IFERROR(IFERROR(VLOOKUP(B531,FUTSAL!C$69:N12415,9,0),VLOOKUP(B531,VOLEYBOL!C$54:N2811,9,0)),VLOOKUP(B531,FUTBOL!C$31:N2899,9,0)),VLOOKUP(B531,BASKETBOL!C$42:N2913,9,0)),VLOOKUP(B531,HENTBOL!C$32:N2914,9,0)),VLOOKUP(B531,HOKEY!C$35:N2258,9,0)),VLOOKUP(B531,KRİKET!C$30:N2688,9,0)),VLOOKUP(B531,'FERDİ BRANŞLAR'!B$2:M589,9,0))</f>
        <v>#N/A</v>
      </c>
      <c r="K531" s="183" t="e">
        <f>IFERROR(IFERROR(IFERROR(IFERROR(IFERROR(IFERROR(IFERROR(VLOOKUP(B531,FUTSAL!C$69:N12415,10,0),VLOOKUP(B531,VOLEYBOL!C$54:N2811,10,0)),VLOOKUP(B531,FUTBOL!C$31:N2899,10,0)),VLOOKUP(B531,BASKETBOL!C$42:N2913,10,0)),VLOOKUP(B531,HENTBOL!C$32:N2914,10,0)),VLOOKUP(B531,HOKEY!C$35:N2258,10,0)),VLOOKUP(B531,KRİKET!C$30:N2688,10,0)),VLOOKUP(B531,'FERDİ BRANŞLAR'!B$2:M589,10,0))</f>
        <v>#N/A</v>
      </c>
      <c r="L531" s="59" t="e">
        <f>IFERROR(IFERROR(IFERROR(IFERROR(IFERROR(IFERROR(IFERROR(VLOOKUP(B531,FUTSAL!C$69:N12415,11,0),VLOOKUP(B531,VOLEYBOL!C$54:N2811,11,0)),VLOOKUP(B531,FUTBOL!C$31:N2899,11,0)),VLOOKUP(B531,BASKETBOL!C$42:N2913,11,0)),VLOOKUP(B531,HENTBOL!C$32:N2914,11,0)),VLOOKUP(B531,HOKEY!C$35:N2258,11,0)),VLOOKUP(B531,KRİKET!C$30:N2688,11,0)),VLOOKUP(B531,'FERDİ BRANŞLAR'!B$2:M589,11,0))</f>
        <v>#N/A</v>
      </c>
      <c r="M531" s="79" t="e">
        <f>IFERROR(IFERROR(IFERROR(IFERROR(IFERROR(IFERROR(IFERROR(VLOOKUP(B531,FUTSAL!C$69:N12415,12,0),VLOOKUP(B531,VOLEYBOL!C$54:N2811,12,0)),VLOOKUP(B531,FUTBOL!C$31:N2899,12,0)),VLOOKUP(B531,BASKETBOL!C$42:N2913,12,0)),VLOOKUP(B531,HENTBOL!C$32:N2914,12,0)),VLOOKUP(B531,HOKEY!C$35:N2258,11,0)),VLOOKUP(B531,KRİKET!C$30:N2688,12,0)),VLOOKUP(B531,'FERDİ BRANŞLAR'!B$2:M589,12,0))</f>
        <v>#N/A</v>
      </c>
    </row>
    <row r="532" spans="2:13" ht="12" x14ac:dyDescent="0.2">
      <c r="B532" s="188">
        <v>382</v>
      </c>
      <c r="C532" s="185" t="e">
        <f>IFERROR(IFERROR(IFERROR(IFERROR(IFERROR(IFERROR(IFERROR(VLOOKUP(B532,FUTSAL!C$69:N11872,2,0),VLOOKUP(B532,VOLEYBOL!C$54:N2268,2,0)),VLOOKUP(B532,FUTBOL!C$31:N2356,2,0)),VLOOKUP(B532,BASKETBOL!C$42:N2370,2,0)),VLOOKUP(B532,HENTBOL!C$32:N2371,2,0)),VLOOKUP(B532,HOKEY!C$35:N1715,2,0)),VLOOKUP(B532,KRİKET!C$30:N2145,2,0)),VLOOKUP(B532,'FERDİ BRANŞLAR'!B$2:M491,2,0))</f>
        <v>#N/A</v>
      </c>
      <c r="D532" s="186" t="e">
        <f>IFERROR(IFERROR(IFERROR(IFERROR(IFERROR(IFERROR(IFERROR(VLOOKUP(B532,FUTSAL!C$69:N11872,3,0),VLOOKUP(B532,VOLEYBOL!C$54:N2268,3,0)),VLOOKUP(B532,FUTBOL!C$31:N2356,3,0)),VLOOKUP(B532,BASKETBOL!C$42:N2370,3,0)),VLOOKUP(B532,HENTBOL!C$32:N2371,3,0)),VLOOKUP(B532,HOKEY!C$35:N1715,3,0)),VLOOKUP(B532,KRİKET!C$30:N2145,3,0)),VLOOKUP(B532,'FERDİ BRANŞLAR'!B$2:M491,3,0))</f>
        <v>#N/A</v>
      </c>
      <c r="E532" s="185" t="e">
        <f>IFERROR(IFERROR(IFERROR(IFERROR(IFERROR(IFERROR(IFERROR(VLOOKUP(B532,FUTSAL!C$69:N11872,4,0),VLOOKUP(B532,VOLEYBOL!C$54:N2268,4,0)),VLOOKUP(B532,FUTBOL!C$31:N2356,4,0)),VLOOKUP(B532,BASKETBOL!C$42:N2370,4,0)),VLOOKUP(B532,HENTBOL!C$32:N2371,4,0)),VLOOKUP(B532,HOKEY!C$35:N1715,4,0)),VLOOKUP(B532,KRİKET!C$30:N2145,4,0)),VLOOKUP(B532,'FERDİ BRANŞLAR'!B$2:M491,4,0))</f>
        <v>#N/A</v>
      </c>
      <c r="F532" s="185" t="e">
        <f>IFERROR(IFERROR(IFERROR(IFERROR(IFERROR(IFERROR(IFERROR(VLOOKUP(B532,FUTSAL!C$69:N11872,5,0),VLOOKUP(B532,VOLEYBOL!C$54:N2268,5,0)),VLOOKUP(B532,FUTBOL!C$31:N2356,5,0)),VLOOKUP(B532,BASKETBOL!C$42:N2370,5,0)),VLOOKUP(B532,HENTBOL!C$32:N2371,5,0)),VLOOKUP(B532,HOKEY!C$35:N1715,5,0)),VLOOKUP(B532,KRİKET!C$30:N2145,5,0)),VLOOKUP(B532,'FERDİ BRANŞLAR'!B$2:M491,5,0))</f>
        <v>#N/A</v>
      </c>
      <c r="G532" s="185" t="e">
        <f>IFERROR(IFERROR(IFERROR(IFERROR(IFERROR(IFERROR(IFERROR(VLOOKUP(B532,FUTSAL!C$69:N12317,6,0),VLOOKUP(B532,VOLEYBOL!C$54:N2713,6,0)),VLOOKUP(B532,FUTBOL!C$31:N2801,6,0)),VLOOKUP(B532,BASKETBOL!C$42:N2815,6,0)),VLOOKUP(B532,HENTBOL!C$32:N2816,6,0)),VLOOKUP(B532,HOKEY!C$35:N2160,6,0)),VLOOKUP(B532,KRİKET!C$30:N2590,6,0)),VLOOKUP(B532,'FERDİ BRANŞLAR'!B$2:M491,6,0))</f>
        <v>#N/A</v>
      </c>
      <c r="H532" s="185" t="e">
        <f>IFERROR(IFERROR(IFERROR(IFERROR(IFERROR(IFERROR(IFERROR(VLOOKUP(B532,FUTSAL!C$69:N12317,7,0),VLOOKUP(B532,VOLEYBOL!C$54:N2713,7,0)),VLOOKUP(B532,FUTBOL!C$31:N2801,7,0)),VLOOKUP(B532,BASKETBOL!C$42:N2815,7,0)),VLOOKUP(B532,HENTBOL!C$32:N2816,7,0)),VLOOKUP(B532,HOKEY!C$35:N2160,7,0)),VLOOKUP(B532,KRİKET!C$30:N2590,7,0)),VLOOKUP(B532,'FERDİ BRANŞLAR'!B$2:M491,7,0))</f>
        <v>#N/A</v>
      </c>
      <c r="I532" s="187" t="e">
        <f>IFERROR(IFERROR(IFERROR(IFERROR(IFERROR(IFERROR(IFERROR(VLOOKUP(B532,FUTSAL!C$69:N12317,8,0),VLOOKUP(B532,VOLEYBOL!C$54:N2713,8,0)),VLOOKUP(B532,FUTBOL!C$31:N2801,8,0)),VLOOKUP(B532,BASKETBOL!C$42:N2815,8,0)),VLOOKUP(B532,HENTBOL!C$32:N2816,8,0)),VLOOKUP(B532,HOKEY!C$35:N2160,8,0)),VLOOKUP(B532,KRİKET!C$30:N2590,8,0)),VLOOKUP(B532,'FERDİ BRANŞLAR'!B$2:M491,8,0))</f>
        <v>#N/A</v>
      </c>
      <c r="J532" s="183" t="e">
        <f>IFERROR(IFERROR(IFERROR(IFERROR(IFERROR(IFERROR(IFERROR(VLOOKUP(B532,FUTSAL!C$69:N12317,9,0),VLOOKUP(B532,VOLEYBOL!C$54:N2713,9,0)),VLOOKUP(B532,FUTBOL!C$31:N2801,9,0)),VLOOKUP(B532,BASKETBOL!C$42:N2815,9,0)),VLOOKUP(B532,HENTBOL!C$32:N2816,9,0)),VLOOKUP(B532,HOKEY!C$35:N2160,9,0)),VLOOKUP(B532,KRİKET!C$30:N2590,9,0)),VLOOKUP(B532,'FERDİ BRANŞLAR'!B$2:M491,9,0))</f>
        <v>#N/A</v>
      </c>
      <c r="K532" s="183" t="e">
        <f>IFERROR(IFERROR(IFERROR(IFERROR(IFERROR(IFERROR(IFERROR(VLOOKUP(B532,FUTSAL!C$69:N12317,10,0),VLOOKUP(B532,VOLEYBOL!C$54:N2713,10,0)),VLOOKUP(B532,FUTBOL!C$31:N2801,10,0)),VLOOKUP(B532,BASKETBOL!C$42:N2815,10,0)),VLOOKUP(B532,HENTBOL!C$32:N2816,10,0)),VLOOKUP(B532,HOKEY!C$35:N2160,10,0)),VLOOKUP(B532,KRİKET!C$30:N2590,10,0)),VLOOKUP(B532,'FERDİ BRANŞLAR'!B$2:M491,10,0))</f>
        <v>#N/A</v>
      </c>
      <c r="L532" s="59" t="e">
        <f>IFERROR(IFERROR(IFERROR(IFERROR(IFERROR(IFERROR(IFERROR(VLOOKUP(B532,FUTSAL!C$69:N12317,11,0),VLOOKUP(B532,VOLEYBOL!C$54:N2713,11,0)),VLOOKUP(B532,FUTBOL!C$31:N2801,11,0)),VLOOKUP(B532,BASKETBOL!C$42:N2815,11,0)),VLOOKUP(B532,HENTBOL!C$32:N2816,11,0)),VLOOKUP(B532,HOKEY!C$35:N2160,11,0)),VLOOKUP(B532,KRİKET!C$30:N2590,11,0)),VLOOKUP(B532,'FERDİ BRANŞLAR'!B$2:M491,11,0))</f>
        <v>#N/A</v>
      </c>
      <c r="M532" s="79" t="e">
        <f>IFERROR(IFERROR(IFERROR(IFERROR(IFERROR(IFERROR(IFERROR(VLOOKUP(B532,FUTSAL!C$69:N12317,12,0),VLOOKUP(B532,VOLEYBOL!C$54:N2713,12,0)),VLOOKUP(B532,FUTBOL!C$31:N2801,12,0)),VLOOKUP(B532,BASKETBOL!C$42:N2815,12,0)),VLOOKUP(B532,HENTBOL!C$32:N2816,12,0)),VLOOKUP(B532,HOKEY!C$35:N2160,11,0)),VLOOKUP(B532,KRİKET!C$30:N2590,12,0)),VLOOKUP(B532,'FERDİ BRANŞLAR'!B$2:M491,12,0))</f>
        <v>#N/A</v>
      </c>
    </row>
    <row r="533" spans="2:13" ht="12" x14ac:dyDescent="0.2">
      <c r="B533" s="188">
        <v>383</v>
      </c>
      <c r="C533" s="185" t="e">
        <f>IFERROR(IFERROR(IFERROR(IFERROR(IFERROR(IFERROR(IFERROR(VLOOKUP(B533,FUTSAL!C$69:N11873,2,0),VLOOKUP(B533,VOLEYBOL!C$54:N2269,2,0)),VLOOKUP(B533,FUTBOL!C$31:N2357,2,0)),VLOOKUP(B533,BASKETBOL!C$42:N2371,2,0)),VLOOKUP(B533,HENTBOL!C$32:N2372,2,0)),VLOOKUP(B533,HOKEY!C$35:N1716,2,0)),VLOOKUP(B533,KRİKET!C$30:N2146,2,0)),VLOOKUP(B533,'FERDİ BRANŞLAR'!B$2:M492,2,0))</f>
        <v>#N/A</v>
      </c>
      <c r="D533" s="186" t="e">
        <f>IFERROR(IFERROR(IFERROR(IFERROR(IFERROR(IFERROR(IFERROR(VLOOKUP(B533,FUTSAL!C$69:N11873,3,0),VLOOKUP(B533,VOLEYBOL!C$54:N2269,3,0)),VLOOKUP(B533,FUTBOL!C$31:N2357,3,0)),VLOOKUP(B533,BASKETBOL!C$42:N2371,3,0)),VLOOKUP(B533,HENTBOL!C$32:N2372,3,0)),VLOOKUP(B533,HOKEY!C$35:N1716,3,0)),VLOOKUP(B533,KRİKET!C$30:N2146,3,0)),VLOOKUP(B533,'FERDİ BRANŞLAR'!B$2:M492,3,0))</f>
        <v>#N/A</v>
      </c>
      <c r="E533" s="185" t="e">
        <f>IFERROR(IFERROR(IFERROR(IFERROR(IFERROR(IFERROR(IFERROR(VLOOKUP(B533,FUTSAL!C$69:N11873,4,0),VLOOKUP(B533,VOLEYBOL!C$54:N2269,4,0)),VLOOKUP(B533,FUTBOL!C$31:N2357,4,0)),VLOOKUP(B533,BASKETBOL!C$42:N2371,4,0)),VLOOKUP(B533,HENTBOL!C$32:N2372,4,0)),VLOOKUP(B533,HOKEY!C$35:N1716,4,0)),VLOOKUP(B533,KRİKET!C$30:N2146,4,0)),VLOOKUP(B533,'FERDİ BRANŞLAR'!B$2:M492,4,0))</f>
        <v>#N/A</v>
      </c>
      <c r="F533" s="185" t="e">
        <f>IFERROR(IFERROR(IFERROR(IFERROR(IFERROR(IFERROR(IFERROR(VLOOKUP(B533,FUTSAL!C$69:N11873,5,0),VLOOKUP(B533,VOLEYBOL!C$54:N2269,5,0)),VLOOKUP(B533,FUTBOL!C$31:N2357,5,0)),VLOOKUP(B533,BASKETBOL!C$42:N2371,5,0)),VLOOKUP(B533,HENTBOL!C$32:N2372,5,0)),VLOOKUP(B533,HOKEY!C$35:N1716,5,0)),VLOOKUP(B533,KRİKET!C$30:N2146,5,0)),VLOOKUP(B533,'FERDİ BRANŞLAR'!B$2:M492,5,0))</f>
        <v>#N/A</v>
      </c>
      <c r="G533" s="185" t="e">
        <f>IFERROR(IFERROR(IFERROR(IFERROR(IFERROR(IFERROR(IFERROR(VLOOKUP(B533,FUTSAL!C$69:N12318,6,0),VLOOKUP(B533,VOLEYBOL!C$54:N2714,6,0)),VLOOKUP(B533,FUTBOL!C$31:N2802,6,0)),VLOOKUP(B533,BASKETBOL!C$42:N2816,6,0)),VLOOKUP(B533,HENTBOL!C$32:N2817,6,0)),VLOOKUP(B533,HOKEY!C$35:N2161,6,0)),VLOOKUP(B533,KRİKET!C$30:N2591,6,0)),VLOOKUP(B533,'FERDİ BRANŞLAR'!B$2:M492,6,0))</f>
        <v>#N/A</v>
      </c>
      <c r="H533" s="185" t="e">
        <f>IFERROR(IFERROR(IFERROR(IFERROR(IFERROR(IFERROR(IFERROR(VLOOKUP(B533,FUTSAL!C$69:N12318,7,0),VLOOKUP(B533,VOLEYBOL!C$54:N2714,7,0)),VLOOKUP(B533,FUTBOL!C$31:N2802,7,0)),VLOOKUP(B533,BASKETBOL!C$42:N2816,7,0)),VLOOKUP(B533,HENTBOL!C$32:N2817,7,0)),VLOOKUP(B533,HOKEY!C$35:N2161,7,0)),VLOOKUP(B533,KRİKET!C$30:N2591,7,0)),VLOOKUP(B533,'FERDİ BRANŞLAR'!B$2:M492,7,0))</f>
        <v>#N/A</v>
      </c>
      <c r="I533" s="187" t="e">
        <f>IFERROR(IFERROR(IFERROR(IFERROR(IFERROR(IFERROR(IFERROR(VLOOKUP(B533,FUTSAL!C$69:N12318,8,0),VLOOKUP(B533,VOLEYBOL!C$54:N2714,8,0)),VLOOKUP(B533,FUTBOL!C$31:N2802,8,0)),VLOOKUP(B533,BASKETBOL!C$42:N2816,8,0)),VLOOKUP(B533,HENTBOL!C$32:N2817,8,0)),VLOOKUP(B533,HOKEY!C$35:N2161,8,0)),VLOOKUP(B533,KRİKET!C$30:N2591,8,0)),VLOOKUP(B533,'FERDİ BRANŞLAR'!B$2:M492,8,0))</f>
        <v>#N/A</v>
      </c>
      <c r="J533" s="183" t="e">
        <f>IFERROR(IFERROR(IFERROR(IFERROR(IFERROR(IFERROR(IFERROR(VLOOKUP(B533,FUTSAL!C$69:N12318,9,0),VLOOKUP(B533,VOLEYBOL!C$54:N2714,9,0)),VLOOKUP(B533,FUTBOL!C$31:N2802,9,0)),VLOOKUP(B533,BASKETBOL!C$42:N2816,9,0)),VLOOKUP(B533,HENTBOL!C$32:N2817,9,0)),VLOOKUP(B533,HOKEY!C$35:N2161,9,0)),VLOOKUP(B533,KRİKET!C$30:N2591,9,0)),VLOOKUP(B533,'FERDİ BRANŞLAR'!B$2:M492,9,0))</f>
        <v>#N/A</v>
      </c>
      <c r="K533" s="183" t="e">
        <f>IFERROR(IFERROR(IFERROR(IFERROR(IFERROR(IFERROR(IFERROR(VLOOKUP(B533,FUTSAL!C$69:N12318,10,0),VLOOKUP(B533,VOLEYBOL!C$54:N2714,10,0)),VLOOKUP(B533,FUTBOL!C$31:N2802,10,0)),VLOOKUP(B533,BASKETBOL!C$42:N2816,10,0)),VLOOKUP(B533,HENTBOL!C$32:N2817,10,0)),VLOOKUP(B533,HOKEY!C$35:N2161,10,0)),VLOOKUP(B533,KRİKET!C$30:N2591,10,0)),VLOOKUP(B533,'FERDİ BRANŞLAR'!B$2:M492,10,0))</f>
        <v>#N/A</v>
      </c>
      <c r="L533" s="59" t="e">
        <f>IFERROR(IFERROR(IFERROR(IFERROR(IFERROR(IFERROR(IFERROR(VLOOKUP(B533,FUTSAL!C$69:N12318,11,0),VLOOKUP(B533,VOLEYBOL!C$54:N2714,11,0)),VLOOKUP(B533,FUTBOL!C$31:N2802,11,0)),VLOOKUP(B533,BASKETBOL!C$42:N2816,11,0)),VLOOKUP(B533,HENTBOL!C$32:N2817,11,0)),VLOOKUP(B533,HOKEY!C$35:N2161,11,0)),VLOOKUP(B533,KRİKET!C$30:N2591,11,0)),VLOOKUP(B533,'FERDİ BRANŞLAR'!B$2:M492,11,0))</f>
        <v>#N/A</v>
      </c>
      <c r="M533" s="79" t="e">
        <f>IFERROR(IFERROR(IFERROR(IFERROR(IFERROR(IFERROR(IFERROR(VLOOKUP(B533,FUTSAL!C$69:N12318,12,0),VLOOKUP(B533,VOLEYBOL!C$54:N2714,12,0)),VLOOKUP(B533,FUTBOL!C$31:N2802,12,0)),VLOOKUP(B533,BASKETBOL!C$42:N2816,12,0)),VLOOKUP(B533,HENTBOL!C$32:N2817,12,0)),VLOOKUP(B533,HOKEY!C$35:N2161,11,0)),VLOOKUP(B533,KRİKET!C$30:N2591,12,0)),VLOOKUP(B533,'FERDİ BRANŞLAR'!B$2:M492,12,0))</f>
        <v>#N/A</v>
      </c>
    </row>
    <row r="534" spans="2:13" ht="12" x14ac:dyDescent="0.2">
      <c r="B534" s="188">
        <v>384</v>
      </c>
      <c r="C534" s="185" t="e">
        <f>IFERROR(IFERROR(IFERROR(IFERROR(IFERROR(IFERROR(IFERROR(VLOOKUP(B534,FUTSAL!C$69:N11880,2,0),VLOOKUP(B534,VOLEYBOL!C$54:N2276,2,0)),VLOOKUP(B534,FUTBOL!C$31:N2364,2,0)),VLOOKUP(B534,BASKETBOL!C$42:N2378,2,0)),VLOOKUP(B534,HENTBOL!C$32:N2379,2,0)),VLOOKUP(B534,HOKEY!C$35:N1723,2,0)),VLOOKUP(B534,KRİKET!C$30:N2153,2,0)),VLOOKUP(B534,'FERDİ BRANŞLAR'!B$2:M499,2,0))</f>
        <v>#N/A</v>
      </c>
      <c r="D534" s="186" t="e">
        <f>IFERROR(IFERROR(IFERROR(IFERROR(IFERROR(IFERROR(IFERROR(VLOOKUP(B534,FUTSAL!C$69:N11880,3,0),VLOOKUP(B534,VOLEYBOL!C$54:N2276,3,0)),VLOOKUP(B534,FUTBOL!C$31:N2364,3,0)),VLOOKUP(B534,BASKETBOL!C$42:N2378,3,0)),VLOOKUP(B534,HENTBOL!C$32:N2379,3,0)),VLOOKUP(B534,HOKEY!C$35:N1723,3,0)),VLOOKUP(B534,KRİKET!C$30:N2153,3,0)),VLOOKUP(B534,'FERDİ BRANŞLAR'!B$2:M499,3,0))</f>
        <v>#N/A</v>
      </c>
      <c r="E534" s="185" t="e">
        <f>IFERROR(IFERROR(IFERROR(IFERROR(IFERROR(IFERROR(IFERROR(VLOOKUP(B534,FUTSAL!C$69:N11880,4,0),VLOOKUP(B534,VOLEYBOL!C$54:N2276,4,0)),VLOOKUP(B534,FUTBOL!C$31:N2364,4,0)),VLOOKUP(B534,BASKETBOL!C$42:N2378,4,0)),VLOOKUP(B534,HENTBOL!C$32:N2379,4,0)),VLOOKUP(B534,HOKEY!C$35:N1723,4,0)),VLOOKUP(B534,KRİKET!C$30:N2153,4,0)),VLOOKUP(B534,'FERDİ BRANŞLAR'!B$2:M499,4,0))</f>
        <v>#N/A</v>
      </c>
      <c r="F534" s="185" t="e">
        <f>IFERROR(IFERROR(IFERROR(IFERROR(IFERROR(IFERROR(IFERROR(VLOOKUP(B534,FUTSAL!C$69:N11880,5,0),VLOOKUP(B534,VOLEYBOL!C$54:N2276,5,0)),VLOOKUP(B534,FUTBOL!C$31:N2364,5,0)),VLOOKUP(B534,BASKETBOL!C$42:N2378,5,0)),VLOOKUP(B534,HENTBOL!C$32:N2379,5,0)),VLOOKUP(B534,HOKEY!C$35:N1723,5,0)),VLOOKUP(B534,KRİKET!C$30:N2153,5,0)),VLOOKUP(B534,'FERDİ BRANŞLAR'!B$2:M499,5,0))</f>
        <v>#N/A</v>
      </c>
      <c r="G534" s="185" t="e">
        <f>IFERROR(IFERROR(IFERROR(IFERROR(IFERROR(IFERROR(IFERROR(VLOOKUP(B534,FUTSAL!C$69:N12325,6,0),VLOOKUP(B534,VOLEYBOL!C$54:N2721,6,0)),VLOOKUP(B534,FUTBOL!C$31:N2809,6,0)),VLOOKUP(B534,BASKETBOL!C$42:N2823,6,0)),VLOOKUP(B534,HENTBOL!C$32:N2824,6,0)),VLOOKUP(B534,HOKEY!C$35:N2168,6,0)),VLOOKUP(B534,KRİKET!C$30:N2598,6,0)),VLOOKUP(B534,'FERDİ BRANŞLAR'!B$2:M499,6,0))</f>
        <v>#N/A</v>
      </c>
      <c r="H534" s="185" t="e">
        <f>IFERROR(IFERROR(IFERROR(IFERROR(IFERROR(IFERROR(IFERROR(VLOOKUP(B534,FUTSAL!C$69:N12325,7,0),VLOOKUP(B534,VOLEYBOL!C$54:N2721,7,0)),VLOOKUP(B534,FUTBOL!C$31:N2809,7,0)),VLOOKUP(B534,BASKETBOL!C$42:N2823,7,0)),VLOOKUP(B534,HENTBOL!C$32:N2824,7,0)),VLOOKUP(B534,HOKEY!C$35:N2168,7,0)),VLOOKUP(B534,KRİKET!C$30:N2598,7,0)),VLOOKUP(B534,'FERDİ BRANŞLAR'!B$2:M499,7,0))</f>
        <v>#N/A</v>
      </c>
      <c r="I534" s="187" t="e">
        <f>IFERROR(IFERROR(IFERROR(IFERROR(IFERROR(IFERROR(IFERROR(VLOOKUP(B534,FUTSAL!C$69:N12325,8,0),VLOOKUP(B534,VOLEYBOL!C$54:N2721,8,0)),VLOOKUP(B534,FUTBOL!C$31:N2809,8,0)),VLOOKUP(B534,BASKETBOL!C$42:N2823,8,0)),VLOOKUP(B534,HENTBOL!C$32:N2824,8,0)),VLOOKUP(B534,HOKEY!C$35:N2168,8,0)),VLOOKUP(B534,KRİKET!C$30:N2598,8,0)),VLOOKUP(B534,'FERDİ BRANŞLAR'!B$2:M499,8,0))</f>
        <v>#N/A</v>
      </c>
      <c r="J534" s="183" t="e">
        <f>IFERROR(IFERROR(IFERROR(IFERROR(IFERROR(IFERROR(IFERROR(VLOOKUP(B534,FUTSAL!C$69:N12325,9,0),VLOOKUP(B534,VOLEYBOL!C$54:N2721,9,0)),VLOOKUP(B534,FUTBOL!C$31:N2809,9,0)),VLOOKUP(B534,BASKETBOL!C$42:N2823,9,0)),VLOOKUP(B534,HENTBOL!C$32:N2824,9,0)),VLOOKUP(B534,HOKEY!C$35:N2168,9,0)),VLOOKUP(B534,KRİKET!C$30:N2598,9,0)),VLOOKUP(B534,'FERDİ BRANŞLAR'!B$2:M499,9,0))</f>
        <v>#N/A</v>
      </c>
      <c r="K534" s="183" t="e">
        <f>IFERROR(IFERROR(IFERROR(IFERROR(IFERROR(IFERROR(IFERROR(VLOOKUP(B534,FUTSAL!C$69:N12325,10,0),VLOOKUP(B534,VOLEYBOL!C$54:N2721,10,0)),VLOOKUP(B534,FUTBOL!C$31:N2809,10,0)),VLOOKUP(B534,BASKETBOL!C$42:N2823,10,0)),VLOOKUP(B534,HENTBOL!C$32:N2824,10,0)),VLOOKUP(B534,HOKEY!C$35:N2168,10,0)),VLOOKUP(B534,KRİKET!C$30:N2598,10,0)),VLOOKUP(B534,'FERDİ BRANŞLAR'!B$2:M499,10,0))</f>
        <v>#N/A</v>
      </c>
      <c r="L534" s="59" t="e">
        <f>IFERROR(IFERROR(IFERROR(IFERROR(IFERROR(IFERROR(IFERROR(VLOOKUP(B534,FUTSAL!C$69:N12325,11,0),VLOOKUP(B534,VOLEYBOL!C$54:N2721,11,0)),VLOOKUP(B534,FUTBOL!C$31:N2809,11,0)),VLOOKUP(B534,BASKETBOL!C$42:N2823,11,0)),VLOOKUP(B534,HENTBOL!C$32:N2824,11,0)),VLOOKUP(B534,HOKEY!C$35:N2168,11,0)),VLOOKUP(B534,KRİKET!C$30:N2598,11,0)),VLOOKUP(B534,'FERDİ BRANŞLAR'!B$2:M499,11,0))</f>
        <v>#N/A</v>
      </c>
      <c r="M534" s="79" t="e">
        <f>IFERROR(IFERROR(IFERROR(IFERROR(IFERROR(IFERROR(IFERROR(VLOOKUP(B534,FUTSAL!C$69:N12325,12,0),VLOOKUP(B534,VOLEYBOL!C$54:N2721,12,0)),VLOOKUP(B534,FUTBOL!C$31:N2809,12,0)),VLOOKUP(B534,BASKETBOL!C$42:N2823,12,0)),VLOOKUP(B534,HENTBOL!C$32:N2824,12,0)),VLOOKUP(B534,HOKEY!C$35:N2168,11,0)),VLOOKUP(B534,KRİKET!C$30:N2598,12,0)),VLOOKUP(B534,'FERDİ BRANŞLAR'!B$2:M499,12,0))</f>
        <v>#N/A</v>
      </c>
    </row>
    <row r="535" spans="2:13" ht="12" x14ac:dyDescent="0.2">
      <c r="B535" s="188">
        <v>385</v>
      </c>
      <c r="C535" s="185" t="e">
        <f>IFERROR(IFERROR(IFERROR(IFERROR(IFERROR(IFERROR(IFERROR(VLOOKUP(B535,FUTSAL!C$69:N11881,2,0),VLOOKUP(B535,VOLEYBOL!C$54:N2277,2,0)),VLOOKUP(B535,FUTBOL!C$31:N2365,2,0)),VLOOKUP(B535,BASKETBOL!C$42:N2379,2,0)),VLOOKUP(B535,HENTBOL!C$32:N2380,2,0)),VLOOKUP(B535,HOKEY!C$35:N1724,2,0)),VLOOKUP(B535,KRİKET!C$30:N2154,2,0)),VLOOKUP(B535,'FERDİ BRANŞLAR'!B$2:M500,2,0))</f>
        <v>#N/A</v>
      </c>
      <c r="D535" s="186" t="e">
        <f>IFERROR(IFERROR(IFERROR(IFERROR(IFERROR(IFERROR(IFERROR(VLOOKUP(B535,FUTSAL!C$69:N11881,3,0),VLOOKUP(B535,VOLEYBOL!C$54:N2277,3,0)),VLOOKUP(B535,FUTBOL!C$31:N2365,3,0)),VLOOKUP(B535,BASKETBOL!C$42:N2379,3,0)),VLOOKUP(B535,HENTBOL!C$32:N2380,3,0)),VLOOKUP(B535,HOKEY!C$35:N1724,3,0)),VLOOKUP(B535,KRİKET!C$30:N2154,3,0)),VLOOKUP(B535,'FERDİ BRANŞLAR'!B$2:M500,3,0))</f>
        <v>#N/A</v>
      </c>
      <c r="E535" s="185" t="e">
        <f>IFERROR(IFERROR(IFERROR(IFERROR(IFERROR(IFERROR(IFERROR(VLOOKUP(B535,FUTSAL!C$69:N11881,4,0),VLOOKUP(B535,VOLEYBOL!C$54:N2277,4,0)),VLOOKUP(B535,FUTBOL!C$31:N2365,4,0)),VLOOKUP(B535,BASKETBOL!C$42:N2379,4,0)),VLOOKUP(B535,HENTBOL!C$32:N2380,4,0)),VLOOKUP(B535,HOKEY!C$35:N1724,4,0)),VLOOKUP(B535,KRİKET!C$30:N2154,4,0)),VLOOKUP(B535,'FERDİ BRANŞLAR'!B$2:M500,4,0))</f>
        <v>#N/A</v>
      </c>
      <c r="F535" s="185" t="e">
        <f>IFERROR(IFERROR(IFERROR(IFERROR(IFERROR(IFERROR(IFERROR(VLOOKUP(B535,FUTSAL!C$69:N11881,5,0),VLOOKUP(B535,VOLEYBOL!C$54:N2277,5,0)),VLOOKUP(B535,FUTBOL!C$31:N2365,5,0)),VLOOKUP(B535,BASKETBOL!C$42:N2379,5,0)),VLOOKUP(B535,HENTBOL!C$32:N2380,5,0)),VLOOKUP(B535,HOKEY!C$35:N1724,5,0)),VLOOKUP(B535,KRİKET!C$30:N2154,5,0)),VLOOKUP(B535,'FERDİ BRANŞLAR'!B$2:M500,5,0))</f>
        <v>#N/A</v>
      </c>
      <c r="G535" s="185" t="e">
        <f>IFERROR(IFERROR(IFERROR(IFERROR(IFERROR(IFERROR(IFERROR(VLOOKUP(B535,FUTSAL!C$69:N12326,6,0),VLOOKUP(B535,VOLEYBOL!C$54:N2722,6,0)),VLOOKUP(B535,FUTBOL!C$31:N2810,6,0)),VLOOKUP(B535,BASKETBOL!C$42:N2824,6,0)),VLOOKUP(B535,HENTBOL!C$32:N2825,6,0)),VLOOKUP(B535,HOKEY!C$35:N2169,6,0)),VLOOKUP(B535,KRİKET!C$30:N2599,6,0)),VLOOKUP(B535,'FERDİ BRANŞLAR'!B$2:M500,6,0))</f>
        <v>#N/A</v>
      </c>
      <c r="H535" s="185" t="e">
        <f>IFERROR(IFERROR(IFERROR(IFERROR(IFERROR(IFERROR(IFERROR(VLOOKUP(B535,FUTSAL!C$69:N12326,7,0),VLOOKUP(B535,VOLEYBOL!C$54:N2722,7,0)),VLOOKUP(B535,FUTBOL!C$31:N2810,7,0)),VLOOKUP(B535,BASKETBOL!C$42:N2824,7,0)),VLOOKUP(B535,HENTBOL!C$32:N2825,7,0)),VLOOKUP(B535,HOKEY!C$35:N2169,7,0)),VLOOKUP(B535,KRİKET!C$30:N2599,7,0)),VLOOKUP(B535,'FERDİ BRANŞLAR'!B$2:M500,7,0))</f>
        <v>#N/A</v>
      </c>
      <c r="I535" s="187" t="e">
        <f>IFERROR(IFERROR(IFERROR(IFERROR(IFERROR(IFERROR(IFERROR(VLOOKUP(B535,FUTSAL!C$69:N12326,8,0),VLOOKUP(B535,VOLEYBOL!C$54:N2722,8,0)),VLOOKUP(B535,FUTBOL!C$31:N2810,8,0)),VLOOKUP(B535,BASKETBOL!C$42:N2824,8,0)),VLOOKUP(B535,HENTBOL!C$32:N2825,8,0)),VLOOKUP(B535,HOKEY!C$35:N2169,8,0)),VLOOKUP(B535,KRİKET!C$30:N2599,8,0)),VLOOKUP(B535,'FERDİ BRANŞLAR'!B$2:M500,8,0))</f>
        <v>#N/A</v>
      </c>
      <c r="J535" s="183" t="e">
        <f>IFERROR(IFERROR(IFERROR(IFERROR(IFERROR(IFERROR(IFERROR(VLOOKUP(B535,FUTSAL!C$69:N12326,9,0),VLOOKUP(B535,VOLEYBOL!C$54:N2722,9,0)),VLOOKUP(B535,FUTBOL!C$31:N2810,9,0)),VLOOKUP(B535,BASKETBOL!C$42:N2824,9,0)),VLOOKUP(B535,HENTBOL!C$32:N2825,9,0)),VLOOKUP(B535,HOKEY!C$35:N2169,9,0)),VLOOKUP(B535,KRİKET!C$30:N2599,9,0)),VLOOKUP(B535,'FERDİ BRANŞLAR'!B$2:M500,9,0))</f>
        <v>#N/A</v>
      </c>
      <c r="K535" s="183" t="e">
        <f>IFERROR(IFERROR(IFERROR(IFERROR(IFERROR(IFERROR(IFERROR(VLOOKUP(B535,FUTSAL!C$69:N12326,10,0),VLOOKUP(B535,VOLEYBOL!C$54:N2722,10,0)),VLOOKUP(B535,FUTBOL!C$31:N2810,10,0)),VLOOKUP(B535,BASKETBOL!C$42:N2824,10,0)),VLOOKUP(B535,HENTBOL!C$32:N2825,10,0)),VLOOKUP(B535,HOKEY!C$35:N2169,10,0)),VLOOKUP(B535,KRİKET!C$30:N2599,10,0)),VLOOKUP(B535,'FERDİ BRANŞLAR'!B$2:M500,10,0))</f>
        <v>#N/A</v>
      </c>
      <c r="L535" s="59" t="e">
        <f>IFERROR(IFERROR(IFERROR(IFERROR(IFERROR(IFERROR(IFERROR(VLOOKUP(B535,FUTSAL!C$69:N12326,11,0),VLOOKUP(B535,VOLEYBOL!C$54:N2722,11,0)),VLOOKUP(B535,FUTBOL!C$31:N2810,11,0)),VLOOKUP(B535,BASKETBOL!C$42:N2824,11,0)),VLOOKUP(B535,HENTBOL!C$32:N2825,11,0)),VLOOKUP(B535,HOKEY!C$35:N2169,11,0)),VLOOKUP(B535,KRİKET!C$30:N2599,11,0)),VLOOKUP(B535,'FERDİ BRANŞLAR'!B$2:M500,11,0))</f>
        <v>#N/A</v>
      </c>
      <c r="M535" s="79" t="e">
        <f>IFERROR(IFERROR(IFERROR(IFERROR(IFERROR(IFERROR(IFERROR(VLOOKUP(B535,FUTSAL!C$69:N12326,12,0),VLOOKUP(B535,VOLEYBOL!C$54:N2722,12,0)),VLOOKUP(B535,FUTBOL!C$31:N2810,12,0)),VLOOKUP(B535,BASKETBOL!C$42:N2824,12,0)),VLOOKUP(B535,HENTBOL!C$32:N2825,12,0)),VLOOKUP(B535,HOKEY!C$35:N2169,11,0)),VLOOKUP(B535,KRİKET!C$30:N2599,12,0)),VLOOKUP(B535,'FERDİ BRANŞLAR'!B$2:M500,12,0))</f>
        <v>#N/A</v>
      </c>
    </row>
    <row r="536" spans="2:13" ht="12" x14ac:dyDescent="0.2">
      <c r="B536" s="188">
        <v>386</v>
      </c>
      <c r="C536" s="185" t="e">
        <f>IFERROR(IFERROR(IFERROR(IFERROR(IFERROR(IFERROR(IFERROR(VLOOKUP(B536,FUTSAL!C$69:N11916,2,0),VLOOKUP(B536,VOLEYBOL!C$54:N2312,2,0)),VLOOKUP(B536,FUTBOL!C$31:N2400,2,0)),VLOOKUP(B536,BASKETBOL!C$42:N2414,2,0)),VLOOKUP(B536,HENTBOL!C$32:N2415,2,0)),VLOOKUP(B536,HOKEY!C$35:N1759,2,0)),VLOOKUP(B536,KRİKET!C$30:N2189,2,0)),VLOOKUP(B536,'FERDİ BRANŞLAR'!B$2:M535,2,0))</f>
        <v>#N/A</v>
      </c>
      <c r="D536" s="186" t="e">
        <f>IFERROR(IFERROR(IFERROR(IFERROR(IFERROR(IFERROR(IFERROR(VLOOKUP(B536,FUTSAL!C$69:N11916,3,0),VLOOKUP(B536,VOLEYBOL!C$54:N2312,3,0)),VLOOKUP(B536,FUTBOL!C$31:N2400,3,0)),VLOOKUP(B536,BASKETBOL!C$42:N2414,3,0)),VLOOKUP(B536,HENTBOL!C$32:N2415,3,0)),VLOOKUP(B536,HOKEY!C$35:N1759,3,0)),VLOOKUP(B536,KRİKET!C$30:N2189,3,0)),VLOOKUP(B536,'FERDİ BRANŞLAR'!B$2:M535,3,0))</f>
        <v>#N/A</v>
      </c>
      <c r="E536" s="185" t="e">
        <f>IFERROR(IFERROR(IFERROR(IFERROR(IFERROR(IFERROR(IFERROR(VLOOKUP(B536,FUTSAL!C$69:N11916,4,0),VLOOKUP(B536,VOLEYBOL!C$54:N2312,4,0)),VLOOKUP(B536,FUTBOL!C$31:N2400,4,0)),VLOOKUP(B536,BASKETBOL!C$42:N2414,4,0)),VLOOKUP(B536,HENTBOL!C$32:N2415,4,0)),VLOOKUP(B536,HOKEY!C$35:N1759,4,0)),VLOOKUP(B536,KRİKET!C$30:N2189,4,0)),VLOOKUP(B536,'FERDİ BRANŞLAR'!B$2:M535,4,0))</f>
        <v>#N/A</v>
      </c>
      <c r="F536" s="185" t="e">
        <f>IFERROR(IFERROR(IFERROR(IFERROR(IFERROR(IFERROR(IFERROR(VLOOKUP(B536,FUTSAL!C$69:N11916,5,0),VLOOKUP(B536,VOLEYBOL!C$54:N2312,5,0)),VLOOKUP(B536,FUTBOL!C$31:N2400,5,0)),VLOOKUP(B536,BASKETBOL!C$42:N2414,5,0)),VLOOKUP(B536,HENTBOL!C$32:N2415,5,0)),VLOOKUP(B536,HOKEY!C$35:N1759,5,0)),VLOOKUP(B536,KRİKET!C$30:N2189,5,0)),VLOOKUP(B536,'FERDİ BRANŞLAR'!B$2:M535,5,0))</f>
        <v>#N/A</v>
      </c>
      <c r="G536" s="185" t="e">
        <f>IFERROR(IFERROR(IFERROR(IFERROR(IFERROR(IFERROR(IFERROR(VLOOKUP(B536,FUTSAL!C$69:N12361,6,0),VLOOKUP(B536,VOLEYBOL!C$54:N2757,6,0)),VLOOKUP(B536,FUTBOL!C$31:N2845,6,0)),VLOOKUP(B536,BASKETBOL!C$42:N2859,6,0)),VLOOKUP(B536,HENTBOL!C$32:N2860,6,0)),VLOOKUP(B536,HOKEY!C$35:N2204,6,0)),VLOOKUP(B536,KRİKET!C$30:N2634,6,0)),VLOOKUP(B536,'FERDİ BRANŞLAR'!B$2:M535,6,0))</f>
        <v>#N/A</v>
      </c>
      <c r="H536" s="185" t="e">
        <f>IFERROR(IFERROR(IFERROR(IFERROR(IFERROR(IFERROR(IFERROR(VLOOKUP(B536,FUTSAL!C$69:N12361,7,0),VLOOKUP(B536,VOLEYBOL!C$54:N2757,7,0)),VLOOKUP(B536,FUTBOL!C$31:N2845,7,0)),VLOOKUP(B536,BASKETBOL!C$42:N2859,7,0)),VLOOKUP(B536,HENTBOL!C$32:N2860,7,0)),VLOOKUP(B536,HOKEY!C$35:N2204,7,0)),VLOOKUP(B536,KRİKET!C$30:N2634,7,0)),VLOOKUP(B536,'FERDİ BRANŞLAR'!B$2:M535,7,0))</f>
        <v>#N/A</v>
      </c>
      <c r="I536" s="187" t="e">
        <f>IFERROR(IFERROR(IFERROR(IFERROR(IFERROR(IFERROR(IFERROR(VLOOKUP(B536,FUTSAL!C$69:N12361,8,0),VLOOKUP(B536,VOLEYBOL!C$54:N2757,8,0)),VLOOKUP(B536,FUTBOL!C$31:N2845,8,0)),VLOOKUP(B536,BASKETBOL!C$42:N2859,8,0)),VLOOKUP(B536,HENTBOL!C$32:N2860,8,0)),VLOOKUP(B536,HOKEY!C$35:N2204,8,0)),VLOOKUP(B536,KRİKET!C$30:N2634,8,0)),VLOOKUP(B536,'FERDİ BRANŞLAR'!B$2:M535,8,0))</f>
        <v>#N/A</v>
      </c>
      <c r="J536" s="183" t="e">
        <f>IFERROR(IFERROR(IFERROR(IFERROR(IFERROR(IFERROR(IFERROR(VLOOKUP(B536,FUTSAL!C$69:N12361,9,0),VLOOKUP(B536,VOLEYBOL!C$54:N2757,9,0)),VLOOKUP(B536,FUTBOL!C$31:N2845,9,0)),VLOOKUP(B536,BASKETBOL!C$42:N2859,9,0)),VLOOKUP(B536,HENTBOL!C$32:N2860,9,0)),VLOOKUP(B536,HOKEY!C$35:N2204,9,0)),VLOOKUP(B536,KRİKET!C$30:N2634,9,0)),VLOOKUP(B536,'FERDİ BRANŞLAR'!B$2:M535,9,0))</f>
        <v>#N/A</v>
      </c>
      <c r="K536" s="183" t="e">
        <f>IFERROR(IFERROR(IFERROR(IFERROR(IFERROR(IFERROR(IFERROR(VLOOKUP(B536,FUTSAL!C$69:N12361,10,0),VLOOKUP(B536,VOLEYBOL!C$54:N2757,10,0)),VLOOKUP(B536,FUTBOL!C$31:N2845,10,0)),VLOOKUP(B536,BASKETBOL!C$42:N2859,10,0)),VLOOKUP(B536,HENTBOL!C$32:N2860,10,0)),VLOOKUP(B536,HOKEY!C$35:N2204,10,0)),VLOOKUP(B536,KRİKET!C$30:N2634,10,0)),VLOOKUP(B536,'FERDİ BRANŞLAR'!B$2:M535,10,0))</f>
        <v>#N/A</v>
      </c>
      <c r="L536" s="59" t="e">
        <f>IFERROR(IFERROR(IFERROR(IFERROR(IFERROR(IFERROR(IFERROR(VLOOKUP(B536,FUTSAL!C$69:N12361,11,0),VLOOKUP(B536,VOLEYBOL!C$54:N2757,11,0)),VLOOKUP(B536,FUTBOL!C$31:N2845,11,0)),VLOOKUP(B536,BASKETBOL!C$42:N2859,11,0)),VLOOKUP(B536,HENTBOL!C$32:N2860,11,0)),VLOOKUP(B536,HOKEY!C$35:N2204,11,0)),VLOOKUP(B536,KRİKET!C$30:N2634,11,0)),VLOOKUP(B536,'FERDİ BRANŞLAR'!B$2:M535,11,0))</f>
        <v>#N/A</v>
      </c>
      <c r="M536" s="79" t="e">
        <f>IFERROR(IFERROR(IFERROR(IFERROR(IFERROR(IFERROR(IFERROR(VLOOKUP(B536,FUTSAL!C$69:N12361,12,0),VLOOKUP(B536,VOLEYBOL!C$54:N2757,12,0)),VLOOKUP(B536,FUTBOL!C$31:N2845,12,0)),VLOOKUP(B536,BASKETBOL!C$42:N2859,12,0)),VLOOKUP(B536,HENTBOL!C$32:N2860,12,0)),VLOOKUP(B536,HOKEY!C$35:N2204,11,0)),VLOOKUP(B536,KRİKET!C$30:N2634,12,0)),VLOOKUP(B536,'FERDİ BRANŞLAR'!B$2:M535,12,0))</f>
        <v>#N/A</v>
      </c>
    </row>
    <row r="537" spans="2:13" ht="12" x14ac:dyDescent="0.2">
      <c r="B537" s="188">
        <v>387</v>
      </c>
      <c r="C537" s="185" t="e">
        <f>IFERROR(IFERROR(IFERROR(IFERROR(IFERROR(IFERROR(IFERROR(VLOOKUP(B537,FUTSAL!C$69:N11917,2,0),VLOOKUP(B537,VOLEYBOL!C$54:N2313,2,0)),VLOOKUP(B537,FUTBOL!C$31:N2401,2,0)),VLOOKUP(B537,BASKETBOL!C$42:N2415,2,0)),VLOOKUP(B537,HENTBOL!C$32:N2416,2,0)),VLOOKUP(B537,HOKEY!C$35:N1760,2,0)),VLOOKUP(B537,KRİKET!C$30:N2190,2,0)),VLOOKUP(B537,'FERDİ BRANŞLAR'!B$2:M536,2,0))</f>
        <v>#N/A</v>
      </c>
      <c r="D537" s="186" t="e">
        <f>IFERROR(IFERROR(IFERROR(IFERROR(IFERROR(IFERROR(IFERROR(VLOOKUP(B537,FUTSAL!C$69:N11917,3,0),VLOOKUP(B537,VOLEYBOL!C$54:N2313,3,0)),VLOOKUP(B537,FUTBOL!C$31:N2401,3,0)),VLOOKUP(B537,BASKETBOL!C$42:N2415,3,0)),VLOOKUP(B537,HENTBOL!C$32:N2416,3,0)),VLOOKUP(B537,HOKEY!C$35:N1760,3,0)),VLOOKUP(B537,KRİKET!C$30:N2190,3,0)),VLOOKUP(B537,'FERDİ BRANŞLAR'!B$2:M536,3,0))</f>
        <v>#N/A</v>
      </c>
      <c r="E537" s="185" t="e">
        <f>IFERROR(IFERROR(IFERROR(IFERROR(IFERROR(IFERROR(IFERROR(VLOOKUP(B537,FUTSAL!C$69:N11917,4,0),VLOOKUP(B537,VOLEYBOL!C$54:N2313,4,0)),VLOOKUP(B537,FUTBOL!C$31:N2401,4,0)),VLOOKUP(B537,BASKETBOL!C$42:N2415,4,0)),VLOOKUP(B537,HENTBOL!C$32:N2416,4,0)),VLOOKUP(B537,HOKEY!C$35:N1760,4,0)),VLOOKUP(B537,KRİKET!C$30:N2190,4,0)),VLOOKUP(B537,'FERDİ BRANŞLAR'!B$2:M536,4,0))</f>
        <v>#N/A</v>
      </c>
      <c r="F537" s="185" t="e">
        <f>IFERROR(IFERROR(IFERROR(IFERROR(IFERROR(IFERROR(IFERROR(VLOOKUP(B537,FUTSAL!C$69:N11917,5,0),VLOOKUP(B537,VOLEYBOL!C$54:N2313,5,0)),VLOOKUP(B537,FUTBOL!C$31:N2401,5,0)),VLOOKUP(B537,BASKETBOL!C$42:N2415,5,0)),VLOOKUP(B537,HENTBOL!C$32:N2416,5,0)),VLOOKUP(B537,HOKEY!C$35:N1760,5,0)),VLOOKUP(B537,KRİKET!C$30:N2190,5,0)),VLOOKUP(B537,'FERDİ BRANŞLAR'!B$2:M536,5,0))</f>
        <v>#N/A</v>
      </c>
      <c r="G537" s="185" t="e">
        <f>IFERROR(IFERROR(IFERROR(IFERROR(IFERROR(IFERROR(IFERROR(VLOOKUP(B537,FUTSAL!C$69:N12362,6,0),VLOOKUP(B537,VOLEYBOL!C$54:N2758,6,0)),VLOOKUP(B537,FUTBOL!C$31:N2846,6,0)),VLOOKUP(B537,BASKETBOL!C$42:N2860,6,0)),VLOOKUP(B537,HENTBOL!C$32:N2861,6,0)),VLOOKUP(B537,HOKEY!C$35:N2205,6,0)),VLOOKUP(B537,KRİKET!C$30:N2635,6,0)),VLOOKUP(B537,'FERDİ BRANŞLAR'!B$2:M536,6,0))</f>
        <v>#N/A</v>
      </c>
      <c r="H537" s="185" t="e">
        <f>IFERROR(IFERROR(IFERROR(IFERROR(IFERROR(IFERROR(IFERROR(VLOOKUP(B537,FUTSAL!C$69:N12362,7,0),VLOOKUP(B537,VOLEYBOL!C$54:N2758,7,0)),VLOOKUP(B537,FUTBOL!C$31:N2846,7,0)),VLOOKUP(B537,BASKETBOL!C$42:N2860,7,0)),VLOOKUP(B537,HENTBOL!C$32:N2861,7,0)),VLOOKUP(B537,HOKEY!C$35:N2205,7,0)),VLOOKUP(B537,KRİKET!C$30:N2635,7,0)),VLOOKUP(B537,'FERDİ BRANŞLAR'!B$2:M536,7,0))</f>
        <v>#N/A</v>
      </c>
      <c r="I537" s="187" t="e">
        <f>IFERROR(IFERROR(IFERROR(IFERROR(IFERROR(IFERROR(IFERROR(VLOOKUP(B537,FUTSAL!C$69:N12362,8,0),VLOOKUP(B537,VOLEYBOL!C$54:N2758,8,0)),VLOOKUP(B537,FUTBOL!C$31:N2846,8,0)),VLOOKUP(B537,BASKETBOL!C$42:N2860,8,0)),VLOOKUP(B537,HENTBOL!C$32:N2861,8,0)),VLOOKUP(B537,HOKEY!C$35:N2205,8,0)),VLOOKUP(B537,KRİKET!C$30:N2635,8,0)),VLOOKUP(B537,'FERDİ BRANŞLAR'!B$2:M536,8,0))</f>
        <v>#N/A</v>
      </c>
      <c r="J537" s="183" t="e">
        <f>IFERROR(IFERROR(IFERROR(IFERROR(IFERROR(IFERROR(IFERROR(VLOOKUP(B537,FUTSAL!C$69:N12362,9,0),VLOOKUP(B537,VOLEYBOL!C$54:N2758,9,0)),VLOOKUP(B537,FUTBOL!C$31:N2846,9,0)),VLOOKUP(B537,BASKETBOL!C$42:N2860,9,0)),VLOOKUP(B537,HENTBOL!C$32:N2861,9,0)),VLOOKUP(B537,HOKEY!C$35:N2205,9,0)),VLOOKUP(B537,KRİKET!C$30:N2635,9,0)),VLOOKUP(B537,'FERDİ BRANŞLAR'!B$2:M536,9,0))</f>
        <v>#N/A</v>
      </c>
      <c r="K537" s="183" t="e">
        <f>IFERROR(IFERROR(IFERROR(IFERROR(IFERROR(IFERROR(IFERROR(VLOOKUP(B537,FUTSAL!C$69:N12362,10,0),VLOOKUP(B537,VOLEYBOL!C$54:N2758,10,0)),VLOOKUP(B537,FUTBOL!C$31:N2846,10,0)),VLOOKUP(B537,BASKETBOL!C$42:N2860,10,0)),VLOOKUP(B537,HENTBOL!C$32:N2861,10,0)),VLOOKUP(B537,HOKEY!C$35:N2205,10,0)),VLOOKUP(B537,KRİKET!C$30:N2635,10,0)),VLOOKUP(B537,'FERDİ BRANŞLAR'!B$2:M536,10,0))</f>
        <v>#N/A</v>
      </c>
      <c r="L537" s="59" t="e">
        <f>IFERROR(IFERROR(IFERROR(IFERROR(IFERROR(IFERROR(IFERROR(VLOOKUP(B537,FUTSAL!C$69:N12362,11,0),VLOOKUP(B537,VOLEYBOL!C$54:N2758,11,0)),VLOOKUP(B537,FUTBOL!C$31:N2846,11,0)),VLOOKUP(B537,BASKETBOL!C$42:N2860,11,0)),VLOOKUP(B537,HENTBOL!C$32:N2861,11,0)),VLOOKUP(B537,HOKEY!C$35:N2205,11,0)),VLOOKUP(B537,KRİKET!C$30:N2635,11,0)),VLOOKUP(B537,'FERDİ BRANŞLAR'!B$2:M536,11,0))</f>
        <v>#N/A</v>
      </c>
      <c r="M537" s="79" t="e">
        <f>IFERROR(IFERROR(IFERROR(IFERROR(IFERROR(IFERROR(IFERROR(VLOOKUP(B537,FUTSAL!C$69:N12362,12,0),VLOOKUP(B537,VOLEYBOL!C$54:N2758,12,0)),VLOOKUP(B537,FUTBOL!C$31:N2846,12,0)),VLOOKUP(B537,BASKETBOL!C$42:N2860,12,0)),VLOOKUP(B537,HENTBOL!C$32:N2861,12,0)),VLOOKUP(B537,HOKEY!C$35:N2205,11,0)),VLOOKUP(B537,KRİKET!C$30:N2635,12,0)),VLOOKUP(B537,'FERDİ BRANŞLAR'!B$2:M536,12,0))</f>
        <v>#N/A</v>
      </c>
    </row>
    <row r="538" spans="2:13" ht="12" x14ac:dyDescent="0.2">
      <c r="B538" s="188">
        <v>388</v>
      </c>
      <c r="C538" s="185" t="e">
        <f>IFERROR(IFERROR(IFERROR(IFERROR(IFERROR(IFERROR(IFERROR(VLOOKUP(B538,FUTSAL!C$69:N11874,2,0),VLOOKUP(B538,VOLEYBOL!C$54:N2270,2,0)),VLOOKUP(B538,FUTBOL!C$31:N2358,2,0)),VLOOKUP(B538,BASKETBOL!C$42:N2372,2,0)),VLOOKUP(B538,HENTBOL!C$32:N2373,2,0)),VLOOKUP(B538,HOKEY!C$35:N1717,2,0)),VLOOKUP(B538,KRİKET!C$30:N2147,2,0)),VLOOKUP(B538,'FERDİ BRANŞLAR'!B$2:M493,2,0))</f>
        <v>#N/A</v>
      </c>
      <c r="D538" s="186" t="e">
        <f>IFERROR(IFERROR(IFERROR(IFERROR(IFERROR(IFERROR(IFERROR(VLOOKUP(B538,FUTSAL!C$69:N11874,3,0),VLOOKUP(B538,VOLEYBOL!C$54:N2270,3,0)),VLOOKUP(B538,FUTBOL!C$31:N2358,3,0)),VLOOKUP(B538,BASKETBOL!C$42:N2372,3,0)),VLOOKUP(B538,HENTBOL!C$32:N2373,3,0)),VLOOKUP(B538,HOKEY!C$35:N1717,3,0)),VLOOKUP(B538,KRİKET!C$30:N2147,3,0)),VLOOKUP(B538,'FERDİ BRANŞLAR'!B$2:M493,3,0))</f>
        <v>#N/A</v>
      </c>
      <c r="E538" s="185" t="e">
        <f>IFERROR(IFERROR(IFERROR(IFERROR(IFERROR(IFERROR(IFERROR(VLOOKUP(B538,FUTSAL!C$69:N11874,4,0),VLOOKUP(B538,VOLEYBOL!C$54:N2270,4,0)),VLOOKUP(B538,FUTBOL!C$31:N2358,4,0)),VLOOKUP(B538,BASKETBOL!C$42:N2372,4,0)),VLOOKUP(B538,HENTBOL!C$32:N2373,4,0)),VLOOKUP(B538,HOKEY!C$35:N1717,4,0)),VLOOKUP(B538,KRİKET!C$30:N2147,4,0)),VLOOKUP(B538,'FERDİ BRANŞLAR'!B$2:M493,4,0))</f>
        <v>#N/A</v>
      </c>
      <c r="F538" s="185" t="e">
        <f>IFERROR(IFERROR(IFERROR(IFERROR(IFERROR(IFERROR(IFERROR(VLOOKUP(B538,FUTSAL!C$69:N11874,5,0),VLOOKUP(B538,VOLEYBOL!C$54:N2270,5,0)),VLOOKUP(B538,FUTBOL!C$31:N2358,5,0)),VLOOKUP(B538,BASKETBOL!C$42:N2372,5,0)),VLOOKUP(B538,HENTBOL!C$32:N2373,5,0)),VLOOKUP(B538,HOKEY!C$35:N1717,5,0)),VLOOKUP(B538,KRİKET!C$30:N2147,5,0)),VLOOKUP(B538,'FERDİ BRANŞLAR'!B$2:M493,5,0))</f>
        <v>#N/A</v>
      </c>
      <c r="G538" s="185" t="e">
        <f>IFERROR(IFERROR(IFERROR(IFERROR(IFERROR(IFERROR(IFERROR(VLOOKUP(B538,FUTSAL!C$69:N12319,6,0),VLOOKUP(B538,VOLEYBOL!C$54:N2715,6,0)),VLOOKUP(B538,FUTBOL!C$31:N2803,6,0)),VLOOKUP(B538,BASKETBOL!C$42:N2817,6,0)),VLOOKUP(B538,HENTBOL!C$32:N2818,6,0)),VLOOKUP(B538,HOKEY!C$35:N2162,6,0)),VLOOKUP(B538,KRİKET!C$30:N2592,6,0)),VLOOKUP(B538,'FERDİ BRANŞLAR'!B$2:M493,6,0))</f>
        <v>#N/A</v>
      </c>
      <c r="H538" s="185" t="e">
        <f>IFERROR(IFERROR(IFERROR(IFERROR(IFERROR(IFERROR(IFERROR(VLOOKUP(B538,FUTSAL!C$69:N12319,7,0),VLOOKUP(B538,VOLEYBOL!C$54:N2715,7,0)),VLOOKUP(B538,FUTBOL!C$31:N2803,7,0)),VLOOKUP(B538,BASKETBOL!C$42:N2817,7,0)),VLOOKUP(B538,HENTBOL!C$32:N2818,7,0)),VLOOKUP(B538,HOKEY!C$35:N2162,7,0)),VLOOKUP(B538,KRİKET!C$30:N2592,7,0)),VLOOKUP(B538,'FERDİ BRANŞLAR'!B$2:M493,7,0))</f>
        <v>#N/A</v>
      </c>
      <c r="I538" s="187" t="e">
        <f>IFERROR(IFERROR(IFERROR(IFERROR(IFERROR(IFERROR(IFERROR(VLOOKUP(B538,FUTSAL!C$69:N12319,8,0),VLOOKUP(B538,VOLEYBOL!C$54:N2715,8,0)),VLOOKUP(B538,FUTBOL!C$31:N2803,8,0)),VLOOKUP(B538,BASKETBOL!C$42:N2817,8,0)),VLOOKUP(B538,HENTBOL!C$32:N2818,8,0)),VLOOKUP(B538,HOKEY!C$35:N2162,8,0)),VLOOKUP(B538,KRİKET!C$30:N2592,8,0)),VLOOKUP(B538,'FERDİ BRANŞLAR'!B$2:M493,8,0))</f>
        <v>#N/A</v>
      </c>
      <c r="J538" s="183" t="e">
        <f>IFERROR(IFERROR(IFERROR(IFERROR(IFERROR(IFERROR(IFERROR(VLOOKUP(B538,FUTSAL!C$69:N12319,9,0),VLOOKUP(B538,VOLEYBOL!C$54:N2715,9,0)),VLOOKUP(B538,FUTBOL!C$31:N2803,9,0)),VLOOKUP(B538,BASKETBOL!C$42:N2817,9,0)),VLOOKUP(B538,HENTBOL!C$32:N2818,9,0)),VLOOKUP(B538,HOKEY!C$35:N2162,9,0)),VLOOKUP(B538,KRİKET!C$30:N2592,9,0)),VLOOKUP(B538,'FERDİ BRANŞLAR'!B$2:M493,9,0))</f>
        <v>#N/A</v>
      </c>
      <c r="K538" s="183" t="e">
        <f>IFERROR(IFERROR(IFERROR(IFERROR(IFERROR(IFERROR(IFERROR(VLOOKUP(B538,FUTSAL!C$69:N12319,10,0),VLOOKUP(B538,VOLEYBOL!C$54:N2715,10,0)),VLOOKUP(B538,FUTBOL!C$31:N2803,10,0)),VLOOKUP(B538,BASKETBOL!C$42:N2817,10,0)),VLOOKUP(B538,HENTBOL!C$32:N2818,10,0)),VLOOKUP(B538,HOKEY!C$35:N2162,10,0)),VLOOKUP(B538,KRİKET!C$30:N2592,10,0)),VLOOKUP(B538,'FERDİ BRANŞLAR'!B$2:M493,10,0))</f>
        <v>#N/A</v>
      </c>
      <c r="L538" s="59" t="e">
        <f>IFERROR(IFERROR(IFERROR(IFERROR(IFERROR(IFERROR(IFERROR(VLOOKUP(B538,FUTSAL!C$69:N12319,11,0),VLOOKUP(B538,VOLEYBOL!C$54:N2715,11,0)),VLOOKUP(B538,FUTBOL!C$31:N2803,11,0)),VLOOKUP(B538,BASKETBOL!C$42:N2817,11,0)),VLOOKUP(B538,HENTBOL!C$32:N2818,11,0)),VLOOKUP(B538,HOKEY!C$35:N2162,11,0)),VLOOKUP(B538,KRİKET!C$30:N2592,11,0)),VLOOKUP(B538,'FERDİ BRANŞLAR'!B$2:M493,11,0))</f>
        <v>#N/A</v>
      </c>
      <c r="M538" s="79" t="e">
        <f>IFERROR(IFERROR(IFERROR(IFERROR(IFERROR(IFERROR(IFERROR(VLOOKUP(B538,FUTSAL!C$69:N12319,12,0),VLOOKUP(B538,VOLEYBOL!C$54:N2715,12,0)),VLOOKUP(B538,FUTBOL!C$31:N2803,12,0)),VLOOKUP(B538,BASKETBOL!C$42:N2817,12,0)),VLOOKUP(B538,HENTBOL!C$32:N2818,12,0)),VLOOKUP(B538,HOKEY!C$35:N2162,11,0)),VLOOKUP(B538,KRİKET!C$30:N2592,12,0)),VLOOKUP(B538,'FERDİ BRANŞLAR'!B$2:M493,12,0))</f>
        <v>#N/A</v>
      </c>
    </row>
    <row r="539" spans="2:13" ht="12" x14ac:dyDescent="0.2">
      <c r="B539" s="188">
        <v>389</v>
      </c>
      <c r="C539" s="185" t="e">
        <f>IFERROR(IFERROR(IFERROR(IFERROR(IFERROR(IFERROR(IFERROR(VLOOKUP(B539,FUTSAL!C$69:N11875,2,0),VLOOKUP(B539,VOLEYBOL!C$54:N2271,2,0)),VLOOKUP(B539,FUTBOL!C$31:N2359,2,0)),VLOOKUP(B539,BASKETBOL!C$42:N2373,2,0)),VLOOKUP(B539,HENTBOL!C$32:N2374,2,0)),VLOOKUP(B539,HOKEY!C$35:N1718,2,0)),VLOOKUP(B539,KRİKET!C$30:N2148,2,0)),VLOOKUP(B539,'FERDİ BRANŞLAR'!B$2:M494,2,0))</f>
        <v>#N/A</v>
      </c>
      <c r="D539" s="186" t="e">
        <f>IFERROR(IFERROR(IFERROR(IFERROR(IFERROR(IFERROR(IFERROR(VLOOKUP(B539,FUTSAL!C$69:N11875,3,0),VLOOKUP(B539,VOLEYBOL!C$54:N2271,3,0)),VLOOKUP(B539,FUTBOL!C$31:N2359,3,0)),VLOOKUP(B539,BASKETBOL!C$42:N2373,3,0)),VLOOKUP(B539,HENTBOL!C$32:N2374,3,0)),VLOOKUP(B539,HOKEY!C$35:N1718,3,0)),VLOOKUP(B539,KRİKET!C$30:N2148,3,0)),VLOOKUP(B539,'FERDİ BRANŞLAR'!B$2:M494,3,0))</f>
        <v>#N/A</v>
      </c>
      <c r="E539" s="185" t="e">
        <f>IFERROR(IFERROR(IFERROR(IFERROR(IFERROR(IFERROR(IFERROR(VLOOKUP(B539,FUTSAL!C$69:N11875,4,0),VLOOKUP(B539,VOLEYBOL!C$54:N2271,4,0)),VLOOKUP(B539,FUTBOL!C$31:N2359,4,0)),VLOOKUP(B539,BASKETBOL!C$42:N2373,4,0)),VLOOKUP(B539,HENTBOL!C$32:N2374,4,0)),VLOOKUP(B539,HOKEY!C$35:N1718,4,0)),VLOOKUP(B539,KRİKET!C$30:N2148,4,0)),VLOOKUP(B539,'FERDİ BRANŞLAR'!B$2:M494,4,0))</f>
        <v>#N/A</v>
      </c>
      <c r="F539" s="185" t="e">
        <f>IFERROR(IFERROR(IFERROR(IFERROR(IFERROR(IFERROR(IFERROR(VLOOKUP(B539,FUTSAL!C$69:N11875,5,0),VLOOKUP(B539,VOLEYBOL!C$54:N2271,5,0)),VLOOKUP(B539,FUTBOL!C$31:N2359,5,0)),VLOOKUP(B539,BASKETBOL!C$42:N2373,5,0)),VLOOKUP(B539,HENTBOL!C$32:N2374,5,0)),VLOOKUP(B539,HOKEY!C$35:N1718,5,0)),VLOOKUP(B539,KRİKET!C$30:N2148,5,0)),VLOOKUP(B539,'FERDİ BRANŞLAR'!B$2:M494,5,0))</f>
        <v>#N/A</v>
      </c>
      <c r="G539" s="185" t="e">
        <f>IFERROR(IFERROR(IFERROR(IFERROR(IFERROR(IFERROR(IFERROR(VLOOKUP(B539,FUTSAL!C$69:N12320,6,0),VLOOKUP(B539,VOLEYBOL!C$54:N2716,6,0)),VLOOKUP(B539,FUTBOL!C$31:N2804,6,0)),VLOOKUP(B539,BASKETBOL!C$42:N2818,6,0)),VLOOKUP(B539,HENTBOL!C$32:N2819,6,0)),VLOOKUP(B539,HOKEY!C$35:N2163,6,0)),VLOOKUP(B539,KRİKET!C$30:N2593,6,0)),VLOOKUP(B539,'FERDİ BRANŞLAR'!B$2:M494,6,0))</f>
        <v>#N/A</v>
      </c>
      <c r="H539" s="185" t="e">
        <f>IFERROR(IFERROR(IFERROR(IFERROR(IFERROR(IFERROR(IFERROR(VLOOKUP(B539,FUTSAL!C$69:N12320,7,0),VLOOKUP(B539,VOLEYBOL!C$54:N2716,7,0)),VLOOKUP(B539,FUTBOL!C$31:N2804,7,0)),VLOOKUP(B539,BASKETBOL!C$42:N2818,7,0)),VLOOKUP(B539,HENTBOL!C$32:N2819,7,0)),VLOOKUP(B539,HOKEY!C$35:N2163,7,0)),VLOOKUP(B539,KRİKET!C$30:N2593,7,0)),VLOOKUP(B539,'FERDİ BRANŞLAR'!B$2:M494,7,0))</f>
        <v>#N/A</v>
      </c>
      <c r="I539" s="187" t="e">
        <f>IFERROR(IFERROR(IFERROR(IFERROR(IFERROR(IFERROR(IFERROR(VLOOKUP(B539,FUTSAL!C$69:N12320,8,0),VLOOKUP(B539,VOLEYBOL!C$54:N2716,8,0)),VLOOKUP(B539,FUTBOL!C$31:N2804,8,0)),VLOOKUP(B539,BASKETBOL!C$42:N2818,8,0)),VLOOKUP(B539,HENTBOL!C$32:N2819,8,0)),VLOOKUP(B539,HOKEY!C$35:N2163,8,0)),VLOOKUP(B539,KRİKET!C$30:N2593,8,0)),VLOOKUP(B539,'FERDİ BRANŞLAR'!B$2:M494,8,0))</f>
        <v>#N/A</v>
      </c>
      <c r="J539" s="183" t="e">
        <f>IFERROR(IFERROR(IFERROR(IFERROR(IFERROR(IFERROR(IFERROR(VLOOKUP(B539,FUTSAL!C$69:N12320,9,0),VLOOKUP(B539,VOLEYBOL!C$54:N2716,9,0)),VLOOKUP(B539,FUTBOL!C$31:N2804,9,0)),VLOOKUP(B539,BASKETBOL!C$42:N2818,9,0)),VLOOKUP(B539,HENTBOL!C$32:N2819,9,0)),VLOOKUP(B539,HOKEY!C$35:N2163,9,0)),VLOOKUP(B539,KRİKET!C$30:N2593,9,0)),VLOOKUP(B539,'FERDİ BRANŞLAR'!B$2:M494,9,0))</f>
        <v>#N/A</v>
      </c>
      <c r="K539" s="183" t="e">
        <f>IFERROR(IFERROR(IFERROR(IFERROR(IFERROR(IFERROR(IFERROR(VLOOKUP(B539,FUTSAL!C$69:N12320,10,0),VLOOKUP(B539,VOLEYBOL!C$54:N2716,10,0)),VLOOKUP(B539,FUTBOL!C$31:N2804,10,0)),VLOOKUP(B539,BASKETBOL!C$42:N2818,10,0)),VLOOKUP(B539,HENTBOL!C$32:N2819,10,0)),VLOOKUP(B539,HOKEY!C$35:N2163,10,0)),VLOOKUP(B539,KRİKET!C$30:N2593,10,0)),VLOOKUP(B539,'FERDİ BRANŞLAR'!B$2:M494,10,0))</f>
        <v>#N/A</v>
      </c>
      <c r="L539" s="59" t="e">
        <f>IFERROR(IFERROR(IFERROR(IFERROR(IFERROR(IFERROR(IFERROR(VLOOKUP(B539,FUTSAL!C$69:N12320,11,0),VLOOKUP(B539,VOLEYBOL!C$54:N2716,11,0)),VLOOKUP(B539,FUTBOL!C$31:N2804,11,0)),VLOOKUP(B539,BASKETBOL!C$42:N2818,11,0)),VLOOKUP(B539,HENTBOL!C$32:N2819,11,0)),VLOOKUP(B539,HOKEY!C$35:N2163,11,0)),VLOOKUP(B539,KRİKET!C$30:N2593,11,0)),VLOOKUP(B539,'FERDİ BRANŞLAR'!B$2:M494,11,0))</f>
        <v>#N/A</v>
      </c>
      <c r="M539" s="79" t="e">
        <f>IFERROR(IFERROR(IFERROR(IFERROR(IFERROR(IFERROR(IFERROR(VLOOKUP(B539,FUTSAL!C$69:N12320,12,0),VLOOKUP(B539,VOLEYBOL!C$54:N2716,12,0)),VLOOKUP(B539,FUTBOL!C$31:N2804,12,0)),VLOOKUP(B539,BASKETBOL!C$42:N2818,12,0)),VLOOKUP(B539,HENTBOL!C$32:N2819,12,0)),VLOOKUP(B539,HOKEY!C$35:N2163,11,0)),VLOOKUP(B539,KRİKET!C$30:N2593,12,0)),VLOOKUP(B539,'FERDİ BRANŞLAR'!B$2:M494,12,0))</f>
        <v>#N/A</v>
      </c>
    </row>
    <row r="540" spans="2:13" ht="12" x14ac:dyDescent="0.2">
      <c r="B540" s="188">
        <v>390</v>
      </c>
      <c r="C540" s="185" t="e">
        <f>IFERROR(IFERROR(IFERROR(IFERROR(IFERROR(IFERROR(IFERROR(VLOOKUP(B540,FUTSAL!C$69:N11882,2,0),VLOOKUP(B540,VOLEYBOL!C$54:N2278,2,0)),VLOOKUP(B540,FUTBOL!C$31:N2366,2,0)),VLOOKUP(B540,BASKETBOL!C$42:N2380,2,0)),VLOOKUP(B540,HENTBOL!C$32:N2381,2,0)),VLOOKUP(B540,HOKEY!C$35:N1725,2,0)),VLOOKUP(B540,KRİKET!C$30:N2155,2,0)),VLOOKUP(B540,'FERDİ BRANŞLAR'!B$2:M501,2,0))</f>
        <v>#N/A</v>
      </c>
      <c r="D540" s="186" t="e">
        <f>IFERROR(IFERROR(IFERROR(IFERROR(IFERROR(IFERROR(IFERROR(VLOOKUP(B540,FUTSAL!C$69:N11882,3,0),VLOOKUP(B540,VOLEYBOL!C$54:N2278,3,0)),VLOOKUP(B540,FUTBOL!C$31:N2366,3,0)),VLOOKUP(B540,BASKETBOL!C$42:N2380,3,0)),VLOOKUP(B540,HENTBOL!C$32:N2381,3,0)),VLOOKUP(B540,HOKEY!C$35:N1725,3,0)),VLOOKUP(B540,KRİKET!C$30:N2155,3,0)),VLOOKUP(B540,'FERDİ BRANŞLAR'!B$2:M501,3,0))</f>
        <v>#N/A</v>
      </c>
      <c r="E540" s="185" t="e">
        <f>IFERROR(IFERROR(IFERROR(IFERROR(IFERROR(IFERROR(IFERROR(VLOOKUP(B540,FUTSAL!C$69:N11882,4,0),VLOOKUP(B540,VOLEYBOL!C$54:N2278,4,0)),VLOOKUP(B540,FUTBOL!C$31:N2366,4,0)),VLOOKUP(B540,BASKETBOL!C$42:N2380,4,0)),VLOOKUP(B540,HENTBOL!C$32:N2381,4,0)),VLOOKUP(B540,HOKEY!C$35:N1725,4,0)),VLOOKUP(B540,KRİKET!C$30:N2155,4,0)),VLOOKUP(B540,'FERDİ BRANŞLAR'!B$2:M501,4,0))</f>
        <v>#N/A</v>
      </c>
      <c r="F540" s="185" t="e">
        <f>IFERROR(IFERROR(IFERROR(IFERROR(IFERROR(IFERROR(IFERROR(VLOOKUP(B540,FUTSAL!C$69:N11882,5,0),VLOOKUP(B540,VOLEYBOL!C$54:N2278,5,0)),VLOOKUP(B540,FUTBOL!C$31:N2366,5,0)),VLOOKUP(B540,BASKETBOL!C$42:N2380,5,0)),VLOOKUP(B540,HENTBOL!C$32:N2381,5,0)),VLOOKUP(B540,HOKEY!C$35:N1725,5,0)),VLOOKUP(B540,KRİKET!C$30:N2155,5,0)),VLOOKUP(B540,'FERDİ BRANŞLAR'!B$2:M501,5,0))</f>
        <v>#N/A</v>
      </c>
      <c r="G540" s="185" t="e">
        <f>IFERROR(IFERROR(IFERROR(IFERROR(IFERROR(IFERROR(IFERROR(VLOOKUP(B540,FUTSAL!C$69:N12327,6,0),VLOOKUP(B540,VOLEYBOL!C$54:N2723,6,0)),VLOOKUP(B540,FUTBOL!C$31:N2811,6,0)),VLOOKUP(B540,BASKETBOL!C$42:N2825,6,0)),VLOOKUP(B540,HENTBOL!C$32:N2826,6,0)),VLOOKUP(B540,HOKEY!C$35:N2170,6,0)),VLOOKUP(B540,KRİKET!C$30:N2600,6,0)),VLOOKUP(B540,'FERDİ BRANŞLAR'!B$2:M501,6,0))</f>
        <v>#N/A</v>
      </c>
      <c r="H540" s="185" t="e">
        <f>IFERROR(IFERROR(IFERROR(IFERROR(IFERROR(IFERROR(IFERROR(VLOOKUP(B540,FUTSAL!C$69:N12327,7,0),VLOOKUP(B540,VOLEYBOL!C$54:N2723,7,0)),VLOOKUP(B540,FUTBOL!C$31:N2811,7,0)),VLOOKUP(B540,BASKETBOL!C$42:N2825,7,0)),VLOOKUP(B540,HENTBOL!C$32:N2826,7,0)),VLOOKUP(B540,HOKEY!C$35:N2170,7,0)),VLOOKUP(B540,KRİKET!C$30:N2600,7,0)),VLOOKUP(B540,'FERDİ BRANŞLAR'!B$2:M501,7,0))</f>
        <v>#N/A</v>
      </c>
      <c r="I540" s="187" t="e">
        <f>IFERROR(IFERROR(IFERROR(IFERROR(IFERROR(IFERROR(IFERROR(VLOOKUP(B540,FUTSAL!C$69:N12327,8,0),VLOOKUP(B540,VOLEYBOL!C$54:N2723,8,0)),VLOOKUP(B540,FUTBOL!C$31:N2811,8,0)),VLOOKUP(B540,BASKETBOL!C$42:N2825,8,0)),VLOOKUP(B540,HENTBOL!C$32:N2826,8,0)),VLOOKUP(B540,HOKEY!C$35:N2170,8,0)),VLOOKUP(B540,KRİKET!C$30:N2600,8,0)),VLOOKUP(B540,'FERDİ BRANŞLAR'!B$2:M501,8,0))</f>
        <v>#N/A</v>
      </c>
      <c r="J540" s="183" t="e">
        <f>IFERROR(IFERROR(IFERROR(IFERROR(IFERROR(IFERROR(IFERROR(VLOOKUP(B540,FUTSAL!C$69:N12327,9,0),VLOOKUP(B540,VOLEYBOL!C$54:N2723,9,0)),VLOOKUP(B540,FUTBOL!C$31:N2811,9,0)),VLOOKUP(B540,BASKETBOL!C$42:N2825,9,0)),VLOOKUP(B540,HENTBOL!C$32:N2826,9,0)),VLOOKUP(B540,HOKEY!C$35:N2170,9,0)),VLOOKUP(B540,KRİKET!C$30:N2600,9,0)),VLOOKUP(B540,'FERDİ BRANŞLAR'!B$2:M501,9,0))</f>
        <v>#N/A</v>
      </c>
      <c r="K540" s="183" t="e">
        <f>IFERROR(IFERROR(IFERROR(IFERROR(IFERROR(IFERROR(IFERROR(VLOOKUP(B540,FUTSAL!C$69:N12327,10,0),VLOOKUP(B540,VOLEYBOL!C$54:N2723,10,0)),VLOOKUP(B540,FUTBOL!C$31:N2811,10,0)),VLOOKUP(B540,BASKETBOL!C$42:N2825,10,0)),VLOOKUP(B540,HENTBOL!C$32:N2826,10,0)),VLOOKUP(B540,HOKEY!C$35:N2170,10,0)),VLOOKUP(B540,KRİKET!C$30:N2600,10,0)),VLOOKUP(B540,'FERDİ BRANŞLAR'!B$2:M501,10,0))</f>
        <v>#N/A</v>
      </c>
      <c r="L540" s="59" t="e">
        <f>IFERROR(IFERROR(IFERROR(IFERROR(IFERROR(IFERROR(IFERROR(VLOOKUP(B540,FUTSAL!C$69:N12327,11,0),VLOOKUP(B540,VOLEYBOL!C$54:N2723,11,0)),VLOOKUP(B540,FUTBOL!C$31:N2811,11,0)),VLOOKUP(B540,BASKETBOL!C$42:N2825,11,0)),VLOOKUP(B540,HENTBOL!C$32:N2826,11,0)),VLOOKUP(B540,HOKEY!C$35:N2170,11,0)),VLOOKUP(B540,KRİKET!C$30:N2600,11,0)),VLOOKUP(B540,'FERDİ BRANŞLAR'!B$2:M501,11,0))</f>
        <v>#N/A</v>
      </c>
      <c r="M540" s="79" t="e">
        <f>IFERROR(IFERROR(IFERROR(IFERROR(IFERROR(IFERROR(IFERROR(VLOOKUP(B540,FUTSAL!C$69:N12327,12,0),VLOOKUP(B540,VOLEYBOL!C$54:N2723,12,0)),VLOOKUP(B540,FUTBOL!C$31:N2811,12,0)),VLOOKUP(B540,BASKETBOL!C$42:N2825,12,0)),VLOOKUP(B540,HENTBOL!C$32:N2826,12,0)),VLOOKUP(B540,HOKEY!C$35:N2170,11,0)),VLOOKUP(B540,KRİKET!C$30:N2600,12,0)),VLOOKUP(B540,'FERDİ BRANŞLAR'!B$2:M501,12,0))</f>
        <v>#N/A</v>
      </c>
    </row>
    <row r="541" spans="2:13" ht="12" x14ac:dyDescent="0.2">
      <c r="B541" s="188">
        <v>391</v>
      </c>
      <c r="C541" s="185" t="e">
        <f>IFERROR(IFERROR(IFERROR(IFERROR(IFERROR(IFERROR(IFERROR(VLOOKUP(B541,FUTSAL!C$69:N11883,2,0),VLOOKUP(B541,VOLEYBOL!C$54:N2279,2,0)),VLOOKUP(B541,FUTBOL!C$31:N2367,2,0)),VLOOKUP(B541,BASKETBOL!C$42:N2381,2,0)),VLOOKUP(B541,HENTBOL!C$32:N2382,2,0)),VLOOKUP(B541,HOKEY!C$35:N1726,2,0)),VLOOKUP(B541,KRİKET!C$30:N2156,2,0)),VLOOKUP(B541,'FERDİ BRANŞLAR'!B$2:M502,2,0))</f>
        <v>#N/A</v>
      </c>
      <c r="D541" s="186" t="e">
        <f>IFERROR(IFERROR(IFERROR(IFERROR(IFERROR(IFERROR(IFERROR(VLOOKUP(B541,FUTSAL!C$69:N11883,3,0),VLOOKUP(B541,VOLEYBOL!C$54:N2279,3,0)),VLOOKUP(B541,FUTBOL!C$31:N2367,3,0)),VLOOKUP(B541,BASKETBOL!C$42:N2381,3,0)),VLOOKUP(B541,HENTBOL!C$32:N2382,3,0)),VLOOKUP(B541,HOKEY!C$35:N1726,3,0)),VLOOKUP(B541,KRİKET!C$30:N2156,3,0)),VLOOKUP(B541,'FERDİ BRANŞLAR'!B$2:M502,3,0))</f>
        <v>#N/A</v>
      </c>
      <c r="E541" s="185" t="e">
        <f>IFERROR(IFERROR(IFERROR(IFERROR(IFERROR(IFERROR(IFERROR(VLOOKUP(B541,FUTSAL!C$69:N11883,4,0),VLOOKUP(B541,VOLEYBOL!C$54:N2279,4,0)),VLOOKUP(B541,FUTBOL!C$31:N2367,4,0)),VLOOKUP(B541,BASKETBOL!C$42:N2381,4,0)),VLOOKUP(B541,HENTBOL!C$32:N2382,4,0)),VLOOKUP(B541,HOKEY!C$35:N1726,4,0)),VLOOKUP(B541,KRİKET!C$30:N2156,4,0)),VLOOKUP(B541,'FERDİ BRANŞLAR'!B$2:M502,4,0))</f>
        <v>#N/A</v>
      </c>
      <c r="F541" s="185" t="e">
        <f>IFERROR(IFERROR(IFERROR(IFERROR(IFERROR(IFERROR(IFERROR(VLOOKUP(B541,FUTSAL!C$69:N11883,5,0),VLOOKUP(B541,VOLEYBOL!C$54:N2279,5,0)),VLOOKUP(B541,FUTBOL!C$31:N2367,5,0)),VLOOKUP(B541,BASKETBOL!C$42:N2381,5,0)),VLOOKUP(B541,HENTBOL!C$32:N2382,5,0)),VLOOKUP(B541,HOKEY!C$35:N1726,5,0)),VLOOKUP(B541,KRİKET!C$30:N2156,5,0)),VLOOKUP(B541,'FERDİ BRANŞLAR'!B$2:M502,5,0))</f>
        <v>#N/A</v>
      </c>
      <c r="G541" s="185" t="e">
        <f>IFERROR(IFERROR(IFERROR(IFERROR(IFERROR(IFERROR(IFERROR(VLOOKUP(B541,FUTSAL!C$69:N12328,6,0),VLOOKUP(B541,VOLEYBOL!C$54:N2724,6,0)),VLOOKUP(B541,FUTBOL!C$31:N2812,6,0)),VLOOKUP(B541,BASKETBOL!C$42:N2826,6,0)),VLOOKUP(B541,HENTBOL!C$32:N2827,6,0)),VLOOKUP(B541,HOKEY!C$35:N2171,6,0)),VLOOKUP(B541,KRİKET!C$30:N2601,6,0)),VLOOKUP(B541,'FERDİ BRANŞLAR'!B$2:M502,6,0))</f>
        <v>#N/A</v>
      </c>
      <c r="H541" s="185" t="e">
        <f>IFERROR(IFERROR(IFERROR(IFERROR(IFERROR(IFERROR(IFERROR(VLOOKUP(B541,FUTSAL!C$69:N12328,7,0),VLOOKUP(B541,VOLEYBOL!C$54:N2724,7,0)),VLOOKUP(B541,FUTBOL!C$31:N2812,7,0)),VLOOKUP(B541,BASKETBOL!C$42:N2826,7,0)),VLOOKUP(B541,HENTBOL!C$32:N2827,7,0)),VLOOKUP(B541,HOKEY!C$35:N2171,7,0)),VLOOKUP(B541,KRİKET!C$30:N2601,7,0)),VLOOKUP(B541,'FERDİ BRANŞLAR'!B$2:M502,7,0))</f>
        <v>#N/A</v>
      </c>
      <c r="I541" s="187" t="e">
        <f>IFERROR(IFERROR(IFERROR(IFERROR(IFERROR(IFERROR(IFERROR(VLOOKUP(B541,FUTSAL!C$69:N12328,8,0),VLOOKUP(B541,VOLEYBOL!C$54:N2724,8,0)),VLOOKUP(B541,FUTBOL!C$31:N2812,8,0)),VLOOKUP(B541,BASKETBOL!C$42:N2826,8,0)),VLOOKUP(B541,HENTBOL!C$32:N2827,8,0)),VLOOKUP(B541,HOKEY!C$35:N2171,8,0)),VLOOKUP(B541,KRİKET!C$30:N2601,8,0)),VLOOKUP(B541,'FERDİ BRANŞLAR'!B$2:M502,8,0))</f>
        <v>#N/A</v>
      </c>
      <c r="J541" s="183" t="e">
        <f>IFERROR(IFERROR(IFERROR(IFERROR(IFERROR(IFERROR(IFERROR(VLOOKUP(B541,FUTSAL!C$69:N12328,9,0),VLOOKUP(B541,VOLEYBOL!C$54:N2724,9,0)),VLOOKUP(B541,FUTBOL!C$31:N2812,9,0)),VLOOKUP(B541,BASKETBOL!C$42:N2826,9,0)),VLOOKUP(B541,HENTBOL!C$32:N2827,9,0)),VLOOKUP(B541,HOKEY!C$35:N2171,9,0)),VLOOKUP(B541,KRİKET!C$30:N2601,9,0)),VLOOKUP(B541,'FERDİ BRANŞLAR'!B$2:M502,9,0))</f>
        <v>#N/A</v>
      </c>
      <c r="K541" s="183" t="e">
        <f>IFERROR(IFERROR(IFERROR(IFERROR(IFERROR(IFERROR(IFERROR(VLOOKUP(B541,FUTSAL!C$69:N12328,10,0),VLOOKUP(B541,VOLEYBOL!C$54:N2724,10,0)),VLOOKUP(B541,FUTBOL!C$31:N2812,10,0)),VLOOKUP(B541,BASKETBOL!C$42:N2826,10,0)),VLOOKUP(B541,HENTBOL!C$32:N2827,10,0)),VLOOKUP(B541,HOKEY!C$35:N2171,10,0)),VLOOKUP(B541,KRİKET!C$30:N2601,10,0)),VLOOKUP(B541,'FERDİ BRANŞLAR'!B$2:M502,10,0))</f>
        <v>#N/A</v>
      </c>
      <c r="L541" s="59" t="e">
        <f>IFERROR(IFERROR(IFERROR(IFERROR(IFERROR(IFERROR(IFERROR(VLOOKUP(B541,FUTSAL!C$69:N12328,11,0),VLOOKUP(B541,VOLEYBOL!C$54:N2724,11,0)),VLOOKUP(B541,FUTBOL!C$31:N2812,11,0)),VLOOKUP(B541,BASKETBOL!C$42:N2826,11,0)),VLOOKUP(B541,HENTBOL!C$32:N2827,11,0)),VLOOKUP(B541,HOKEY!C$35:N2171,11,0)),VLOOKUP(B541,KRİKET!C$30:N2601,11,0)),VLOOKUP(B541,'FERDİ BRANŞLAR'!B$2:M502,11,0))</f>
        <v>#N/A</v>
      </c>
      <c r="M541" s="79" t="e">
        <f>IFERROR(IFERROR(IFERROR(IFERROR(IFERROR(IFERROR(IFERROR(VLOOKUP(B541,FUTSAL!C$69:N12328,12,0),VLOOKUP(B541,VOLEYBOL!C$54:N2724,12,0)),VLOOKUP(B541,FUTBOL!C$31:N2812,12,0)),VLOOKUP(B541,BASKETBOL!C$42:N2826,12,0)),VLOOKUP(B541,HENTBOL!C$32:N2827,12,0)),VLOOKUP(B541,HOKEY!C$35:N2171,11,0)),VLOOKUP(B541,KRİKET!C$30:N2601,12,0)),VLOOKUP(B541,'FERDİ BRANŞLAR'!B$2:M502,12,0))</f>
        <v>#N/A</v>
      </c>
    </row>
    <row r="542" spans="2:13" ht="12" x14ac:dyDescent="0.2">
      <c r="B542" s="188">
        <v>392</v>
      </c>
      <c r="C542" s="185" t="e">
        <f>IFERROR(IFERROR(IFERROR(IFERROR(IFERROR(IFERROR(IFERROR(VLOOKUP(B542,FUTSAL!C$69:N11918,2,0),VLOOKUP(B542,VOLEYBOL!C$54:N2314,2,0)),VLOOKUP(B542,FUTBOL!C$31:N2402,2,0)),VLOOKUP(B542,BASKETBOL!C$42:N2416,2,0)),VLOOKUP(B542,HENTBOL!C$32:N2417,2,0)),VLOOKUP(B542,HOKEY!C$35:N1761,2,0)),VLOOKUP(B542,KRİKET!C$30:N2191,2,0)),VLOOKUP(B542,'FERDİ BRANŞLAR'!B$2:M537,2,0))</f>
        <v>#N/A</v>
      </c>
      <c r="D542" s="186" t="e">
        <f>IFERROR(IFERROR(IFERROR(IFERROR(IFERROR(IFERROR(IFERROR(VLOOKUP(B542,FUTSAL!C$69:N11918,3,0),VLOOKUP(B542,VOLEYBOL!C$54:N2314,3,0)),VLOOKUP(B542,FUTBOL!C$31:N2402,3,0)),VLOOKUP(B542,BASKETBOL!C$42:N2416,3,0)),VLOOKUP(B542,HENTBOL!C$32:N2417,3,0)),VLOOKUP(B542,HOKEY!C$35:N1761,3,0)),VLOOKUP(B542,KRİKET!C$30:N2191,3,0)),VLOOKUP(B542,'FERDİ BRANŞLAR'!B$2:M537,3,0))</f>
        <v>#N/A</v>
      </c>
      <c r="E542" s="185" t="e">
        <f>IFERROR(IFERROR(IFERROR(IFERROR(IFERROR(IFERROR(IFERROR(VLOOKUP(B542,FUTSAL!C$69:N11918,4,0),VLOOKUP(B542,VOLEYBOL!C$54:N2314,4,0)),VLOOKUP(B542,FUTBOL!C$31:N2402,4,0)),VLOOKUP(B542,BASKETBOL!C$42:N2416,4,0)),VLOOKUP(B542,HENTBOL!C$32:N2417,4,0)),VLOOKUP(B542,HOKEY!C$35:N1761,4,0)),VLOOKUP(B542,KRİKET!C$30:N2191,4,0)),VLOOKUP(B542,'FERDİ BRANŞLAR'!B$2:M537,4,0))</f>
        <v>#N/A</v>
      </c>
      <c r="F542" s="185" t="e">
        <f>IFERROR(IFERROR(IFERROR(IFERROR(IFERROR(IFERROR(IFERROR(VLOOKUP(B542,FUTSAL!C$69:N11918,5,0),VLOOKUP(B542,VOLEYBOL!C$54:N2314,5,0)),VLOOKUP(B542,FUTBOL!C$31:N2402,5,0)),VLOOKUP(B542,BASKETBOL!C$42:N2416,5,0)),VLOOKUP(B542,HENTBOL!C$32:N2417,5,0)),VLOOKUP(B542,HOKEY!C$35:N1761,5,0)),VLOOKUP(B542,KRİKET!C$30:N2191,5,0)),VLOOKUP(B542,'FERDİ BRANŞLAR'!B$2:M537,5,0))</f>
        <v>#N/A</v>
      </c>
      <c r="G542" s="185" t="e">
        <f>IFERROR(IFERROR(IFERROR(IFERROR(IFERROR(IFERROR(IFERROR(VLOOKUP(B542,FUTSAL!C$69:N12363,6,0),VLOOKUP(B542,VOLEYBOL!C$54:N2759,6,0)),VLOOKUP(B542,FUTBOL!C$31:N2847,6,0)),VLOOKUP(B542,BASKETBOL!C$42:N2861,6,0)),VLOOKUP(B542,HENTBOL!C$32:N2862,6,0)),VLOOKUP(B542,HOKEY!C$35:N2206,6,0)),VLOOKUP(B542,KRİKET!C$30:N2636,6,0)),VLOOKUP(B542,'FERDİ BRANŞLAR'!B$2:M537,6,0))</f>
        <v>#N/A</v>
      </c>
      <c r="H542" s="185" t="e">
        <f>IFERROR(IFERROR(IFERROR(IFERROR(IFERROR(IFERROR(IFERROR(VLOOKUP(B542,FUTSAL!C$69:N12363,7,0),VLOOKUP(B542,VOLEYBOL!C$54:N2759,7,0)),VLOOKUP(B542,FUTBOL!C$31:N2847,7,0)),VLOOKUP(B542,BASKETBOL!C$42:N2861,7,0)),VLOOKUP(B542,HENTBOL!C$32:N2862,7,0)),VLOOKUP(B542,HOKEY!C$35:N2206,7,0)),VLOOKUP(B542,KRİKET!C$30:N2636,7,0)),VLOOKUP(B542,'FERDİ BRANŞLAR'!B$2:M537,7,0))</f>
        <v>#N/A</v>
      </c>
      <c r="I542" s="187" t="e">
        <f>IFERROR(IFERROR(IFERROR(IFERROR(IFERROR(IFERROR(IFERROR(VLOOKUP(B542,FUTSAL!C$69:N12363,8,0),VLOOKUP(B542,VOLEYBOL!C$54:N2759,8,0)),VLOOKUP(B542,FUTBOL!C$31:N2847,8,0)),VLOOKUP(B542,BASKETBOL!C$42:N2861,8,0)),VLOOKUP(B542,HENTBOL!C$32:N2862,8,0)),VLOOKUP(B542,HOKEY!C$35:N2206,8,0)),VLOOKUP(B542,KRİKET!C$30:N2636,8,0)),VLOOKUP(B542,'FERDİ BRANŞLAR'!B$2:M537,8,0))</f>
        <v>#N/A</v>
      </c>
      <c r="J542" s="183" t="e">
        <f>IFERROR(IFERROR(IFERROR(IFERROR(IFERROR(IFERROR(IFERROR(VLOOKUP(B542,FUTSAL!C$69:N12363,9,0),VLOOKUP(B542,VOLEYBOL!C$54:N2759,9,0)),VLOOKUP(B542,FUTBOL!C$31:N2847,9,0)),VLOOKUP(B542,BASKETBOL!C$42:N2861,9,0)),VLOOKUP(B542,HENTBOL!C$32:N2862,9,0)),VLOOKUP(B542,HOKEY!C$35:N2206,9,0)),VLOOKUP(B542,KRİKET!C$30:N2636,9,0)),VLOOKUP(B542,'FERDİ BRANŞLAR'!B$2:M537,9,0))</f>
        <v>#N/A</v>
      </c>
      <c r="K542" s="183" t="e">
        <f>IFERROR(IFERROR(IFERROR(IFERROR(IFERROR(IFERROR(IFERROR(VLOOKUP(B542,FUTSAL!C$69:N12363,10,0),VLOOKUP(B542,VOLEYBOL!C$54:N2759,10,0)),VLOOKUP(B542,FUTBOL!C$31:N2847,10,0)),VLOOKUP(B542,BASKETBOL!C$42:N2861,10,0)),VLOOKUP(B542,HENTBOL!C$32:N2862,10,0)),VLOOKUP(B542,HOKEY!C$35:N2206,10,0)),VLOOKUP(B542,KRİKET!C$30:N2636,10,0)),VLOOKUP(B542,'FERDİ BRANŞLAR'!B$2:M537,10,0))</f>
        <v>#N/A</v>
      </c>
      <c r="L542" s="59" t="e">
        <f>IFERROR(IFERROR(IFERROR(IFERROR(IFERROR(IFERROR(IFERROR(VLOOKUP(B542,FUTSAL!C$69:N12363,11,0),VLOOKUP(B542,VOLEYBOL!C$54:N2759,11,0)),VLOOKUP(B542,FUTBOL!C$31:N2847,11,0)),VLOOKUP(B542,BASKETBOL!C$42:N2861,11,0)),VLOOKUP(B542,HENTBOL!C$32:N2862,11,0)),VLOOKUP(B542,HOKEY!C$35:N2206,11,0)),VLOOKUP(B542,KRİKET!C$30:N2636,11,0)),VLOOKUP(B542,'FERDİ BRANŞLAR'!B$2:M537,11,0))</f>
        <v>#N/A</v>
      </c>
      <c r="M542" s="79" t="e">
        <f>IFERROR(IFERROR(IFERROR(IFERROR(IFERROR(IFERROR(IFERROR(VLOOKUP(B542,FUTSAL!C$69:N12363,12,0),VLOOKUP(B542,VOLEYBOL!C$54:N2759,12,0)),VLOOKUP(B542,FUTBOL!C$31:N2847,12,0)),VLOOKUP(B542,BASKETBOL!C$42:N2861,12,0)),VLOOKUP(B542,HENTBOL!C$32:N2862,12,0)),VLOOKUP(B542,HOKEY!C$35:N2206,11,0)),VLOOKUP(B542,KRİKET!C$30:N2636,12,0)),VLOOKUP(B542,'FERDİ BRANŞLAR'!B$2:M537,12,0))</f>
        <v>#N/A</v>
      </c>
    </row>
    <row r="543" spans="2:13" ht="12" x14ac:dyDescent="0.2">
      <c r="B543" s="188">
        <v>393</v>
      </c>
      <c r="C543" s="185" t="e">
        <f>IFERROR(IFERROR(IFERROR(IFERROR(IFERROR(IFERROR(IFERROR(VLOOKUP(B543,FUTSAL!C$69:N11919,2,0),VLOOKUP(B543,VOLEYBOL!C$54:N2315,2,0)),VLOOKUP(B543,FUTBOL!C$31:N2403,2,0)),VLOOKUP(B543,BASKETBOL!C$42:N2417,2,0)),VLOOKUP(B543,HENTBOL!C$32:N2418,2,0)),VLOOKUP(B543,HOKEY!C$35:N1762,2,0)),VLOOKUP(B543,KRİKET!C$30:N2192,2,0)),VLOOKUP(B543,'FERDİ BRANŞLAR'!B$2:M538,2,0))</f>
        <v>#N/A</v>
      </c>
      <c r="D543" s="186" t="e">
        <f>IFERROR(IFERROR(IFERROR(IFERROR(IFERROR(IFERROR(IFERROR(VLOOKUP(B543,FUTSAL!C$69:N11919,3,0),VLOOKUP(B543,VOLEYBOL!C$54:N2315,3,0)),VLOOKUP(B543,FUTBOL!C$31:N2403,3,0)),VLOOKUP(B543,BASKETBOL!C$42:N2417,3,0)),VLOOKUP(B543,HENTBOL!C$32:N2418,3,0)),VLOOKUP(B543,HOKEY!C$35:N1762,3,0)),VLOOKUP(B543,KRİKET!C$30:N2192,3,0)),VLOOKUP(B543,'FERDİ BRANŞLAR'!B$2:M538,3,0))</f>
        <v>#N/A</v>
      </c>
      <c r="E543" s="185" t="e">
        <f>IFERROR(IFERROR(IFERROR(IFERROR(IFERROR(IFERROR(IFERROR(VLOOKUP(B543,FUTSAL!C$69:N11919,4,0),VLOOKUP(B543,VOLEYBOL!C$54:N2315,4,0)),VLOOKUP(B543,FUTBOL!C$31:N2403,4,0)),VLOOKUP(B543,BASKETBOL!C$42:N2417,4,0)),VLOOKUP(B543,HENTBOL!C$32:N2418,4,0)),VLOOKUP(B543,HOKEY!C$35:N1762,4,0)),VLOOKUP(B543,KRİKET!C$30:N2192,4,0)),VLOOKUP(B543,'FERDİ BRANŞLAR'!B$2:M538,4,0))</f>
        <v>#N/A</v>
      </c>
      <c r="F543" s="185" t="e">
        <f>IFERROR(IFERROR(IFERROR(IFERROR(IFERROR(IFERROR(IFERROR(VLOOKUP(B543,FUTSAL!C$69:N11919,5,0),VLOOKUP(B543,VOLEYBOL!C$54:N2315,5,0)),VLOOKUP(B543,FUTBOL!C$31:N2403,5,0)),VLOOKUP(B543,BASKETBOL!C$42:N2417,5,0)),VLOOKUP(B543,HENTBOL!C$32:N2418,5,0)),VLOOKUP(B543,HOKEY!C$35:N1762,5,0)),VLOOKUP(B543,KRİKET!C$30:N2192,5,0)),VLOOKUP(B543,'FERDİ BRANŞLAR'!B$2:M538,5,0))</f>
        <v>#N/A</v>
      </c>
      <c r="G543" s="185" t="e">
        <f>IFERROR(IFERROR(IFERROR(IFERROR(IFERROR(IFERROR(IFERROR(VLOOKUP(B543,FUTSAL!C$69:N12364,6,0),VLOOKUP(B543,VOLEYBOL!C$54:N2760,6,0)),VLOOKUP(B543,FUTBOL!C$31:N2848,6,0)),VLOOKUP(B543,BASKETBOL!C$42:N2862,6,0)),VLOOKUP(B543,HENTBOL!C$32:N2863,6,0)),VLOOKUP(B543,HOKEY!C$35:N2207,6,0)),VLOOKUP(B543,KRİKET!C$30:N2637,6,0)),VLOOKUP(B543,'FERDİ BRANŞLAR'!B$2:M538,6,0))</f>
        <v>#N/A</v>
      </c>
      <c r="H543" s="185" t="e">
        <f>IFERROR(IFERROR(IFERROR(IFERROR(IFERROR(IFERROR(IFERROR(VLOOKUP(B543,FUTSAL!C$69:N12364,7,0),VLOOKUP(B543,VOLEYBOL!C$54:N2760,7,0)),VLOOKUP(B543,FUTBOL!C$31:N2848,7,0)),VLOOKUP(B543,BASKETBOL!C$42:N2862,7,0)),VLOOKUP(B543,HENTBOL!C$32:N2863,7,0)),VLOOKUP(B543,HOKEY!C$35:N2207,7,0)),VLOOKUP(B543,KRİKET!C$30:N2637,7,0)),VLOOKUP(B543,'FERDİ BRANŞLAR'!B$2:M538,7,0))</f>
        <v>#N/A</v>
      </c>
      <c r="I543" s="187" t="e">
        <f>IFERROR(IFERROR(IFERROR(IFERROR(IFERROR(IFERROR(IFERROR(VLOOKUP(B543,FUTSAL!C$69:N12364,8,0),VLOOKUP(B543,VOLEYBOL!C$54:N2760,8,0)),VLOOKUP(B543,FUTBOL!C$31:N2848,8,0)),VLOOKUP(B543,BASKETBOL!C$42:N2862,8,0)),VLOOKUP(B543,HENTBOL!C$32:N2863,8,0)),VLOOKUP(B543,HOKEY!C$35:N2207,8,0)),VLOOKUP(B543,KRİKET!C$30:N2637,8,0)),VLOOKUP(B543,'FERDİ BRANŞLAR'!B$2:M538,8,0))</f>
        <v>#N/A</v>
      </c>
      <c r="J543" s="183" t="e">
        <f>IFERROR(IFERROR(IFERROR(IFERROR(IFERROR(IFERROR(IFERROR(VLOOKUP(B543,FUTSAL!C$69:N12364,9,0),VLOOKUP(B543,VOLEYBOL!C$54:N2760,9,0)),VLOOKUP(B543,FUTBOL!C$31:N2848,9,0)),VLOOKUP(B543,BASKETBOL!C$42:N2862,9,0)),VLOOKUP(B543,HENTBOL!C$32:N2863,9,0)),VLOOKUP(B543,HOKEY!C$35:N2207,9,0)),VLOOKUP(B543,KRİKET!C$30:N2637,9,0)),VLOOKUP(B543,'FERDİ BRANŞLAR'!B$2:M538,9,0))</f>
        <v>#N/A</v>
      </c>
      <c r="K543" s="183" t="e">
        <f>IFERROR(IFERROR(IFERROR(IFERROR(IFERROR(IFERROR(IFERROR(VLOOKUP(B543,FUTSAL!C$69:N12364,10,0),VLOOKUP(B543,VOLEYBOL!C$54:N2760,10,0)),VLOOKUP(B543,FUTBOL!C$31:N2848,10,0)),VLOOKUP(B543,BASKETBOL!C$42:N2862,10,0)),VLOOKUP(B543,HENTBOL!C$32:N2863,10,0)),VLOOKUP(B543,HOKEY!C$35:N2207,10,0)),VLOOKUP(B543,KRİKET!C$30:N2637,10,0)),VLOOKUP(B543,'FERDİ BRANŞLAR'!B$2:M538,10,0))</f>
        <v>#N/A</v>
      </c>
      <c r="L543" s="59" t="e">
        <f>IFERROR(IFERROR(IFERROR(IFERROR(IFERROR(IFERROR(IFERROR(VLOOKUP(B543,FUTSAL!C$69:N12364,11,0),VLOOKUP(B543,VOLEYBOL!C$54:N2760,11,0)),VLOOKUP(B543,FUTBOL!C$31:N2848,11,0)),VLOOKUP(B543,BASKETBOL!C$42:N2862,11,0)),VLOOKUP(B543,HENTBOL!C$32:N2863,11,0)),VLOOKUP(B543,HOKEY!C$35:N2207,11,0)),VLOOKUP(B543,KRİKET!C$30:N2637,11,0)),VLOOKUP(B543,'FERDİ BRANŞLAR'!B$2:M538,11,0))</f>
        <v>#N/A</v>
      </c>
      <c r="M543" s="79" t="e">
        <f>IFERROR(IFERROR(IFERROR(IFERROR(IFERROR(IFERROR(IFERROR(VLOOKUP(B543,FUTSAL!C$69:N12364,12,0),VLOOKUP(B543,VOLEYBOL!C$54:N2760,12,0)),VLOOKUP(B543,FUTBOL!C$31:N2848,12,0)),VLOOKUP(B543,BASKETBOL!C$42:N2862,12,0)),VLOOKUP(B543,HENTBOL!C$32:N2863,12,0)),VLOOKUP(B543,HOKEY!C$35:N2207,11,0)),VLOOKUP(B543,KRİKET!C$30:N2637,12,0)),VLOOKUP(B543,'FERDİ BRANŞLAR'!B$2:M538,12,0))</f>
        <v>#N/A</v>
      </c>
    </row>
    <row r="544" spans="2:13" ht="12" x14ac:dyDescent="0.2">
      <c r="B544" s="188">
        <v>394</v>
      </c>
      <c r="C544" s="185" t="e">
        <f>IFERROR(IFERROR(IFERROR(IFERROR(IFERROR(IFERROR(IFERROR(VLOOKUP(B544,FUTSAL!C$69:N11876,2,0),VLOOKUP(B544,VOLEYBOL!C$54:N2272,2,0)),VLOOKUP(B544,FUTBOL!C$31:N2360,2,0)),VLOOKUP(B544,BASKETBOL!C$42:N2374,2,0)),VLOOKUP(B544,HENTBOL!C$32:N2375,2,0)),VLOOKUP(B544,HOKEY!C$35:N1719,2,0)),VLOOKUP(B544,KRİKET!C$30:N2149,2,0)),VLOOKUP(B544,'FERDİ BRANŞLAR'!B$2:M495,2,0))</f>
        <v>#N/A</v>
      </c>
      <c r="D544" s="186" t="e">
        <f>IFERROR(IFERROR(IFERROR(IFERROR(IFERROR(IFERROR(IFERROR(VLOOKUP(B544,FUTSAL!C$69:N11876,3,0),VLOOKUP(B544,VOLEYBOL!C$54:N2272,3,0)),VLOOKUP(B544,FUTBOL!C$31:N2360,3,0)),VLOOKUP(B544,BASKETBOL!C$42:N2374,3,0)),VLOOKUP(B544,HENTBOL!C$32:N2375,3,0)),VLOOKUP(B544,HOKEY!C$35:N1719,3,0)),VLOOKUP(B544,KRİKET!C$30:N2149,3,0)),VLOOKUP(B544,'FERDİ BRANŞLAR'!B$2:M495,3,0))</f>
        <v>#N/A</v>
      </c>
      <c r="E544" s="185" t="e">
        <f>IFERROR(IFERROR(IFERROR(IFERROR(IFERROR(IFERROR(IFERROR(VLOOKUP(B544,FUTSAL!C$69:N11876,4,0),VLOOKUP(B544,VOLEYBOL!C$54:N2272,4,0)),VLOOKUP(B544,FUTBOL!C$31:N2360,4,0)),VLOOKUP(B544,BASKETBOL!C$42:N2374,4,0)),VLOOKUP(B544,HENTBOL!C$32:N2375,4,0)),VLOOKUP(B544,HOKEY!C$35:N1719,4,0)),VLOOKUP(B544,KRİKET!C$30:N2149,4,0)),VLOOKUP(B544,'FERDİ BRANŞLAR'!B$2:M495,4,0))</f>
        <v>#N/A</v>
      </c>
      <c r="F544" s="185" t="e">
        <f>IFERROR(IFERROR(IFERROR(IFERROR(IFERROR(IFERROR(IFERROR(VLOOKUP(B544,FUTSAL!C$69:N11876,5,0),VLOOKUP(B544,VOLEYBOL!C$54:N2272,5,0)),VLOOKUP(B544,FUTBOL!C$31:N2360,5,0)),VLOOKUP(B544,BASKETBOL!C$42:N2374,5,0)),VLOOKUP(B544,HENTBOL!C$32:N2375,5,0)),VLOOKUP(B544,HOKEY!C$35:N1719,5,0)),VLOOKUP(B544,KRİKET!C$30:N2149,5,0)),VLOOKUP(B544,'FERDİ BRANŞLAR'!B$2:M495,5,0))</f>
        <v>#N/A</v>
      </c>
      <c r="G544" s="185" t="e">
        <f>IFERROR(IFERROR(IFERROR(IFERROR(IFERROR(IFERROR(IFERROR(VLOOKUP(B544,FUTSAL!C$69:N12321,6,0),VLOOKUP(B544,VOLEYBOL!C$54:N2717,6,0)),VLOOKUP(B544,FUTBOL!C$31:N2805,6,0)),VLOOKUP(B544,BASKETBOL!C$42:N2819,6,0)),VLOOKUP(B544,HENTBOL!C$32:N2820,6,0)),VLOOKUP(B544,HOKEY!C$35:N2164,6,0)),VLOOKUP(B544,KRİKET!C$30:N2594,6,0)),VLOOKUP(B544,'FERDİ BRANŞLAR'!B$2:M495,6,0))</f>
        <v>#N/A</v>
      </c>
      <c r="H544" s="185" t="e">
        <f>IFERROR(IFERROR(IFERROR(IFERROR(IFERROR(IFERROR(IFERROR(VLOOKUP(B544,FUTSAL!C$69:N12321,7,0),VLOOKUP(B544,VOLEYBOL!C$54:N2717,7,0)),VLOOKUP(B544,FUTBOL!C$31:N2805,7,0)),VLOOKUP(B544,BASKETBOL!C$42:N2819,7,0)),VLOOKUP(B544,HENTBOL!C$32:N2820,7,0)),VLOOKUP(B544,HOKEY!C$35:N2164,7,0)),VLOOKUP(B544,KRİKET!C$30:N2594,7,0)),VLOOKUP(B544,'FERDİ BRANŞLAR'!B$2:M495,7,0))</f>
        <v>#N/A</v>
      </c>
      <c r="I544" s="187" t="e">
        <f>IFERROR(IFERROR(IFERROR(IFERROR(IFERROR(IFERROR(IFERROR(VLOOKUP(B544,FUTSAL!C$69:N12321,8,0),VLOOKUP(B544,VOLEYBOL!C$54:N2717,8,0)),VLOOKUP(B544,FUTBOL!C$31:N2805,8,0)),VLOOKUP(B544,BASKETBOL!C$42:N2819,8,0)),VLOOKUP(B544,HENTBOL!C$32:N2820,8,0)),VLOOKUP(B544,HOKEY!C$35:N2164,8,0)),VLOOKUP(B544,KRİKET!C$30:N2594,8,0)),VLOOKUP(B544,'FERDİ BRANŞLAR'!B$2:M495,8,0))</f>
        <v>#N/A</v>
      </c>
      <c r="J544" s="183" t="e">
        <f>IFERROR(IFERROR(IFERROR(IFERROR(IFERROR(IFERROR(IFERROR(VLOOKUP(B544,FUTSAL!C$69:N12321,9,0),VLOOKUP(B544,VOLEYBOL!C$54:N2717,9,0)),VLOOKUP(B544,FUTBOL!C$31:N2805,9,0)),VLOOKUP(B544,BASKETBOL!C$42:N2819,9,0)),VLOOKUP(B544,HENTBOL!C$32:N2820,9,0)),VLOOKUP(B544,HOKEY!C$35:N2164,9,0)),VLOOKUP(B544,KRİKET!C$30:N2594,9,0)),VLOOKUP(B544,'FERDİ BRANŞLAR'!B$2:M495,9,0))</f>
        <v>#N/A</v>
      </c>
      <c r="K544" s="183" t="e">
        <f>IFERROR(IFERROR(IFERROR(IFERROR(IFERROR(IFERROR(IFERROR(VLOOKUP(B544,FUTSAL!C$69:N12321,10,0),VLOOKUP(B544,VOLEYBOL!C$54:N2717,10,0)),VLOOKUP(B544,FUTBOL!C$31:N2805,10,0)),VLOOKUP(B544,BASKETBOL!C$42:N2819,10,0)),VLOOKUP(B544,HENTBOL!C$32:N2820,10,0)),VLOOKUP(B544,HOKEY!C$35:N2164,10,0)),VLOOKUP(B544,KRİKET!C$30:N2594,10,0)),VLOOKUP(B544,'FERDİ BRANŞLAR'!B$2:M495,10,0))</f>
        <v>#N/A</v>
      </c>
      <c r="L544" s="59" t="e">
        <f>IFERROR(IFERROR(IFERROR(IFERROR(IFERROR(IFERROR(IFERROR(VLOOKUP(B544,FUTSAL!C$69:N12321,11,0),VLOOKUP(B544,VOLEYBOL!C$54:N2717,11,0)),VLOOKUP(B544,FUTBOL!C$31:N2805,11,0)),VLOOKUP(B544,BASKETBOL!C$42:N2819,11,0)),VLOOKUP(B544,HENTBOL!C$32:N2820,11,0)),VLOOKUP(B544,HOKEY!C$35:N2164,11,0)),VLOOKUP(B544,KRİKET!C$30:N2594,11,0)),VLOOKUP(B544,'FERDİ BRANŞLAR'!B$2:M495,11,0))</f>
        <v>#N/A</v>
      </c>
      <c r="M544" s="79" t="e">
        <f>IFERROR(IFERROR(IFERROR(IFERROR(IFERROR(IFERROR(IFERROR(VLOOKUP(B544,FUTSAL!C$69:N12321,12,0),VLOOKUP(B544,VOLEYBOL!C$54:N2717,12,0)),VLOOKUP(B544,FUTBOL!C$31:N2805,12,0)),VLOOKUP(B544,BASKETBOL!C$42:N2819,12,0)),VLOOKUP(B544,HENTBOL!C$32:N2820,12,0)),VLOOKUP(B544,HOKEY!C$35:N2164,11,0)),VLOOKUP(B544,KRİKET!C$30:N2594,12,0)),VLOOKUP(B544,'FERDİ BRANŞLAR'!B$2:M495,12,0))</f>
        <v>#N/A</v>
      </c>
    </row>
    <row r="545" spans="2:13" ht="12" x14ac:dyDescent="0.2">
      <c r="B545" s="188">
        <v>395</v>
      </c>
      <c r="C545" s="185" t="e">
        <f>IFERROR(IFERROR(IFERROR(IFERROR(IFERROR(IFERROR(IFERROR(VLOOKUP(B545,FUTSAL!C$69:N11877,2,0),VLOOKUP(B545,VOLEYBOL!C$54:N2273,2,0)),VLOOKUP(B545,FUTBOL!C$31:N2361,2,0)),VLOOKUP(B545,BASKETBOL!C$42:N2375,2,0)),VLOOKUP(B545,HENTBOL!C$32:N2376,2,0)),VLOOKUP(B545,HOKEY!C$35:N1720,2,0)),VLOOKUP(B545,KRİKET!C$30:N2150,2,0)),VLOOKUP(B545,'FERDİ BRANŞLAR'!B$2:M496,2,0))</f>
        <v>#N/A</v>
      </c>
      <c r="D545" s="186" t="e">
        <f>IFERROR(IFERROR(IFERROR(IFERROR(IFERROR(IFERROR(IFERROR(VLOOKUP(B545,FUTSAL!C$69:N11877,3,0),VLOOKUP(B545,VOLEYBOL!C$54:N2273,3,0)),VLOOKUP(B545,FUTBOL!C$31:N2361,3,0)),VLOOKUP(B545,BASKETBOL!C$42:N2375,3,0)),VLOOKUP(B545,HENTBOL!C$32:N2376,3,0)),VLOOKUP(B545,HOKEY!C$35:N1720,3,0)),VLOOKUP(B545,KRİKET!C$30:N2150,3,0)),VLOOKUP(B545,'FERDİ BRANŞLAR'!B$2:M496,3,0))</f>
        <v>#N/A</v>
      </c>
      <c r="E545" s="185" t="e">
        <f>IFERROR(IFERROR(IFERROR(IFERROR(IFERROR(IFERROR(IFERROR(VLOOKUP(B545,FUTSAL!C$69:N11877,4,0),VLOOKUP(B545,VOLEYBOL!C$54:N2273,4,0)),VLOOKUP(B545,FUTBOL!C$31:N2361,4,0)),VLOOKUP(B545,BASKETBOL!C$42:N2375,4,0)),VLOOKUP(B545,HENTBOL!C$32:N2376,4,0)),VLOOKUP(B545,HOKEY!C$35:N1720,4,0)),VLOOKUP(B545,KRİKET!C$30:N2150,4,0)),VLOOKUP(B545,'FERDİ BRANŞLAR'!B$2:M496,4,0))</f>
        <v>#N/A</v>
      </c>
      <c r="F545" s="185" t="e">
        <f>IFERROR(IFERROR(IFERROR(IFERROR(IFERROR(IFERROR(IFERROR(VLOOKUP(B545,FUTSAL!C$69:N11877,5,0),VLOOKUP(B545,VOLEYBOL!C$54:N2273,5,0)),VLOOKUP(B545,FUTBOL!C$31:N2361,5,0)),VLOOKUP(B545,BASKETBOL!C$42:N2375,5,0)),VLOOKUP(B545,HENTBOL!C$32:N2376,5,0)),VLOOKUP(B545,HOKEY!C$35:N1720,5,0)),VLOOKUP(B545,KRİKET!C$30:N2150,5,0)),VLOOKUP(B545,'FERDİ BRANŞLAR'!B$2:M496,5,0))</f>
        <v>#N/A</v>
      </c>
      <c r="G545" s="185" t="e">
        <f>IFERROR(IFERROR(IFERROR(IFERROR(IFERROR(IFERROR(IFERROR(VLOOKUP(B545,FUTSAL!C$69:N12322,6,0),VLOOKUP(B545,VOLEYBOL!C$54:N2718,6,0)),VLOOKUP(B545,FUTBOL!C$31:N2806,6,0)),VLOOKUP(B545,BASKETBOL!C$42:N2820,6,0)),VLOOKUP(B545,HENTBOL!C$32:N2821,6,0)),VLOOKUP(B545,HOKEY!C$35:N2165,6,0)),VLOOKUP(B545,KRİKET!C$30:N2595,6,0)),VLOOKUP(B545,'FERDİ BRANŞLAR'!B$2:M496,6,0))</f>
        <v>#N/A</v>
      </c>
      <c r="H545" s="185" t="e">
        <f>IFERROR(IFERROR(IFERROR(IFERROR(IFERROR(IFERROR(IFERROR(VLOOKUP(B545,FUTSAL!C$69:N12322,7,0),VLOOKUP(B545,VOLEYBOL!C$54:N2718,7,0)),VLOOKUP(B545,FUTBOL!C$31:N2806,7,0)),VLOOKUP(B545,BASKETBOL!C$42:N2820,7,0)),VLOOKUP(B545,HENTBOL!C$32:N2821,7,0)),VLOOKUP(B545,HOKEY!C$35:N2165,7,0)),VLOOKUP(B545,KRİKET!C$30:N2595,7,0)),VLOOKUP(B545,'FERDİ BRANŞLAR'!B$2:M496,7,0))</f>
        <v>#N/A</v>
      </c>
      <c r="I545" s="187" t="e">
        <f>IFERROR(IFERROR(IFERROR(IFERROR(IFERROR(IFERROR(IFERROR(VLOOKUP(B545,FUTSAL!C$69:N12322,8,0),VLOOKUP(B545,VOLEYBOL!C$54:N2718,8,0)),VLOOKUP(B545,FUTBOL!C$31:N2806,8,0)),VLOOKUP(B545,BASKETBOL!C$42:N2820,8,0)),VLOOKUP(B545,HENTBOL!C$32:N2821,8,0)),VLOOKUP(B545,HOKEY!C$35:N2165,8,0)),VLOOKUP(B545,KRİKET!C$30:N2595,8,0)),VLOOKUP(B545,'FERDİ BRANŞLAR'!B$2:M496,8,0))</f>
        <v>#N/A</v>
      </c>
      <c r="J545" s="183" t="e">
        <f>IFERROR(IFERROR(IFERROR(IFERROR(IFERROR(IFERROR(IFERROR(VLOOKUP(B545,FUTSAL!C$69:N12322,9,0),VLOOKUP(B545,VOLEYBOL!C$54:N2718,9,0)),VLOOKUP(B545,FUTBOL!C$31:N2806,9,0)),VLOOKUP(B545,BASKETBOL!C$42:N2820,9,0)),VLOOKUP(B545,HENTBOL!C$32:N2821,9,0)),VLOOKUP(B545,HOKEY!C$35:N2165,9,0)),VLOOKUP(B545,KRİKET!C$30:N2595,9,0)),VLOOKUP(B545,'FERDİ BRANŞLAR'!B$2:M496,9,0))</f>
        <v>#N/A</v>
      </c>
      <c r="K545" s="183" t="e">
        <f>IFERROR(IFERROR(IFERROR(IFERROR(IFERROR(IFERROR(IFERROR(VLOOKUP(B545,FUTSAL!C$69:N12322,10,0),VLOOKUP(B545,VOLEYBOL!C$54:N2718,10,0)),VLOOKUP(B545,FUTBOL!C$31:N2806,10,0)),VLOOKUP(B545,BASKETBOL!C$42:N2820,10,0)),VLOOKUP(B545,HENTBOL!C$32:N2821,10,0)),VLOOKUP(B545,HOKEY!C$35:N2165,10,0)),VLOOKUP(B545,KRİKET!C$30:N2595,10,0)),VLOOKUP(B545,'FERDİ BRANŞLAR'!B$2:M496,10,0))</f>
        <v>#N/A</v>
      </c>
      <c r="L545" s="59" t="e">
        <f>IFERROR(IFERROR(IFERROR(IFERROR(IFERROR(IFERROR(IFERROR(VLOOKUP(B545,FUTSAL!C$69:N12322,11,0),VLOOKUP(B545,VOLEYBOL!C$54:N2718,11,0)),VLOOKUP(B545,FUTBOL!C$31:N2806,11,0)),VLOOKUP(B545,BASKETBOL!C$42:N2820,11,0)),VLOOKUP(B545,HENTBOL!C$32:N2821,11,0)),VLOOKUP(B545,HOKEY!C$35:N2165,11,0)),VLOOKUP(B545,KRİKET!C$30:N2595,11,0)),VLOOKUP(B545,'FERDİ BRANŞLAR'!B$2:M496,11,0))</f>
        <v>#N/A</v>
      </c>
      <c r="M545" s="79" t="e">
        <f>IFERROR(IFERROR(IFERROR(IFERROR(IFERROR(IFERROR(IFERROR(VLOOKUP(B545,FUTSAL!C$69:N12322,12,0),VLOOKUP(B545,VOLEYBOL!C$54:N2718,12,0)),VLOOKUP(B545,FUTBOL!C$31:N2806,12,0)),VLOOKUP(B545,BASKETBOL!C$42:N2820,12,0)),VLOOKUP(B545,HENTBOL!C$32:N2821,12,0)),VLOOKUP(B545,HOKEY!C$35:N2165,11,0)),VLOOKUP(B545,KRİKET!C$30:N2595,12,0)),VLOOKUP(B545,'FERDİ BRANŞLAR'!B$2:M496,12,0))</f>
        <v>#N/A</v>
      </c>
    </row>
    <row r="546" spans="2:13" ht="12" x14ac:dyDescent="0.2">
      <c r="B546" s="188">
        <v>396</v>
      </c>
      <c r="C546" s="185" t="e">
        <f>IFERROR(IFERROR(IFERROR(IFERROR(IFERROR(IFERROR(IFERROR(VLOOKUP(B546,FUTSAL!C$69:N11887,2,0),VLOOKUP(B546,VOLEYBOL!C$54:N2283,2,0)),VLOOKUP(B546,FUTBOL!C$31:N2371,2,0)),VLOOKUP(B546,BASKETBOL!C$42:N2385,2,0)),VLOOKUP(B546,HENTBOL!C$32:N2386,2,0)),VLOOKUP(B546,HOKEY!C$35:N1730,2,0)),VLOOKUP(B546,KRİKET!C$30:N2160,2,0)),VLOOKUP(B546,'FERDİ BRANŞLAR'!B$2:M506,2,0))</f>
        <v>#N/A</v>
      </c>
      <c r="D546" s="186" t="e">
        <f>IFERROR(IFERROR(IFERROR(IFERROR(IFERROR(IFERROR(IFERROR(VLOOKUP(B546,FUTSAL!C$69:N11887,3,0),VLOOKUP(B546,VOLEYBOL!C$54:N2283,3,0)),VLOOKUP(B546,FUTBOL!C$31:N2371,3,0)),VLOOKUP(B546,BASKETBOL!C$42:N2385,3,0)),VLOOKUP(B546,HENTBOL!C$32:N2386,3,0)),VLOOKUP(B546,HOKEY!C$35:N1730,3,0)),VLOOKUP(B546,KRİKET!C$30:N2160,3,0)),VLOOKUP(B546,'FERDİ BRANŞLAR'!B$2:M506,3,0))</f>
        <v>#N/A</v>
      </c>
      <c r="E546" s="185" t="e">
        <f>IFERROR(IFERROR(IFERROR(IFERROR(IFERROR(IFERROR(IFERROR(VLOOKUP(B546,FUTSAL!C$69:N11887,4,0),VLOOKUP(B546,VOLEYBOL!C$54:N2283,4,0)),VLOOKUP(B546,FUTBOL!C$31:N2371,4,0)),VLOOKUP(B546,BASKETBOL!C$42:N2385,4,0)),VLOOKUP(B546,HENTBOL!C$32:N2386,4,0)),VLOOKUP(B546,HOKEY!C$35:N1730,4,0)),VLOOKUP(B546,KRİKET!C$30:N2160,4,0)),VLOOKUP(B546,'FERDİ BRANŞLAR'!B$2:M506,4,0))</f>
        <v>#N/A</v>
      </c>
      <c r="F546" s="185" t="e">
        <f>IFERROR(IFERROR(IFERROR(IFERROR(IFERROR(IFERROR(IFERROR(VLOOKUP(B546,FUTSAL!C$69:N11887,5,0),VLOOKUP(B546,VOLEYBOL!C$54:N2283,5,0)),VLOOKUP(B546,FUTBOL!C$31:N2371,5,0)),VLOOKUP(B546,BASKETBOL!C$42:N2385,5,0)),VLOOKUP(B546,HENTBOL!C$32:N2386,5,0)),VLOOKUP(B546,HOKEY!C$35:N1730,5,0)),VLOOKUP(B546,KRİKET!C$30:N2160,5,0)),VLOOKUP(B546,'FERDİ BRANŞLAR'!B$2:M506,5,0))</f>
        <v>#N/A</v>
      </c>
      <c r="G546" s="185" t="e">
        <f>IFERROR(IFERROR(IFERROR(IFERROR(IFERROR(IFERROR(IFERROR(VLOOKUP(B546,FUTSAL!C$69:N12332,6,0),VLOOKUP(B546,VOLEYBOL!C$54:N2728,6,0)),VLOOKUP(B546,FUTBOL!C$31:N2816,6,0)),VLOOKUP(B546,BASKETBOL!C$42:N2830,6,0)),VLOOKUP(B546,HENTBOL!C$32:N2831,6,0)),VLOOKUP(B546,HOKEY!C$35:N2175,6,0)),VLOOKUP(B546,KRİKET!C$30:N2605,6,0)),VLOOKUP(B546,'FERDİ BRANŞLAR'!B$2:M506,6,0))</f>
        <v>#N/A</v>
      </c>
      <c r="H546" s="185" t="e">
        <f>IFERROR(IFERROR(IFERROR(IFERROR(IFERROR(IFERROR(IFERROR(VLOOKUP(B546,FUTSAL!C$69:N12332,7,0),VLOOKUP(B546,VOLEYBOL!C$54:N2728,7,0)),VLOOKUP(B546,FUTBOL!C$31:N2816,7,0)),VLOOKUP(B546,BASKETBOL!C$42:N2830,7,0)),VLOOKUP(B546,HENTBOL!C$32:N2831,7,0)),VLOOKUP(B546,HOKEY!C$35:N2175,7,0)),VLOOKUP(B546,KRİKET!C$30:N2605,7,0)),VLOOKUP(B546,'FERDİ BRANŞLAR'!B$2:M506,7,0))</f>
        <v>#N/A</v>
      </c>
      <c r="I546" s="187" t="e">
        <f>IFERROR(IFERROR(IFERROR(IFERROR(IFERROR(IFERROR(IFERROR(VLOOKUP(B546,FUTSAL!C$69:N12332,8,0),VLOOKUP(B546,VOLEYBOL!C$54:N2728,8,0)),VLOOKUP(B546,FUTBOL!C$31:N2816,8,0)),VLOOKUP(B546,BASKETBOL!C$42:N2830,8,0)),VLOOKUP(B546,HENTBOL!C$32:N2831,8,0)),VLOOKUP(B546,HOKEY!C$35:N2175,8,0)),VLOOKUP(B546,KRİKET!C$30:N2605,8,0)),VLOOKUP(B546,'FERDİ BRANŞLAR'!B$2:M506,8,0))</f>
        <v>#N/A</v>
      </c>
      <c r="J546" s="183" t="e">
        <f>IFERROR(IFERROR(IFERROR(IFERROR(IFERROR(IFERROR(IFERROR(VLOOKUP(B546,FUTSAL!C$69:N12332,9,0),VLOOKUP(B546,VOLEYBOL!C$54:N2728,9,0)),VLOOKUP(B546,FUTBOL!C$31:N2816,9,0)),VLOOKUP(B546,BASKETBOL!C$42:N2830,9,0)),VLOOKUP(B546,HENTBOL!C$32:N2831,9,0)),VLOOKUP(B546,HOKEY!C$35:N2175,9,0)),VLOOKUP(B546,KRİKET!C$30:N2605,9,0)),VLOOKUP(B546,'FERDİ BRANŞLAR'!B$2:M506,9,0))</f>
        <v>#N/A</v>
      </c>
      <c r="K546" s="183" t="e">
        <f>IFERROR(IFERROR(IFERROR(IFERROR(IFERROR(IFERROR(IFERROR(VLOOKUP(B546,FUTSAL!C$69:N12332,10,0),VLOOKUP(B546,VOLEYBOL!C$54:N2728,10,0)),VLOOKUP(B546,FUTBOL!C$31:N2816,10,0)),VLOOKUP(B546,BASKETBOL!C$42:N2830,10,0)),VLOOKUP(B546,HENTBOL!C$32:N2831,10,0)),VLOOKUP(B546,HOKEY!C$35:N2175,10,0)),VLOOKUP(B546,KRİKET!C$30:N2605,10,0)),VLOOKUP(B546,'FERDİ BRANŞLAR'!B$2:M506,10,0))</f>
        <v>#N/A</v>
      </c>
      <c r="L546" s="59" t="e">
        <f>IFERROR(IFERROR(IFERROR(IFERROR(IFERROR(IFERROR(IFERROR(VLOOKUP(B546,FUTSAL!C$69:N12332,11,0),VLOOKUP(B546,VOLEYBOL!C$54:N2728,11,0)),VLOOKUP(B546,FUTBOL!C$31:N2816,11,0)),VLOOKUP(B546,BASKETBOL!C$42:N2830,11,0)),VLOOKUP(B546,HENTBOL!C$32:N2831,11,0)),VLOOKUP(B546,HOKEY!C$35:N2175,11,0)),VLOOKUP(B546,KRİKET!C$30:N2605,11,0)),VLOOKUP(B546,'FERDİ BRANŞLAR'!B$2:M506,11,0))</f>
        <v>#N/A</v>
      </c>
      <c r="M546" s="79" t="e">
        <f>IFERROR(IFERROR(IFERROR(IFERROR(IFERROR(IFERROR(IFERROR(VLOOKUP(B546,FUTSAL!C$69:N12332,12,0),VLOOKUP(B546,VOLEYBOL!C$54:N2728,12,0)),VLOOKUP(B546,FUTBOL!C$31:N2816,12,0)),VLOOKUP(B546,BASKETBOL!C$42:N2830,12,0)),VLOOKUP(B546,HENTBOL!C$32:N2831,12,0)),VLOOKUP(B546,HOKEY!C$35:N2175,11,0)),VLOOKUP(B546,KRİKET!C$30:N2605,12,0)),VLOOKUP(B546,'FERDİ BRANŞLAR'!B$2:M506,12,0))</f>
        <v>#N/A</v>
      </c>
    </row>
    <row r="547" spans="2:13" ht="12" x14ac:dyDescent="0.2">
      <c r="B547" s="188">
        <v>397</v>
      </c>
      <c r="C547" s="185" t="e">
        <f>IFERROR(IFERROR(IFERROR(IFERROR(IFERROR(IFERROR(IFERROR(VLOOKUP(B547,FUTSAL!C$69:N11888,2,0),VLOOKUP(B547,VOLEYBOL!C$54:N2284,2,0)),VLOOKUP(B547,FUTBOL!C$31:N2372,2,0)),VLOOKUP(B547,BASKETBOL!C$42:N2386,2,0)),VLOOKUP(B547,HENTBOL!C$32:N2387,2,0)),VLOOKUP(B547,HOKEY!C$35:N1731,2,0)),VLOOKUP(B547,KRİKET!C$30:N2161,2,0)),VLOOKUP(B547,'FERDİ BRANŞLAR'!B$2:M507,2,0))</f>
        <v>#N/A</v>
      </c>
      <c r="D547" s="186" t="e">
        <f>IFERROR(IFERROR(IFERROR(IFERROR(IFERROR(IFERROR(IFERROR(VLOOKUP(B547,FUTSAL!C$69:N11888,3,0),VLOOKUP(B547,VOLEYBOL!C$54:N2284,3,0)),VLOOKUP(B547,FUTBOL!C$31:N2372,3,0)),VLOOKUP(B547,BASKETBOL!C$42:N2386,3,0)),VLOOKUP(B547,HENTBOL!C$32:N2387,3,0)),VLOOKUP(B547,HOKEY!C$35:N1731,3,0)),VLOOKUP(B547,KRİKET!C$30:N2161,3,0)),VLOOKUP(B547,'FERDİ BRANŞLAR'!B$2:M507,3,0))</f>
        <v>#N/A</v>
      </c>
      <c r="E547" s="185" t="e">
        <f>IFERROR(IFERROR(IFERROR(IFERROR(IFERROR(IFERROR(IFERROR(VLOOKUP(B547,FUTSAL!C$69:N11888,4,0),VLOOKUP(B547,VOLEYBOL!C$54:N2284,4,0)),VLOOKUP(B547,FUTBOL!C$31:N2372,4,0)),VLOOKUP(B547,BASKETBOL!C$42:N2386,4,0)),VLOOKUP(B547,HENTBOL!C$32:N2387,4,0)),VLOOKUP(B547,HOKEY!C$35:N1731,4,0)),VLOOKUP(B547,KRİKET!C$30:N2161,4,0)),VLOOKUP(B547,'FERDİ BRANŞLAR'!B$2:M507,4,0))</f>
        <v>#N/A</v>
      </c>
      <c r="F547" s="185" t="e">
        <f>IFERROR(IFERROR(IFERROR(IFERROR(IFERROR(IFERROR(IFERROR(VLOOKUP(B547,FUTSAL!C$69:N11888,5,0),VLOOKUP(B547,VOLEYBOL!C$54:N2284,5,0)),VLOOKUP(B547,FUTBOL!C$31:N2372,5,0)),VLOOKUP(B547,BASKETBOL!C$42:N2386,5,0)),VLOOKUP(B547,HENTBOL!C$32:N2387,5,0)),VLOOKUP(B547,HOKEY!C$35:N1731,5,0)),VLOOKUP(B547,KRİKET!C$30:N2161,5,0)),VLOOKUP(B547,'FERDİ BRANŞLAR'!B$2:M507,5,0))</f>
        <v>#N/A</v>
      </c>
      <c r="G547" s="185" t="e">
        <f>IFERROR(IFERROR(IFERROR(IFERROR(IFERROR(IFERROR(IFERROR(VLOOKUP(B547,FUTSAL!C$69:N12333,6,0),VLOOKUP(B547,VOLEYBOL!C$54:N2729,6,0)),VLOOKUP(B547,FUTBOL!C$31:N2817,6,0)),VLOOKUP(B547,BASKETBOL!C$42:N2831,6,0)),VLOOKUP(B547,HENTBOL!C$32:N2832,6,0)),VLOOKUP(B547,HOKEY!C$35:N2176,6,0)),VLOOKUP(B547,KRİKET!C$30:N2606,6,0)),VLOOKUP(B547,'FERDİ BRANŞLAR'!B$2:M507,6,0))</f>
        <v>#N/A</v>
      </c>
      <c r="H547" s="185" t="e">
        <f>IFERROR(IFERROR(IFERROR(IFERROR(IFERROR(IFERROR(IFERROR(VLOOKUP(B547,FUTSAL!C$69:N12333,7,0),VLOOKUP(B547,VOLEYBOL!C$54:N2729,7,0)),VLOOKUP(B547,FUTBOL!C$31:N2817,7,0)),VLOOKUP(B547,BASKETBOL!C$42:N2831,7,0)),VLOOKUP(B547,HENTBOL!C$32:N2832,7,0)),VLOOKUP(B547,HOKEY!C$35:N2176,7,0)),VLOOKUP(B547,KRİKET!C$30:N2606,7,0)),VLOOKUP(B547,'FERDİ BRANŞLAR'!B$2:M507,7,0))</f>
        <v>#N/A</v>
      </c>
      <c r="I547" s="187" t="e">
        <f>IFERROR(IFERROR(IFERROR(IFERROR(IFERROR(IFERROR(IFERROR(VLOOKUP(B547,FUTSAL!C$69:N12333,8,0),VLOOKUP(B547,VOLEYBOL!C$54:N2729,8,0)),VLOOKUP(B547,FUTBOL!C$31:N2817,8,0)),VLOOKUP(B547,BASKETBOL!C$42:N2831,8,0)),VLOOKUP(B547,HENTBOL!C$32:N2832,8,0)),VLOOKUP(B547,HOKEY!C$35:N2176,8,0)),VLOOKUP(B547,KRİKET!C$30:N2606,8,0)),VLOOKUP(B547,'FERDİ BRANŞLAR'!B$2:M507,8,0))</f>
        <v>#N/A</v>
      </c>
      <c r="J547" s="183" t="e">
        <f>IFERROR(IFERROR(IFERROR(IFERROR(IFERROR(IFERROR(IFERROR(VLOOKUP(B547,FUTSAL!C$69:N12333,9,0),VLOOKUP(B547,VOLEYBOL!C$54:N2729,9,0)),VLOOKUP(B547,FUTBOL!C$31:N2817,9,0)),VLOOKUP(B547,BASKETBOL!C$42:N2831,9,0)),VLOOKUP(B547,HENTBOL!C$32:N2832,9,0)),VLOOKUP(B547,HOKEY!C$35:N2176,9,0)),VLOOKUP(B547,KRİKET!C$30:N2606,9,0)),VLOOKUP(B547,'FERDİ BRANŞLAR'!B$2:M507,9,0))</f>
        <v>#N/A</v>
      </c>
      <c r="K547" s="183" t="e">
        <f>IFERROR(IFERROR(IFERROR(IFERROR(IFERROR(IFERROR(IFERROR(VLOOKUP(B547,FUTSAL!C$69:N12333,10,0),VLOOKUP(B547,VOLEYBOL!C$54:N2729,10,0)),VLOOKUP(B547,FUTBOL!C$31:N2817,10,0)),VLOOKUP(B547,BASKETBOL!C$42:N2831,10,0)),VLOOKUP(B547,HENTBOL!C$32:N2832,10,0)),VLOOKUP(B547,HOKEY!C$35:N2176,10,0)),VLOOKUP(B547,KRİKET!C$30:N2606,10,0)),VLOOKUP(B547,'FERDİ BRANŞLAR'!B$2:M507,10,0))</f>
        <v>#N/A</v>
      </c>
      <c r="L547" s="59" t="e">
        <f>IFERROR(IFERROR(IFERROR(IFERROR(IFERROR(IFERROR(IFERROR(VLOOKUP(B547,FUTSAL!C$69:N12333,11,0),VLOOKUP(B547,VOLEYBOL!C$54:N2729,11,0)),VLOOKUP(B547,FUTBOL!C$31:N2817,11,0)),VLOOKUP(B547,BASKETBOL!C$42:N2831,11,0)),VLOOKUP(B547,HENTBOL!C$32:N2832,11,0)),VLOOKUP(B547,HOKEY!C$35:N2176,11,0)),VLOOKUP(B547,KRİKET!C$30:N2606,11,0)),VLOOKUP(B547,'FERDİ BRANŞLAR'!B$2:M507,11,0))</f>
        <v>#N/A</v>
      </c>
      <c r="M547" s="79" t="e">
        <f>IFERROR(IFERROR(IFERROR(IFERROR(IFERROR(IFERROR(IFERROR(VLOOKUP(B547,FUTSAL!C$69:N12333,12,0),VLOOKUP(B547,VOLEYBOL!C$54:N2729,12,0)),VLOOKUP(B547,FUTBOL!C$31:N2817,12,0)),VLOOKUP(B547,BASKETBOL!C$42:N2831,12,0)),VLOOKUP(B547,HENTBOL!C$32:N2832,12,0)),VLOOKUP(B547,HOKEY!C$35:N2176,11,0)),VLOOKUP(B547,KRİKET!C$30:N2606,12,0)),VLOOKUP(B547,'FERDİ BRANŞLAR'!B$2:M507,12,0))</f>
        <v>#N/A</v>
      </c>
    </row>
    <row r="548" spans="2:13" ht="12" x14ac:dyDescent="0.2">
      <c r="B548" s="188">
        <v>412</v>
      </c>
      <c r="C548" s="185" t="e">
        <f>IFERROR(IFERROR(IFERROR(IFERROR(IFERROR(IFERROR(IFERROR(VLOOKUP(B548,FUTSAL!C$69:N11967,2,0),VLOOKUP(B548,VOLEYBOL!C$54:N2363,2,0)),VLOOKUP(B548,FUTBOL!C$31:N2451,2,0)),VLOOKUP(B548,BASKETBOL!C$42:N2465,2,0)),VLOOKUP(B548,HENTBOL!C$32:N2466,2,0)),VLOOKUP(B548,HOKEY!C$35:N1810,2,0)),VLOOKUP(B548,KRİKET!C$30:N2240,2,0)),VLOOKUP(B548,'FERDİ BRANŞLAR'!B$2:M586,2,0))</f>
        <v>#N/A</v>
      </c>
      <c r="D548" s="186" t="e">
        <f>IFERROR(IFERROR(IFERROR(IFERROR(IFERROR(IFERROR(IFERROR(VLOOKUP(B548,FUTSAL!C$69:N11967,3,0),VLOOKUP(B548,VOLEYBOL!C$54:N2363,3,0)),VLOOKUP(B548,FUTBOL!C$31:N2451,3,0)),VLOOKUP(B548,BASKETBOL!C$42:N2465,3,0)),VLOOKUP(B548,HENTBOL!C$32:N2466,3,0)),VLOOKUP(B548,HOKEY!C$35:N1810,3,0)),VLOOKUP(B548,KRİKET!C$30:N2240,3,0)),VLOOKUP(B548,'FERDİ BRANŞLAR'!B$2:M586,3,0))</f>
        <v>#N/A</v>
      </c>
      <c r="E548" s="185" t="e">
        <f>IFERROR(IFERROR(IFERROR(IFERROR(IFERROR(IFERROR(IFERROR(VLOOKUP(B548,FUTSAL!C$69:N11967,4,0),VLOOKUP(B548,VOLEYBOL!C$54:N2363,4,0)),VLOOKUP(B548,FUTBOL!C$31:N2451,4,0)),VLOOKUP(B548,BASKETBOL!C$42:N2465,4,0)),VLOOKUP(B548,HENTBOL!C$32:N2466,4,0)),VLOOKUP(B548,HOKEY!C$35:N1810,4,0)),VLOOKUP(B548,KRİKET!C$30:N2240,4,0)),VLOOKUP(B548,'FERDİ BRANŞLAR'!B$2:M586,4,0))</f>
        <v>#N/A</v>
      </c>
      <c r="F548" s="185" t="e">
        <f>IFERROR(IFERROR(IFERROR(IFERROR(IFERROR(IFERROR(IFERROR(VLOOKUP(B548,FUTSAL!C$69:N11967,5,0),VLOOKUP(B548,VOLEYBOL!C$54:N2363,5,0)),VLOOKUP(B548,FUTBOL!C$31:N2451,5,0)),VLOOKUP(B548,BASKETBOL!C$42:N2465,5,0)),VLOOKUP(B548,HENTBOL!C$32:N2466,5,0)),VLOOKUP(B548,HOKEY!C$35:N1810,5,0)),VLOOKUP(B548,KRİKET!C$30:N2240,5,0)),VLOOKUP(B548,'FERDİ BRANŞLAR'!B$2:M586,5,0))</f>
        <v>#N/A</v>
      </c>
      <c r="G548" s="185" t="e">
        <f>IFERROR(IFERROR(IFERROR(IFERROR(IFERROR(IFERROR(IFERROR(VLOOKUP(B548,FUTSAL!C$69:N12412,6,0),VLOOKUP(B548,VOLEYBOL!C$54:N2808,6,0)),VLOOKUP(B548,FUTBOL!C$31:N2896,6,0)),VLOOKUP(B548,BASKETBOL!C$42:N2910,6,0)),VLOOKUP(B548,HENTBOL!C$32:N2911,6,0)),VLOOKUP(B548,HOKEY!C$35:N2255,6,0)),VLOOKUP(B548,KRİKET!C$30:N2685,6,0)),VLOOKUP(B548,'FERDİ BRANŞLAR'!B$2:M586,6,0))</f>
        <v>#N/A</v>
      </c>
      <c r="H548" s="185" t="e">
        <f>IFERROR(IFERROR(IFERROR(IFERROR(IFERROR(IFERROR(IFERROR(VLOOKUP(B548,FUTSAL!C$69:N12412,7,0),VLOOKUP(B548,VOLEYBOL!C$54:N2808,7,0)),VLOOKUP(B548,FUTBOL!C$31:N2896,7,0)),VLOOKUP(B548,BASKETBOL!C$42:N2910,7,0)),VLOOKUP(B548,HENTBOL!C$32:N2911,7,0)),VLOOKUP(B548,HOKEY!C$35:N2255,7,0)),VLOOKUP(B548,KRİKET!C$30:N2685,7,0)),VLOOKUP(B548,'FERDİ BRANŞLAR'!B$2:M586,7,0))</f>
        <v>#N/A</v>
      </c>
      <c r="I548" s="187" t="e">
        <f>IFERROR(IFERROR(IFERROR(IFERROR(IFERROR(IFERROR(IFERROR(VLOOKUP(B548,FUTSAL!C$69:N12412,8,0),VLOOKUP(B548,VOLEYBOL!C$54:N2808,8,0)),VLOOKUP(B548,FUTBOL!C$31:N2896,8,0)),VLOOKUP(B548,BASKETBOL!C$42:N2910,8,0)),VLOOKUP(B548,HENTBOL!C$32:N2911,8,0)),VLOOKUP(B548,HOKEY!C$35:N2255,8,0)),VLOOKUP(B548,KRİKET!C$30:N2685,8,0)),VLOOKUP(B548,'FERDİ BRANŞLAR'!B$2:M586,8,0))</f>
        <v>#N/A</v>
      </c>
      <c r="J548" s="253" t="e">
        <f>IFERROR(IFERROR(IFERROR(IFERROR(IFERROR(IFERROR(IFERROR(VLOOKUP(B548,FUTSAL!C$69:N12412,9,0),VLOOKUP(B548,VOLEYBOL!C$54:N2808,9,0)),VLOOKUP(B548,FUTBOL!C$31:N2896,9,0)),VLOOKUP(B548,BASKETBOL!C$42:N2910,9,0)),VLOOKUP(B548,HENTBOL!C$32:N2911,9,0)),VLOOKUP(B548,HOKEY!C$35:N2255,9,0)),VLOOKUP(B548,KRİKET!C$30:N2685,9,0)),VLOOKUP(B548,'FERDİ BRANŞLAR'!B$2:M586,9,0))</f>
        <v>#N/A</v>
      </c>
      <c r="K548" s="253" t="e">
        <f>IFERROR(IFERROR(IFERROR(IFERROR(IFERROR(IFERROR(IFERROR(VLOOKUP(B548,FUTSAL!C$69:N12412,10,0),VLOOKUP(B548,VOLEYBOL!C$54:N2808,10,0)),VLOOKUP(B548,FUTBOL!C$31:N2896,10,0)),VLOOKUP(B548,BASKETBOL!C$42:N2910,10,0)),VLOOKUP(B548,HENTBOL!C$32:N2911,10,0)),VLOOKUP(B548,HOKEY!C$35:N2255,10,0)),VLOOKUP(B548,KRİKET!C$30:N2685,10,0)),VLOOKUP(B548,'FERDİ BRANŞLAR'!B$2:M586,10,0))</f>
        <v>#N/A</v>
      </c>
      <c r="L548" s="59" t="e">
        <f>IFERROR(IFERROR(IFERROR(IFERROR(IFERROR(IFERROR(IFERROR(VLOOKUP(B548,FUTSAL!C$69:N12412,11,0),VLOOKUP(B548,VOLEYBOL!C$54:N2808,11,0)),VLOOKUP(B548,FUTBOL!C$31:N2896,11,0)),VLOOKUP(B548,BASKETBOL!C$42:N2910,11,0)),VLOOKUP(B548,HENTBOL!C$32:N2911,11,0)),VLOOKUP(B548,HOKEY!C$35:N2255,11,0)),VLOOKUP(B548,KRİKET!C$30:N2685,11,0)),VLOOKUP(B548,'FERDİ BRANŞLAR'!B$2:M586,11,0))</f>
        <v>#N/A</v>
      </c>
      <c r="M548" s="79" t="e">
        <f>IFERROR(IFERROR(IFERROR(IFERROR(IFERROR(IFERROR(IFERROR(VLOOKUP(B548,FUTSAL!C$69:N12412,12,0),VLOOKUP(B548,VOLEYBOL!C$54:N2808,12,0)),VLOOKUP(B548,FUTBOL!C$31:N2896,12,0)),VLOOKUP(B548,BASKETBOL!C$42:N2910,12,0)),VLOOKUP(B548,HENTBOL!C$32:N2911,12,0)),VLOOKUP(B548,HOKEY!C$35:N2255,11,0)),VLOOKUP(B548,KRİKET!C$30:N2685,12,0)),VLOOKUP(B548,'FERDİ BRANŞLAR'!B$2:M586,12,0))</f>
        <v>#N/A</v>
      </c>
    </row>
    <row r="549" spans="2:13" ht="12" x14ac:dyDescent="0.2">
      <c r="B549" s="188">
        <v>413</v>
      </c>
      <c r="C549" s="185" t="e">
        <f>IFERROR(IFERROR(IFERROR(IFERROR(IFERROR(IFERROR(IFERROR(VLOOKUP(B549,FUTSAL!C$69:N11968,2,0),VLOOKUP(B549,VOLEYBOL!C$54:N2364,2,0)),VLOOKUP(B549,FUTBOL!C$31:N2452,2,0)),VLOOKUP(B549,BASKETBOL!C$42:N2466,2,0)),VLOOKUP(B549,HENTBOL!C$32:N2467,2,0)),VLOOKUP(B549,HOKEY!C$35:N1811,2,0)),VLOOKUP(B549,KRİKET!C$30:N2241,2,0)),VLOOKUP(B549,'FERDİ BRANŞLAR'!B$2:M587,2,0))</f>
        <v>#N/A</v>
      </c>
      <c r="D549" s="186" t="e">
        <f>IFERROR(IFERROR(IFERROR(IFERROR(IFERROR(IFERROR(IFERROR(VLOOKUP(B549,FUTSAL!C$69:N11968,3,0),VLOOKUP(B549,VOLEYBOL!C$54:N2364,3,0)),VLOOKUP(B549,FUTBOL!C$31:N2452,3,0)),VLOOKUP(B549,BASKETBOL!C$42:N2466,3,0)),VLOOKUP(B549,HENTBOL!C$32:N2467,3,0)),VLOOKUP(B549,HOKEY!C$35:N1811,3,0)),VLOOKUP(B549,KRİKET!C$30:N2241,3,0)),VLOOKUP(B549,'FERDİ BRANŞLAR'!B$2:M587,3,0))</f>
        <v>#N/A</v>
      </c>
      <c r="E549" s="185" t="e">
        <f>IFERROR(IFERROR(IFERROR(IFERROR(IFERROR(IFERROR(IFERROR(VLOOKUP(B549,FUTSAL!C$69:N11968,4,0),VLOOKUP(B549,VOLEYBOL!C$54:N2364,4,0)),VLOOKUP(B549,FUTBOL!C$31:N2452,4,0)),VLOOKUP(B549,BASKETBOL!C$42:N2466,4,0)),VLOOKUP(B549,HENTBOL!C$32:N2467,4,0)),VLOOKUP(B549,HOKEY!C$35:N1811,4,0)),VLOOKUP(B549,KRİKET!C$30:N2241,4,0)),VLOOKUP(B549,'FERDİ BRANŞLAR'!B$2:M587,4,0))</f>
        <v>#N/A</v>
      </c>
      <c r="F549" s="185" t="e">
        <f>IFERROR(IFERROR(IFERROR(IFERROR(IFERROR(IFERROR(IFERROR(VLOOKUP(B549,FUTSAL!C$69:N11968,5,0),VLOOKUP(B549,VOLEYBOL!C$54:N2364,5,0)),VLOOKUP(B549,FUTBOL!C$31:N2452,5,0)),VLOOKUP(B549,BASKETBOL!C$42:N2466,5,0)),VLOOKUP(B549,HENTBOL!C$32:N2467,5,0)),VLOOKUP(B549,HOKEY!C$35:N1811,5,0)),VLOOKUP(B549,KRİKET!C$30:N2241,5,0)),VLOOKUP(B549,'FERDİ BRANŞLAR'!B$2:M587,5,0))</f>
        <v>#N/A</v>
      </c>
      <c r="G549" s="185" t="e">
        <f>IFERROR(IFERROR(IFERROR(IFERROR(IFERROR(IFERROR(IFERROR(VLOOKUP(B549,FUTSAL!C$69:N12413,6,0),VLOOKUP(B549,VOLEYBOL!C$54:N2809,6,0)),VLOOKUP(B549,FUTBOL!C$31:N2897,6,0)),VLOOKUP(B549,BASKETBOL!C$42:N2911,6,0)),VLOOKUP(B549,HENTBOL!C$32:N2912,6,0)),VLOOKUP(B549,HOKEY!C$35:N2256,6,0)),VLOOKUP(B549,KRİKET!C$30:N2686,6,0)),VLOOKUP(B549,'FERDİ BRANŞLAR'!B$2:M587,6,0))</f>
        <v>#N/A</v>
      </c>
      <c r="H549" s="185" t="e">
        <f>IFERROR(IFERROR(IFERROR(IFERROR(IFERROR(IFERROR(IFERROR(VLOOKUP(B549,FUTSAL!C$69:N12413,7,0),VLOOKUP(B549,VOLEYBOL!C$54:N2809,7,0)),VLOOKUP(B549,FUTBOL!C$31:N2897,7,0)),VLOOKUP(B549,BASKETBOL!C$42:N2911,7,0)),VLOOKUP(B549,HENTBOL!C$32:N2912,7,0)),VLOOKUP(B549,HOKEY!C$35:N2256,7,0)),VLOOKUP(B549,KRİKET!C$30:N2686,7,0)),VLOOKUP(B549,'FERDİ BRANŞLAR'!B$2:M587,7,0))</f>
        <v>#N/A</v>
      </c>
      <c r="I549" s="187" t="e">
        <f>IFERROR(IFERROR(IFERROR(IFERROR(IFERROR(IFERROR(IFERROR(VLOOKUP(B549,FUTSAL!C$69:N12413,8,0),VLOOKUP(B549,VOLEYBOL!C$54:N2809,8,0)),VLOOKUP(B549,FUTBOL!C$31:N2897,8,0)),VLOOKUP(B549,BASKETBOL!C$42:N2911,8,0)),VLOOKUP(B549,HENTBOL!C$32:N2912,8,0)),VLOOKUP(B549,HOKEY!C$35:N2256,8,0)),VLOOKUP(B549,KRİKET!C$30:N2686,8,0)),VLOOKUP(B549,'FERDİ BRANŞLAR'!B$2:M587,8,0))</f>
        <v>#N/A</v>
      </c>
      <c r="J549" s="253" t="e">
        <f>IFERROR(IFERROR(IFERROR(IFERROR(IFERROR(IFERROR(IFERROR(VLOOKUP(B549,FUTSAL!C$69:N12413,9,0),VLOOKUP(B549,VOLEYBOL!C$54:N2809,9,0)),VLOOKUP(B549,FUTBOL!C$31:N2897,9,0)),VLOOKUP(B549,BASKETBOL!C$42:N2911,9,0)),VLOOKUP(B549,HENTBOL!C$32:N2912,9,0)),VLOOKUP(B549,HOKEY!C$35:N2256,9,0)),VLOOKUP(B549,KRİKET!C$30:N2686,9,0)),VLOOKUP(B549,'FERDİ BRANŞLAR'!B$2:M587,9,0))</f>
        <v>#N/A</v>
      </c>
      <c r="K549" s="253" t="e">
        <f>IFERROR(IFERROR(IFERROR(IFERROR(IFERROR(IFERROR(IFERROR(VLOOKUP(B549,FUTSAL!C$69:N12413,10,0),VLOOKUP(B549,VOLEYBOL!C$54:N2809,10,0)),VLOOKUP(B549,FUTBOL!C$31:N2897,10,0)),VLOOKUP(B549,BASKETBOL!C$42:N2911,10,0)),VLOOKUP(B549,HENTBOL!C$32:N2912,10,0)),VLOOKUP(B549,HOKEY!C$35:N2256,10,0)),VLOOKUP(B549,KRİKET!C$30:N2686,10,0)),VLOOKUP(B549,'FERDİ BRANŞLAR'!B$2:M587,10,0))</f>
        <v>#N/A</v>
      </c>
      <c r="L549" s="59" t="e">
        <f>IFERROR(IFERROR(IFERROR(IFERROR(IFERROR(IFERROR(IFERROR(VLOOKUP(B549,FUTSAL!C$69:N12413,11,0),VLOOKUP(B549,VOLEYBOL!C$54:N2809,11,0)),VLOOKUP(B549,FUTBOL!C$31:N2897,11,0)),VLOOKUP(B549,BASKETBOL!C$42:N2911,11,0)),VLOOKUP(B549,HENTBOL!C$32:N2912,11,0)),VLOOKUP(B549,HOKEY!C$35:N2256,11,0)),VLOOKUP(B549,KRİKET!C$30:N2686,11,0)),VLOOKUP(B549,'FERDİ BRANŞLAR'!B$2:M587,11,0))</f>
        <v>#N/A</v>
      </c>
      <c r="M549" s="79" t="e">
        <f>IFERROR(IFERROR(IFERROR(IFERROR(IFERROR(IFERROR(IFERROR(VLOOKUP(B549,FUTSAL!C$69:N12413,12,0),VLOOKUP(B549,VOLEYBOL!C$54:N2809,12,0)),VLOOKUP(B549,FUTBOL!C$31:N2897,12,0)),VLOOKUP(B549,BASKETBOL!C$42:N2911,12,0)),VLOOKUP(B549,HENTBOL!C$32:N2912,12,0)),VLOOKUP(B549,HOKEY!C$35:N2256,11,0)),VLOOKUP(B549,KRİKET!C$30:N2686,12,0)),VLOOKUP(B549,'FERDİ BRANŞLAR'!B$2:M587,12,0))</f>
        <v>#N/A</v>
      </c>
    </row>
    <row r="550" spans="2:13" ht="12" x14ac:dyDescent="0.2">
      <c r="B550" s="188">
        <v>414</v>
      </c>
      <c r="C550" s="185" t="e">
        <f>IFERROR(IFERROR(IFERROR(IFERROR(IFERROR(IFERROR(IFERROR(VLOOKUP(B550,FUTSAL!C$69:N11948,2,0),VLOOKUP(B550,VOLEYBOL!C$54:N2344,2,0)),VLOOKUP(B550,FUTBOL!C$31:N2432,2,0)),VLOOKUP(B550,BASKETBOL!C$42:N2446,2,0)),VLOOKUP(B550,HENTBOL!C$32:N2447,2,0)),VLOOKUP(B550,HOKEY!C$35:N1791,2,0)),VLOOKUP(B550,KRİKET!C$30:N2221,2,0)),VLOOKUP(B550,'FERDİ BRANŞLAR'!B$2:M567,2,0))</f>
        <v>#N/A</v>
      </c>
      <c r="D550" s="186" t="e">
        <f>IFERROR(IFERROR(IFERROR(IFERROR(IFERROR(IFERROR(IFERROR(VLOOKUP(B550,FUTSAL!C$69:N11948,3,0),VLOOKUP(B550,VOLEYBOL!C$54:N2344,3,0)),VLOOKUP(B550,FUTBOL!C$31:N2432,3,0)),VLOOKUP(B550,BASKETBOL!C$42:N2446,3,0)),VLOOKUP(B550,HENTBOL!C$32:N2447,3,0)),VLOOKUP(B550,HOKEY!C$35:N1791,3,0)),VLOOKUP(B550,KRİKET!C$30:N2221,3,0)),VLOOKUP(B550,'FERDİ BRANŞLAR'!B$2:M567,3,0))</f>
        <v>#N/A</v>
      </c>
      <c r="E550" s="185" t="e">
        <f>IFERROR(IFERROR(IFERROR(IFERROR(IFERROR(IFERROR(IFERROR(VLOOKUP(B550,FUTSAL!C$69:N11948,4,0),VLOOKUP(B550,VOLEYBOL!C$54:N2344,4,0)),VLOOKUP(B550,FUTBOL!C$31:N2432,4,0)),VLOOKUP(B550,BASKETBOL!C$42:N2446,4,0)),VLOOKUP(B550,HENTBOL!C$32:N2447,4,0)),VLOOKUP(B550,HOKEY!C$35:N1791,4,0)),VLOOKUP(B550,KRİKET!C$30:N2221,4,0)),VLOOKUP(B550,'FERDİ BRANŞLAR'!B$2:M567,4,0))</f>
        <v>#N/A</v>
      </c>
      <c r="F550" s="185" t="e">
        <f>IFERROR(IFERROR(IFERROR(IFERROR(IFERROR(IFERROR(IFERROR(VLOOKUP(B550,FUTSAL!C$69:N11948,5,0),VLOOKUP(B550,VOLEYBOL!C$54:N2344,5,0)),VLOOKUP(B550,FUTBOL!C$31:N2432,5,0)),VLOOKUP(B550,BASKETBOL!C$42:N2446,5,0)),VLOOKUP(B550,HENTBOL!C$32:N2447,5,0)),VLOOKUP(B550,HOKEY!C$35:N1791,5,0)),VLOOKUP(B550,KRİKET!C$30:N2221,5,0)),VLOOKUP(B550,'FERDİ BRANŞLAR'!B$2:M567,5,0))</f>
        <v>#N/A</v>
      </c>
      <c r="G550" s="185" t="e">
        <f>IFERROR(IFERROR(IFERROR(IFERROR(IFERROR(IFERROR(IFERROR(VLOOKUP(B550,FUTSAL!C$69:N12393,6,0),VLOOKUP(B550,VOLEYBOL!C$54:N2789,6,0)),VLOOKUP(B550,FUTBOL!C$31:N2877,6,0)),VLOOKUP(B550,BASKETBOL!C$42:N2891,6,0)),VLOOKUP(B550,HENTBOL!C$32:N2892,6,0)),VLOOKUP(B550,HOKEY!C$35:N2236,6,0)),VLOOKUP(B550,KRİKET!C$30:N2666,6,0)),VLOOKUP(B550,'FERDİ BRANŞLAR'!B$2:M567,6,0))</f>
        <v>#N/A</v>
      </c>
      <c r="H550" s="185" t="e">
        <f>IFERROR(IFERROR(IFERROR(IFERROR(IFERROR(IFERROR(IFERROR(VLOOKUP(B550,FUTSAL!C$69:N12393,7,0),VLOOKUP(B550,VOLEYBOL!C$54:N2789,7,0)),VLOOKUP(B550,FUTBOL!C$31:N2877,7,0)),VLOOKUP(B550,BASKETBOL!C$42:N2891,7,0)),VLOOKUP(B550,HENTBOL!C$32:N2892,7,0)),VLOOKUP(B550,HOKEY!C$35:N2236,7,0)),VLOOKUP(B550,KRİKET!C$30:N2666,7,0)),VLOOKUP(B550,'FERDİ BRANŞLAR'!B$2:M567,7,0))</f>
        <v>#N/A</v>
      </c>
      <c r="I550" s="187" t="e">
        <f>IFERROR(IFERROR(IFERROR(IFERROR(IFERROR(IFERROR(IFERROR(VLOOKUP(B550,FUTSAL!C$69:N12393,8,0),VLOOKUP(B550,VOLEYBOL!C$54:N2789,8,0)),VLOOKUP(B550,FUTBOL!C$31:N2877,8,0)),VLOOKUP(B550,BASKETBOL!C$42:N2891,8,0)),VLOOKUP(B550,HENTBOL!C$32:N2892,8,0)),VLOOKUP(B550,HOKEY!C$35:N2236,8,0)),VLOOKUP(B550,KRİKET!C$30:N2666,8,0)),VLOOKUP(B550,'FERDİ BRANŞLAR'!B$2:M567,8,0))</f>
        <v>#N/A</v>
      </c>
      <c r="J550" s="253" t="e">
        <f>IFERROR(IFERROR(IFERROR(IFERROR(IFERROR(IFERROR(IFERROR(VLOOKUP(B550,FUTSAL!C$69:N12393,9,0),VLOOKUP(B550,VOLEYBOL!C$54:N2789,9,0)),VLOOKUP(B550,FUTBOL!C$31:N2877,9,0)),VLOOKUP(B550,BASKETBOL!C$42:N2891,9,0)),VLOOKUP(B550,HENTBOL!C$32:N2892,9,0)),VLOOKUP(B550,HOKEY!C$35:N2236,9,0)),VLOOKUP(B550,KRİKET!C$30:N2666,9,0)),VLOOKUP(B550,'FERDİ BRANŞLAR'!B$2:M567,9,0))</f>
        <v>#N/A</v>
      </c>
      <c r="K550" s="253" t="e">
        <f>IFERROR(IFERROR(IFERROR(IFERROR(IFERROR(IFERROR(IFERROR(VLOOKUP(B550,FUTSAL!C$69:N12393,10,0),VLOOKUP(B550,VOLEYBOL!C$54:N2789,10,0)),VLOOKUP(B550,FUTBOL!C$31:N2877,10,0)),VLOOKUP(B550,BASKETBOL!C$42:N2891,10,0)),VLOOKUP(B550,HENTBOL!C$32:N2892,10,0)),VLOOKUP(B550,HOKEY!C$35:N2236,10,0)),VLOOKUP(B550,KRİKET!C$30:N2666,10,0)),VLOOKUP(B550,'FERDİ BRANŞLAR'!B$2:M567,10,0))</f>
        <v>#N/A</v>
      </c>
      <c r="L550" s="59" t="e">
        <f>IFERROR(IFERROR(IFERROR(IFERROR(IFERROR(IFERROR(IFERROR(VLOOKUP(B550,FUTSAL!C$69:N12393,11,0),VLOOKUP(B550,VOLEYBOL!C$54:N2789,11,0)),VLOOKUP(B550,FUTBOL!C$31:N2877,11,0)),VLOOKUP(B550,BASKETBOL!C$42:N2891,11,0)),VLOOKUP(B550,HENTBOL!C$32:N2892,11,0)),VLOOKUP(B550,HOKEY!C$35:N2236,11,0)),VLOOKUP(B550,KRİKET!C$30:N2666,11,0)),VLOOKUP(B550,'FERDİ BRANŞLAR'!B$2:M567,11,0))</f>
        <v>#N/A</v>
      </c>
      <c r="M550" s="79" t="e">
        <f>IFERROR(IFERROR(IFERROR(IFERROR(IFERROR(IFERROR(IFERROR(VLOOKUP(B550,FUTSAL!C$69:N12393,12,0),VLOOKUP(B550,VOLEYBOL!C$54:N2789,12,0)),VLOOKUP(B550,FUTBOL!C$31:N2877,12,0)),VLOOKUP(B550,BASKETBOL!C$42:N2891,12,0)),VLOOKUP(B550,HENTBOL!C$32:N2892,12,0)),VLOOKUP(B550,HOKEY!C$35:N2236,11,0)),VLOOKUP(B550,KRİKET!C$30:N2666,12,0)),VLOOKUP(B550,'FERDİ BRANŞLAR'!B$2:M567,12,0))</f>
        <v>#N/A</v>
      </c>
    </row>
    <row r="551" spans="2:13" ht="12" x14ac:dyDescent="0.2">
      <c r="B551" s="188">
        <v>415</v>
      </c>
      <c r="C551" s="185" t="e">
        <f>IFERROR(IFERROR(IFERROR(IFERROR(IFERROR(IFERROR(IFERROR(VLOOKUP(B551,FUTSAL!C$69:N11938,2,0),VLOOKUP(B551,VOLEYBOL!C$54:N2334,2,0)),VLOOKUP(B551,FUTBOL!C$31:N2422,2,0)),VLOOKUP(B551,BASKETBOL!C$42:N2436,2,0)),VLOOKUP(B551,HENTBOL!C$32:N2437,2,0)),VLOOKUP(B551,HOKEY!C$35:N1781,2,0)),VLOOKUP(B551,KRİKET!C$30:N2211,2,0)),VLOOKUP(B551,'FERDİ BRANŞLAR'!B$2:M557,2,0))</f>
        <v>#N/A</v>
      </c>
      <c r="D551" s="186" t="e">
        <f>IFERROR(IFERROR(IFERROR(IFERROR(IFERROR(IFERROR(IFERROR(VLOOKUP(B551,FUTSAL!C$69:N11938,3,0),VLOOKUP(B551,VOLEYBOL!C$54:N2334,3,0)),VLOOKUP(B551,FUTBOL!C$31:N2422,3,0)),VLOOKUP(B551,BASKETBOL!C$42:N2436,3,0)),VLOOKUP(B551,HENTBOL!C$32:N2437,3,0)),VLOOKUP(B551,HOKEY!C$35:N1781,3,0)),VLOOKUP(B551,KRİKET!C$30:N2211,3,0)),VLOOKUP(B551,'FERDİ BRANŞLAR'!B$2:M557,3,0))</f>
        <v>#N/A</v>
      </c>
      <c r="E551" s="185" t="e">
        <f>IFERROR(IFERROR(IFERROR(IFERROR(IFERROR(IFERROR(IFERROR(VLOOKUP(B551,FUTSAL!C$69:N11938,4,0),VLOOKUP(B551,VOLEYBOL!C$54:N2334,4,0)),VLOOKUP(B551,FUTBOL!C$31:N2422,4,0)),VLOOKUP(B551,BASKETBOL!C$42:N2436,4,0)),VLOOKUP(B551,HENTBOL!C$32:N2437,4,0)),VLOOKUP(B551,HOKEY!C$35:N1781,4,0)),VLOOKUP(B551,KRİKET!C$30:N2211,4,0)),VLOOKUP(B551,'FERDİ BRANŞLAR'!B$2:M557,4,0))</f>
        <v>#N/A</v>
      </c>
      <c r="F551" s="185" t="e">
        <f>IFERROR(IFERROR(IFERROR(IFERROR(IFERROR(IFERROR(IFERROR(VLOOKUP(B551,FUTSAL!C$69:N11938,5,0),VLOOKUP(B551,VOLEYBOL!C$54:N2334,5,0)),VLOOKUP(B551,FUTBOL!C$31:N2422,5,0)),VLOOKUP(B551,BASKETBOL!C$42:N2436,5,0)),VLOOKUP(B551,HENTBOL!C$32:N2437,5,0)),VLOOKUP(B551,HOKEY!C$35:N1781,5,0)),VLOOKUP(B551,KRİKET!C$30:N2211,5,0)),VLOOKUP(B551,'FERDİ BRANŞLAR'!B$2:M557,5,0))</f>
        <v>#N/A</v>
      </c>
      <c r="G551" s="185" t="e">
        <f>IFERROR(IFERROR(IFERROR(IFERROR(IFERROR(IFERROR(IFERROR(VLOOKUP(B551,FUTSAL!C$69:N12383,6,0),VLOOKUP(B551,VOLEYBOL!C$54:N2779,6,0)),VLOOKUP(B551,FUTBOL!C$31:N2867,6,0)),VLOOKUP(B551,BASKETBOL!C$42:N2881,6,0)),VLOOKUP(B551,HENTBOL!C$32:N2882,6,0)),VLOOKUP(B551,HOKEY!C$35:N2226,6,0)),VLOOKUP(B551,KRİKET!C$30:N2656,6,0)),VLOOKUP(B551,'FERDİ BRANŞLAR'!B$2:M557,6,0))</f>
        <v>#N/A</v>
      </c>
      <c r="H551" s="185" t="e">
        <f>IFERROR(IFERROR(IFERROR(IFERROR(IFERROR(IFERROR(IFERROR(VLOOKUP(B551,FUTSAL!C$69:N12383,7,0),VLOOKUP(B551,VOLEYBOL!C$54:N2779,7,0)),VLOOKUP(B551,FUTBOL!C$31:N2867,7,0)),VLOOKUP(B551,BASKETBOL!C$42:N2881,7,0)),VLOOKUP(B551,HENTBOL!C$32:N2882,7,0)),VLOOKUP(B551,HOKEY!C$35:N2226,7,0)),VLOOKUP(B551,KRİKET!C$30:N2656,7,0)),VLOOKUP(B551,'FERDİ BRANŞLAR'!B$2:M557,7,0))</f>
        <v>#N/A</v>
      </c>
      <c r="I551" s="187" t="e">
        <f>IFERROR(IFERROR(IFERROR(IFERROR(IFERROR(IFERROR(IFERROR(VLOOKUP(B551,FUTSAL!C$69:N12383,8,0),VLOOKUP(B551,VOLEYBOL!C$54:N2779,8,0)),VLOOKUP(B551,FUTBOL!C$31:N2867,8,0)),VLOOKUP(B551,BASKETBOL!C$42:N2881,8,0)),VLOOKUP(B551,HENTBOL!C$32:N2882,8,0)),VLOOKUP(B551,HOKEY!C$35:N2226,8,0)),VLOOKUP(B551,KRİKET!C$30:N2656,8,0)),VLOOKUP(B551,'FERDİ BRANŞLAR'!B$2:M557,8,0))</f>
        <v>#N/A</v>
      </c>
      <c r="J551" s="253" t="e">
        <f>IFERROR(IFERROR(IFERROR(IFERROR(IFERROR(IFERROR(IFERROR(VLOOKUP(B551,FUTSAL!C$69:N12383,9,0),VLOOKUP(B551,VOLEYBOL!C$54:N2779,9,0)),VLOOKUP(B551,FUTBOL!C$31:N2867,9,0)),VLOOKUP(B551,BASKETBOL!C$42:N2881,9,0)),VLOOKUP(B551,HENTBOL!C$32:N2882,9,0)),VLOOKUP(B551,HOKEY!C$35:N2226,9,0)),VLOOKUP(B551,KRİKET!C$30:N2656,9,0)),VLOOKUP(B551,'FERDİ BRANŞLAR'!B$2:M557,9,0))</f>
        <v>#N/A</v>
      </c>
      <c r="K551" s="253" t="e">
        <f>IFERROR(IFERROR(IFERROR(IFERROR(IFERROR(IFERROR(IFERROR(VLOOKUP(B551,FUTSAL!C$69:N12383,10,0),VLOOKUP(B551,VOLEYBOL!C$54:N2779,10,0)),VLOOKUP(B551,FUTBOL!C$31:N2867,10,0)),VLOOKUP(B551,BASKETBOL!C$42:N2881,10,0)),VLOOKUP(B551,HENTBOL!C$32:N2882,10,0)),VLOOKUP(B551,HOKEY!C$35:N2226,10,0)),VLOOKUP(B551,KRİKET!C$30:N2656,10,0)),VLOOKUP(B551,'FERDİ BRANŞLAR'!B$2:M557,10,0))</f>
        <v>#N/A</v>
      </c>
      <c r="L551" s="59" t="e">
        <f>IFERROR(IFERROR(IFERROR(IFERROR(IFERROR(IFERROR(IFERROR(VLOOKUP(B551,FUTSAL!C$69:N12383,11,0),VLOOKUP(B551,VOLEYBOL!C$54:N2779,11,0)),VLOOKUP(B551,FUTBOL!C$31:N2867,11,0)),VLOOKUP(B551,BASKETBOL!C$42:N2881,11,0)),VLOOKUP(B551,HENTBOL!C$32:N2882,11,0)),VLOOKUP(B551,HOKEY!C$35:N2226,11,0)),VLOOKUP(B551,KRİKET!C$30:N2656,11,0)),VLOOKUP(B551,'FERDİ BRANŞLAR'!B$2:M557,11,0))</f>
        <v>#N/A</v>
      </c>
      <c r="M551" s="79" t="e">
        <f>IFERROR(IFERROR(IFERROR(IFERROR(IFERROR(IFERROR(IFERROR(VLOOKUP(B551,FUTSAL!C$69:N12383,12,0),VLOOKUP(B551,VOLEYBOL!C$54:N2779,12,0)),VLOOKUP(B551,FUTBOL!C$31:N2867,12,0)),VLOOKUP(B551,BASKETBOL!C$42:N2881,12,0)),VLOOKUP(B551,HENTBOL!C$32:N2882,12,0)),VLOOKUP(B551,HOKEY!C$35:N2226,11,0)),VLOOKUP(B551,KRİKET!C$30:N2656,12,0)),VLOOKUP(B551,'FERDİ BRANŞLAR'!B$2:M557,12,0))</f>
        <v>#N/A</v>
      </c>
    </row>
    <row r="552" spans="2:13" ht="12" x14ac:dyDescent="0.2">
      <c r="B552" s="188">
        <v>471</v>
      </c>
      <c r="C552" s="185" t="e">
        <f>IFERROR(IFERROR(IFERROR(IFERROR(IFERROR(IFERROR(IFERROR(VLOOKUP(B552,FUTSAL!C$69:N11855,2,0),VLOOKUP(B552,VOLEYBOL!C$54:N2251,2,0)),VLOOKUP(B552,FUTBOL!C$31:N2339,2,0)),VLOOKUP(B552,BASKETBOL!C$42:N2353,2,0)),VLOOKUP(B552,HENTBOL!C$32:N2354,2,0)),VLOOKUP(B552,HOKEY!C$35:N1698,2,0)),VLOOKUP(B552,KRİKET!C$30:N2128,2,0)),VLOOKUP(B552,'FERDİ BRANŞLAR'!B$2:M474,2,0))</f>
        <v>#N/A</v>
      </c>
      <c r="D552" s="186" t="e">
        <f>IFERROR(IFERROR(IFERROR(IFERROR(IFERROR(IFERROR(IFERROR(VLOOKUP(B552,FUTSAL!C$69:N11855,3,0),VLOOKUP(B552,VOLEYBOL!C$54:N2251,3,0)),VLOOKUP(B552,FUTBOL!C$31:N2339,3,0)),VLOOKUP(B552,BASKETBOL!C$42:N2353,3,0)),VLOOKUP(B552,HENTBOL!C$32:N2354,3,0)),VLOOKUP(B552,HOKEY!C$35:N1698,3,0)),VLOOKUP(B552,KRİKET!C$30:N2128,3,0)),VLOOKUP(B552,'FERDİ BRANŞLAR'!B$2:M474,3,0))</f>
        <v>#N/A</v>
      </c>
      <c r="E552" s="185" t="e">
        <f>IFERROR(IFERROR(IFERROR(IFERROR(IFERROR(IFERROR(IFERROR(VLOOKUP(B552,FUTSAL!C$69:N11855,4,0),VLOOKUP(B552,VOLEYBOL!C$54:N2251,4,0)),VLOOKUP(B552,FUTBOL!C$31:N2339,4,0)),VLOOKUP(B552,BASKETBOL!C$42:N2353,4,0)),VLOOKUP(B552,HENTBOL!C$32:N2354,4,0)),VLOOKUP(B552,HOKEY!C$35:N1698,4,0)),VLOOKUP(B552,KRİKET!C$30:N2128,4,0)),VLOOKUP(B552,'FERDİ BRANŞLAR'!B$2:M474,4,0))</f>
        <v>#N/A</v>
      </c>
      <c r="F552" s="185" t="e">
        <f>IFERROR(IFERROR(IFERROR(IFERROR(IFERROR(IFERROR(IFERROR(VLOOKUP(B552,FUTSAL!C$69:N11855,5,0),VLOOKUP(B552,VOLEYBOL!C$54:N2251,5,0)),VLOOKUP(B552,FUTBOL!C$31:N2339,5,0)),VLOOKUP(B552,BASKETBOL!C$42:N2353,5,0)),VLOOKUP(B552,HENTBOL!C$32:N2354,5,0)),VLOOKUP(B552,HOKEY!C$35:N1698,5,0)),VLOOKUP(B552,KRİKET!C$30:N2128,5,0)),VLOOKUP(B552,'FERDİ BRANŞLAR'!B$2:M474,5,0))</f>
        <v>#N/A</v>
      </c>
      <c r="G552" s="185" t="e">
        <f>IFERROR(IFERROR(IFERROR(IFERROR(IFERROR(IFERROR(IFERROR(VLOOKUP(B552,FUTSAL!C$69:N12300,6,0),VLOOKUP(B552,VOLEYBOL!C$54:N2696,6,0)),VLOOKUP(B552,FUTBOL!C$31:N2784,6,0)),VLOOKUP(B552,BASKETBOL!C$42:N2798,6,0)),VLOOKUP(B552,HENTBOL!C$32:N2799,6,0)),VLOOKUP(B552,HOKEY!C$35:N2143,6,0)),VLOOKUP(B552,KRİKET!C$30:N2573,6,0)),VLOOKUP(B552,'FERDİ BRANŞLAR'!B$2:M474,6,0))</f>
        <v>#N/A</v>
      </c>
      <c r="H552" s="185" t="e">
        <f>IFERROR(IFERROR(IFERROR(IFERROR(IFERROR(IFERROR(IFERROR(VLOOKUP(B552,FUTSAL!C$69:N12300,7,0),VLOOKUP(B552,VOLEYBOL!C$54:N2696,7,0)),VLOOKUP(B552,FUTBOL!C$31:N2784,7,0)),VLOOKUP(B552,BASKETBOL!C$42:N2798,7,0)),VLOOKUP(B552,HENTBOL!C$32:N2799,7,0)),VLOOKUP(B552,HOKEY!C$35:N2143,7,0)),VLOOKUP(B552,KRİKET!C$30:N2573,7,0)),VLOOKUP(B552,'FERDİ BRANŞLAR'!B$2:M474,7,0))</f>
        <v>#N/A</v>
      </c>
      <c r="I552" s="187" t="e">
        <f>IFERROR(IFERROR(IFERROR(IFERROR(IFERROR(IFERROR(IFERROR(VLOOKUP(B552,FUTSAL!C$69:N12300,8,0),VLOOKUP(B552,VOLEYBOL!C$54:N2696,8,0)),VLOOKUP(B552,FUTBOL!C$31:N2784,8,0)),VLOOKUP(B552,BASKETBOL!C$42:N2798,8,0)),VLOOKUP(B552,HENTBOL!C$32:N2799,8,0)),VLOOKUP(B552,HOKEY!C$35:N2143,8,0)),VLOOKUP(B552,KRİKET!C$30:N2573,8,0)),VLOOKUP(B552,'FERDİ BRANŞLAR'!B$2:M474,8,0))</f>
        <v>#N/A</v>
      </c>
      <c r="J552" s="253" t="e">
        <f>IFERROR(IFERROR(IFERROR(IFERROR(IFERROR(IFERROR(IFERROR(VLOOKUP(B552,FUTSAL!C$69:N12300,9,0),VLOOKUP(B552,VOLEYBOL!C$54:N2696,9,0)),VLOOKUP(B552,FUTBOL!C$31:N2784,9,0)),VLOOKUP(B552,BASKETBOL!C$42:N2798,9,0)),VLOOKUP(B552,HENTBOL!C$32:N2799,9,0)),VLOOKUP(B552,HOKEY!C$35:N2143,9,0)),VLOOKUP(B552,KRİKET!C$30:N2573,9,0)),VLOOKUP(B552,'FERDİ BRANŞLAR'!B$2:M474,9,0))</f>
        <v>#N/A</v>
      </c>
      <c r="K552" s="253" t="e">
        <f>IFERROR(IFERROR(IFERROR(IFERROR(IFERROR(IFERROR(IFERROR(VLOOKUP(B552,FUTSAL!C$69:N12300,10,0),VLOOKUP(B552,VOLEYBOL!C$54:N2696,10,0)),VLOOKUP(B552,FUTBOL!C$31:N2784,10,0)),VLOOKUP(B552,BASKETBOL!C$42:N2798,10,0)),VLOOKUP(B552,HENTBOL!C$32:N2799,10,0)),VLOOKUP(B552,HOKEY!C$35:N2143,10,0)),VLOOKUP(B552,KRİKET!C$30:N2573,10,0)),VLOOKUP(B552,'FERDİ BRANŞLAR'!B$2:M474,10,0))</f>
        <v>#N/A</v>
      </c>
      <c r="L552" s="59" t="e">
        <f>IFERROR(IFERROR(IFERROR(IFERROR(IFERROR(IFERROR(IFERROR(VLOOKUP(B552,FUTSAL!C$69:N12300,11,0),VLOOKUP(B552,VOLEYBOL!C$54:N2696,11,0)),VLOOKUP(B552,FUTBOL!C$31:N2784,11,0)),VLOOKUP(B552,BASKETBOL!C$42:N2798,11,0)),VLOOKUP(B552,HENTBOL!C$32:N2799,11,0)),VLOOKUP(B552,HOKEY!C$35:N2143,11,0)),VLOOKUP(B552,KRİKET!C$30:N2573,11,0)),VLOOKUP(B552,'FERDİ BRANŞLAR'!B$2:M474,11,0))</f>
        <v>#N/A</v>
      </c>
      <c r="M552" s="79" t="e">
        <f>IFERROR(IFERROR(IFERROR(IFERROR(IFERROR(IFERROR(IFERROR(VLOOKUP(B552,FUTSAL!C$69:N12300,12,0),VLOOKUP(B552,VOLEYBOL!C$54:N2696,12,0)),VLOOKUP(B552,FUTBOL!C$31:N2784,12,0)),VLOOKUP(B552,BASKETBOL!C$42:N2798,12,0)),VLOOKUP(B552,HENTBOL!C$32:N2799,12,0)),VLOOKUP(B552,HOKEY!C$35:N2143,11,0)),VLOOKUP(B552,KRİKET!C$30:N2573,12,0)),VLOOKUP(B552,'FERDİ BRANŞLAR'!B$2:M474,12,0))</f>
        <v>#N/A</v>
      </c>
    </row>
    <row r="553" spans="2:13" ht="12" x14ac:dyDescent="0.2">
      <c r="B553" s="188">
        <v>472</v>
      </c>
      <c r="C553" s="185" t="e">
        <f>IFERROR(IFERROR(IFERROR(IFERROR(IFERROR(IFERROR(IFERROR(VLOOKUP(B553,FUTSAL!C$69:N11862,2,0),VLOOKUP(B553,VOLEYBOL!C$54:N2258,2,0)),VLOOKUP(B553,FUTBOL!C$31:N2346,2,0)),VLOOKUP(B553,BASKETBOL!C$42:N2360,2,0)),VLOOKUP(B553,HENTBOL!C$32:N2361,2,0)),VLOOKUP(B553,HOKEY!C$35:N1705,2,0)),VLOOKUP(B553,KRİKET!C$30:N2135,2,0)),VLOOKUP(B553,'FERDİ BRANŞLAR'!B$2:M481,2,0))</f>
        <v>#N/A</v>
      </c>
      <c r="D553" s="186" t="e">
        <f>IFERROR(IFERROR(IFERROR(IFERROR(IFERROR(IFERROR(IFERROR(VLOOKUP(B553,FUTSAL!C$69:N11862,3,0),VLOOKUP(B553,VOLEYBOL!C$54:N2258,3,0)),VLOOKUP(B553,FUTBOL!C$31:N2346,3,0)),VLOOKUP(B553,BASKETBOL!C$42:N2360,3,0)),VLOOKUP(B553,HENTBOL!C$32:N2361,3,0)),VLOOKUP(B553,HOKEY!C$35:N1705,3,0)),VLOOKUP(B553,KRİKET!C$30:N2135,3,0)),VLOOKUP(B553,'FERDİ BRANŞLAR'!B$2:M481,3,0))</f>
        <v>#N/A</v>
      </c>
      <c r="E553" s="185" t="e">
        <f>IFERROR(IFERROR(IFERROR(IFERROR(IFERROR(IFERROR(IFERROR(VLOOKUP(B553,FUTSAL!C$69:N11862,4,0),VLOOKUP(B553,VOLEYBOL!C$54:N2258,4,0)),VLOOKUP(B553,FUTBOL!C$31:N2346,4,0)),VLOOKUP(B553,BASKETBOL!C$42:N2360,4,0)),VLOOKUP(B553,HENTBOL!C$32:N2361,4,0)),VLOOKUP(B553,HOKEY!C$35:N1705,4,0)),VLOOKUP(B553,KRİKET!C$30:N2135,4,0)),VLOOKUP(B553,'FERDİ BRANŞLAR'!B$2:M481,4,0))</f>
        <v>#N/A</v>
      </c>
      <c r="F553" s="185" t="e">
        <f>IFERROR(IFERROR(IFERROR(IFERROR(IFERROR(IFERROR(IFERROR(VLOOKUP(B553,FUTSAL!C$69:N11862,5,0),VLOOKUP(B553,VOLEYBOL!C$54:N2258,5,0)),VLOOKUP(B553,FUTBOL!C$31:N2346,5,0)),VLOOKUP(B553,BASKETBOL!C$42:N2360,5,0)),VLOOKUP(B553,HENTBOL!C$32:N2361,5,0)),VLOOKUP(B553,HOKEY!C$35:N1705,5,0)),VLOOKUP(B553,KRİKET!C$30:N2135,5,0)),VLOOKUP(B553,'FERDİ BRANŞLAR'!B$2:M481,5,0))</f>
        <v>#N/A</v>
      </c>
      <c r="G553" s="185" t="e">
        <f>IFERROR(IFERROR(IFERROR(IFERROR(IFERROR(IFERROR(IFERROR(VLOOKUP(B553,FUTSAL!C$69:N12307,6,0),VLOOKUP(B553,VOLEYBOL!C$54:N2703,6,0)),VLOOKUP(B553,FUTBOL!C$31:N2791,6,0)),VLOOKUP(B553,BASKETBOL!C$42:N2805,6,0)),VLOOKUP(B553,HENTBOL!C$32:N2806,6,0)),VLOOKUP(B553,HOKEY!C$35:N2150,6,0)),VLOOKUP(B553,KRİKET!C$30:N2580,6,0)),VLOOKUP(B553,'FERDİ BRANŞLAR'!B$2:M481,6,0))</f>
        <v>#N/A</v>
      </c>
      <c r="H553" s="185" t="e">
        <f>IFERROR(IFERROR(IFERROR(IFERROR(IFERROR(IFERROR(IFERROR(VLOOKUP(B553,FUTSAL!C$69:N12307,7,0),VLOOKUP(B553,VOLEYBOL!C$54:N2703,7,0)),VLOOKUP(B553,FUTBOL!C$31:N2791,7,0)),VLOOKUP(B553,BASKETBOL!C$42:N2805,7,0)),VLOOKUP(B553,HENTBOL!C$32:N2806,7,0)),VLOOKUP(B553,HOKEY!C$35:N2150,7,0)),VLOOKUP(B553,KRİKET!C$30:N2580,7,0)),VLOOKUP(B553,'FERDİ BRANŞLAR'!B$2:M481,7,0))</f>
        <v>#N/A</v>
      </c>
      <c r="I553" s="187" t="e">
        <f>IFERROR(IFERROR(IFERROR(IFERROR(IFERROR(IFERROR(IFERROR(VLOOKUP(B553,FUTSAL!C$69:N12307,8,0),VLOOKUP(B553,VOLEYBOL!C$54:N2703,8,0)),VLOOKUP(B553,FUTBOL!C$31:N2791,8,0)),VLOOKUP(B553,BASKETBOL!C$42:N2805,8,0)),VLOOKUP(B553,HENTBOL!C$32:N2806,8,0)),VLOOKUP(B553,HOKEY!C$35:N2150,8,0)),VLOOKUP(B553,KRİKET!C$30:N2580,8,0)),VLOOKUP(B553,'FERDİ BRANŞLAR'!B$2:M481,8,0))</f>
        <v>#N/A</v>
      </c>
      <c r="J553" s="253" t="e">
        <f>IFERROR(IFERROR(IFERROR(IFERROR(IFERROR(IFERROR(IFERROR(VLOOKUP(B553,FUTSAL!C$69:N12307,9,0),VLOOKUP(B553,VOLEYBOL!C$54:N2703,9,0)),VLOOKUP(B553,FUTBOL!C$31:N2791,9,0)),VLOOKUP(B553,BASKETBOL!C$42:N2805,9,0)),VLOOKUP(B553,HENTBOL!C$32:N2806,9,0)),VLOOKUP(B553,HOKEY!C$35:N2150,9,0)),VLOOKUP(B553,KRİKET!C$30:N2580,9,0)),VLOOKUP(B553,'FERDİ BRANŞLAR'!B$2:M481,9,0))</f>
        <v>#N/A</v>
      </c>
      <c r="K553" s="253" t="e">
        <f>IFERROR(IFERROR(IFERROR(IFERROR(IFERROR(IFERROR(IFERROR(VLOOKUP(B553,FUTSAL!C$69:N12307,10,0),VLOOKUP(B553,VOLEYBOL!C$54:N2703,10,0)),VLOOKUP(B553,FUTBOL!C$31:N2791,10,0)),VLOOKUP(B553,BASKETBOL!C$42:N2805,10,0)),VLOOKUP(B553,HENTBOL!C$32:N2806,10,0)),VLOOKUP(B553,HOKEY!C$35:N2150,10,0)),VLOOKUP(B553,KRİKET!C$30:N2580,10,0)),VLOOKUP(B553,'FERDİ BRANŞLAR'!B$2:M481,10,0))</f>
        <v>#N/A</v>
      </c>
      <c r="L553" s="59" t="e">
        <f>IFERROR(IFERROR(IFERROR(IFERROR(IFERROR(IFERROR(IFERROR(VLOOKUP(B553,FUTSAL!C$69:N12307,11,0),VLOOKUP(B553,VOLEYBOL!C$54:N2703,11,0)),VLOOKUP(B553,FUTBOL!C$31:N2791,11,0)),VLOOKUP(B553,BASKETBOL!C$42:N2805,11,0)),VLOOKUP(B553,HENTBOL!C$32:N2806,11,0)),VLOOKUP(B553,HOKEY!C$35:N2150,11,0)),VLOOKUP(B553,KRİKET!C$30:N2580,11,0)),VLOOKUP(B553,'FERDİ BRANŞLAR'!B$2:M481,11,0))</f>
        <v>#N/A</v>
      </c>
      <c r="M553" s="79" t="e">
        <f>IFERROR(IFERROR(IFERROR(IFERROR(IFERROR(IFERROR(IFERROR(VLOOKUP(B553,FUTSAL!C$69:N12307,12,0),VLOOKUP(B553,VOLEYBOL!C$54:N2703,12,0)),VLOOKUP(B553,FUTBOL!C$31:N2791,12,0)),VLOOKUP(B553,BASKETBOL!C$42:N2805,12,0)),VLOOKUP(B553,HENTBOL!C$32:N2806,12,0)),VLOOKUP(B553,HOKEY!C$35:N2150,11,0)),VLOOKUP(B553,KRİKET!C$30:N2580,12,0)),VLOOKUP(B553,'FERDİ BRANŞLAR'!B$2:M481,12,0))</f>
        <v>#N/A</v>
      </c>
    </row>
    <row r="554" spans="2:13" ht="12" x14ac:dyDescent="0.2">
      <c r="B554" s="188">
        <v>473</v>
      </c>
      <c r="C554" s="185" t="e">
        <f>IFERROR(IFERROR(IFERROR(IFERROR(IFERROR(IFERROR(IFERROR(VLOOKUP(B554,FUTSAL!C$69:N11849,2,0),VLOOKUP(B554,VOLEYBOL!C$54:N2245,2,0)),VLOOKUP(B554,FUTBOL!C$31:N2333,2,0)),VLOOKUP(B554,BASKETBOL!C$42:N2347,2,0)),VLOOKUP(B554,HENTBOL!C$32:N2348,2,0)),VLOOKUP(B554,HOKEY!C$35:N1692,2,0)),VLOOKUP(B554,KRİKET!C$30:N2122,2,0)),VLOOKUP(B554,'FERDİ BRANŞLAR'!B$2:M468,2,0))</f>
        <v>#N/A</v>
      </c>
      <c r="D554" s="186" t="e">
        <f>IFERROR(IFERROR(IFERROR(IFERROR(IFERROR(IFERROR(IFERROR(VLOOKUP(B554,FUTSAL!C$69:N11849,3,0),VLOOKUP(B554,VOLEYBOL!C$54:N2245,3,0)),VLOOKUP(B554,FUTBOL!C$31:N2333,3,0)),VLOOKUP(B554,BASKETBOL!C$42:N2347,3,0)),VLOOKUP(B554,HENTBOL!C$32:N2348,3,0)),VLOOKUP(B554,HOKEY!C$35:N1692,3,0)),VLOOKUP(B554,KRİKET!C$30:N2122,3,0)),VLOOKUP(B554,'FERDİ BRANŞLAR'!B$2:M468,3,0))</f>
        <v>#N/A</v>
      </c>
      <c r="E554" s="185" t="e">
        <f>IFERROR(IFERROR(IFERROR(IFERROR(IFERROR(IFERROR(IFERROR(VLOOKUP(B554,FUTSAL!C$69:N11849,4,0),VLOOKUP(B554,VOLEYBOL!C$54:N2245,4,0)),VLOOKUP(B554,FUTBOL!C$31:N2333,4,0)),VLOOKUP(B554,BASKETBOL!C$42:N2347,4,0)),VLOOKUP(B554,HENTBOL!C$32:N2348,4,0)),VLOOKUP(B554,HOKEY!C$35:N1692,4,0)),VLOOKUP(B554,KRİKET!C$30:N2122,4,0)),VLOOKUP(B554,'FERDİ BRANŞLAR'!B$2:M468,4,0))</f>
        <v>#N/A</v>
      </c>
      <c r="F554" s="185" t="e">
        <f>IFERROR(IFERROR(IFERROR(IFERROR(IFERROR(IFERROR(IFERROR(VLOOKUP(B554,FUTSAL!C$69:N11849,5,0),VLOOKUP(B554,VOLEYBOL!C$54:N2245,5,0)),VLOOKUP(B554,FUTBOL!C$31:N2333,5,0)),VLOOKUP(B554,BASKETBOL!C$42:N2347,5,0)),VLOOKUP(B554,HENTBOL!C$32:N2348,5,0)),VLOOKUP(B554,HOKEY!C$35:N1692,5,0)),VLOOKUP(B554,KRİKET!C$30:N2122,5,0)),VLOOKUP(B554,'FERDİ BRANŞLAR'!B$2:M468,5,0))</f>
        <v>#N/A</v>
      </c>
      <c r="G554" s="185" t="e">
        <f>IFERROR(IFERROR(IFERROR(IFERROR(IFERROR(IFERROR(IFERROR(VLOOKUP(B554,FUTSAL!C$69:N12294,6,0),VLOOKUP(B554,VOLEYBOL!C$54:N2690,6,0)),VLOOKUP(B554,FUTBOL!C$31:N2778,6,0)),VLOOKUP(B554,BASKETBOL!C$42:N2792,6,0)),VLOOKUP(B554,HENTBOL!C$32:N2793,6,0)),VLOOKUP(B554,HOKEY!C$35:N2137,6,0)),VLOOKUP(B554,KRİKET!C$30:N2567,6,0)),VLOOKUP(B554,'FERDİ BRANŞLAR'!B$2:M468,6,0))</f>
        <v>#N/A</v>
      </c>
      <c r="H554" s="185" t="e">
        <f>IFERROR(IFERROR(IFERROR(IFERROR(IFERROR(IFERROR(IFERROR(VLOOKUP(B554,FUTSAL!C$69:N12294,7,0),VLOOKUP(B554,VOLEYBOL!C$54:N2690,7,0)),VLOOKUP(B554,FUTBOL!C$31:N2778,7,0)),VLOOKUP(B554,BASKETBOL!C$42:N2792,7,0)),VLOOKUP(B554,HENTBOL!C$32:N2793,7,0)),VLOOKUP(B554,HOKEY!C$35:N2137,7,0)),VLOOKUP(B554,KRİKET!C$30:N2567,7,0)),VLOOKUP(B554,'FERDİ BRANŞLAR'!B$2:M468,7,0))</f>
        <v>#N/A</v>
      </c>
      <c r="I554" s="187" t="e">
        <f>IFERROR(IFERROR(IFERROR(IFERROR(IFERROR(IFERROR(IFERROR(VLOOKUP(B554,FUTSAL!C$69:N12294,8,0),VLOOKUP(B554,VOLEYBOL!C$54:N2690,8,0)),VLOOKUP(B554,FUTBOL!C$31:N2778,8,0)),VLOOKUP(B554,BASKETBOL!C$42:N2792,8,0)),VLOOKUP(B554,HENTBOL!C$32:N2793,8,0)),VLOOKUP(B554,HOKEY!C$35:N2137,8,0)),VLOOKUP(B554,KRİKET!C$30:N2567,8,0)),VLOOKUP(B554,'FERDİ BRANŞLAR'!B$2:M468,8,0))</f>
        <v>#N/A</v>
      </c>
      <c r="J554" s="253" t="e">
        <f>IFERROR(IFERROR(IFERROR(IFERROR(IFERROR(IFERROR(IFERROR(VLOOKUP(B554,FUTSAL!C$69:N12294,9,0),VLOOKUP(B554,VOLEYBOL!C$54:N2690,9,0)),VLOOKUP(B554,FUTBOL!C$31:N2778,9,0)),VLOOKUP(B554,BASKETBOL!C$42:N2792,9,0)),VLOOKUP(B554,HENTBOL!C$32:N2793,9,0)),VLOOKUP(B554,HOKEY!C$35:N2137,9,0)),VLOOKUP(B554,KRİKET!C$30:N2567,9,0)),VLOOKUP(B554,'FERDİ BRANŞLAR'!B$2:M468,9,0))</f>
        <v>#N/A</v>
      </c>
      <c r="K554" s="253" t="e">
        <f>IFERROR(IFERROR(IFERROR(IFERROR(IFERROR(IFERROR(IFERROR(VLOOKUP(B554,FUTSAL!C$69:N12294,10,0),VLOOKUP(B554,VOLEYBOL!C$54:N2690,10,0)),VLOOKUP(B554,FUTBOL!C$31:N2778,10,0)),VLOOKUP(B554,BASKETBOL!C$42:N2792,10,0)),VLOOKUP(B554,HENTBOL!C$32:N2793,10,0)),VLOOKUP(B554,HOKEY!C$35:N2137,10,0)),VLOOKUP(B554,KRİKET!C$30:N2567,10,0)),VLOOKUP(B554,'FERDİ BRANŞLAR'!B$2:M468,10,0))</f>
        <v>#N/A</v>
      </c>
      <c r="L554" s="59" t="e">
        <f>IFERROR(IFERROR(IFERROR(IFERROR(IFERROR(IFERROR(IFERROR(VLOOKUP(B554,FUTSAL!C$69:N12294,11,0),VLOOKUP(B554,VOLEYBOL!C$54:N2690,11,0)),VLOOKUP(B554,FUTBOL!C$31:N2778,11,0)),VLOOKUP(B554,BASKETBOL!C$42:N2792,11,0)),VLOOKUP(B554,HENTBOL!C$32:N2793,11,0)),VLOOKUP(B554,HOKEY!C$35:N2137,11,0)),VLOOKUP(B554,KRİKET!C$30:N2567,11,0)),VLOOKUP(B554,'FERDİ BRANŞLAR'!B$2:M468,11,0))</f>
        <v>#N/A</v>
      </c>
      <c r="M554" s="79" t="e">
        <f>IFERROR(IFERROR(IFERROR(IFERROR(IFERROR(IFERROR(IFERROR(VLOOKUP(B554,FUTSAL!C$69:N12294,12,0),VLOOKUP(B554,VOLEYBOL!C$54:N2690,12,0)),VLOOKUP(B554,FUTBOL!C$31:N2778,12,0)),VLOOKUP(B554,BASKETBOL!C$42:N2792,12,0)),VLOOKUP(B554,HENTBOL!C$32:N2793,12,0)),VLOOKUP(B554,HOKEY!C$35:N2137,11,0)),VLOOKUP(B554,KRİKET!C$30:N2567,12,0)),VLOOKUP(B554,'FERDİ BRANŞLAR'!B$2:M468,12,0))</f>
        <v>#N/A</v>
      </c>
    </row>
    <row r="555" spans="2:13" ht="12" x14ac:dyDescent="0.2">
      <c r="B555" s="188">
        <v>474</v>
      </c>
      <c r="C555" s="185" t="e">
        <f>IFERROR(IFERROR(IFERROR(IFERROR(IFERROR(IFERROR(IFERROR(VLOOKUP(B555,FUTSAL!C$69:N11856,2,0),VLOOKUP(B555,VOLEYBOL!C$54:N2252,2,0)),VLOOKUP(B555,FUTBOL!C$31:N2340,2,0)),VLOOKUP(B555,BASKETBOL!C$42:N2354,2,0)),VLOOKUP(B555,HENTBOL!C$32:N2355,2,0)),VLOOKUP(B555,HOKEY!C$35:N1699,2,0)),VLOOKUP(B555,KRİKET!C$30:N2129,2,0)),VLOOKUP(B555,'FERDİ BRANŞLAR'!B$2:M475,2,0))</f>
        <v>#N/A</v>
      </c>
      <c r="D555" s="186" t="e">
        <f>IFERROR(IFERROR(IFERROR(IFERROR(IFERROR(IFERROR(IFERROR(VLOOKUP(B555,FUTSAL!C$69:N11856,3,0),VLOOKUP(B555,VOLEYBOL!C$54:N2252,3,0)),VLOOKUP(B555,FUTBOL!C$31:N2340,3,0)),VLOOKUP(B555,BASKETBOL!C$42:N2354,3,0)),VLOOKUP(B555,HENTBOL!C$32:N2355,3,0)),VLOOKUP(B555,HOKEY!C$35:N1699,3,0)),VLOOKUP(B555,KRİKET!C$30:N2129,3,0)),VLOOKUP(B555,'FERDİ BRANŞLAR'!B$2:M475,3,0))</f>
        <v>#N/A</v>
      </c>
      <c r="E555" s="185" t="e">
        <f>IFERROR(IFERROR(IFERROR(IFERROR(IFERROR(IFERROR(IFERROR(VLOOKUP(B555,FUTSAL!C$69:N11856,4,0),VLOOKUP(B555,VOLEYBOL!C$54:N2252,4,0)),VLOOKUP(B555,FUTBOL!C$31:N2340,4,0)),VLOOKUP(B555,BASKETBOL!C$42:N2354,4,0)),VLOOKUP(B555,HENTBOL!C$32:N2355,4,0)),VLOOKUP(B555,HOKEY!C$35:N1699,4,0)),VLOOKUP(B555,KRİKET!C$30:N2129,4,0)),VLOOKUP(B555,'FERDİ BRANŞLAR'!B$2:M475,4,0))</f>
        <v>#N/A</v>
      </c>
      <c r="F555" s="185" t="e">
        <f>IFERROR(IFERROR(IFERROR(IFERROR(IFERROR(IFERROR(IFERROR(VLOOKUP(B555,FUTSAL!C$69:N11856,5,0),VLOOKUP(B555,VOLEYBOL!C$54:N2252,5,0)),VLOOKUP(B555,FUTBOL!C$31:N2340,5,0)),VLOOKUP(B555,BASKETBOL!C$42:N2354,5,0)),VLOOKUP(B555,HENTBOL!C$32:N2355,5,0)),VLOOKUP(B555,HOKEY!C$35:N1699,5,0)),VLOOKUP(B555,KRİKET!C$30:N2129,5,0)),VLOOKUP(B555,'FERDİ BRANŞLAR'!B$2:M475,5,0))</f>
        <v>#N/A</v>
      </c>
      <c r="G555" s="185" t="e">
        <f>IFERROR(IFERROR(IFERROR(IFERROR(IFERROR(IFERROR(IFERROR(VLOOKUP(B555,FUTSAL!C$69:N12301,6,0),VLOOKUP(B555,VOLEYBOL!C$54:N2697,6,0)),VLOOKUP(B555,FUTBOL!C$31:N2785,6,0)),VLOOKUP(B555,BASKETBOL!C$42:N2799,6,0)),VLOOKUP(B555,HENTBOL!C$32:N2800,6,0)),VLOOKUP(B555,HOKEY!C$35:N2144,6,0)),VLOOKUP(B555,KRİKET!C$30:N2574,6,0)),VLOOKUP(B555,'FERDİ BRANŞLAR'!B$2:M475,6,0))</f>
        <v>#N/A</v>
      </c>
      <c r="H555" s="185" t="e">
        <f>IFERROR(IFERROR(IFERROR(IFERROR(IFERROR(IFERROR(IFERROR(VLOOKUP(B555,FUTSAL!C$69:N12301,7,0),VLOOKUP(B555,VOLEYBOL!C$54:N2697,7,0)),VLOOKUP(B555,FUTBOL!C$31:N2785,7,0)),VLOOKUP(B555,BASKETBOL!C$42:N2799,7,0)),VLOOKUP(B555,HENTBOL!C$32:N2800,7,0)),VLOOKUP(B555,HOKEY!C$35:N2144,7,0)),VLOOKUP(B555,KRİKET!C$30:N2574,7,0)),VLOOKUP(B555,'FERDİ BRANŞLAR'!B$2:M475,7,0))</f>
        <v>#N/A</v>
      </c>
      <c r="I555" s="187" t="e">
        <f>IFERROR(IFERROR(IFERROR(IFERROR(IFERROR(IFERROR(IFERROR(VLOOKUP(B555,FUTSAL!C$69:N12301,8,0),VLOOKUP(B555,VOLEYBOL!C$54:N2697,8,0)),VLOOKUP(B555,FUTBOL!C$31:N2785,8,0)),VLOOKUP(B555,BASKETBOL!C$42:N2799,8,0)),VLOOKUP(B555,HENTBOL!C$32:N2800,8,0)),VLOOKUP(B555,HOKEY!C$35:N2144,8,0)),VLOOKUP(B555,KRİKET!C$30:N2574,8,0)),VLOOKUP(B555,'FERDİ BRANŞLAR'!B$2:M475,8,0))</f>
        <v>#N/A</v>
      </c>
      <c r="J555" s="253" t="e">
        <f>IFERROR(IFERROR(IFERROR(IFERROR(IFERROR(IFERROR(IFERROR(VLOOKUP(B555,FUTSAL!C$69:N12301,9,0),VLOOKUP(B555,VOLEYBOL!C$54:N2697,9,0)),VLOOKUP(B555,FUTBOL!C$31:N2785,9,0)),VLOOKUP(B555,BASKETBOL!C$42:N2799,9,0)),VLOOKUP(B555,HENTBOL!C$32:N2800,9,0)),VLOOKUP(B555,HOKEY!C$35:N2144,9,0)),VLOOKUP(B555,KRİKET!C$30:N2574,9,0)),VLOOKUP(B555,'FERDİ BRANŞLAR'!B$2:M475,9,0))</f>
        <v>#N/A</v>
      </c>
      <c r="K555" s="253" t="e">
        <f>IFERROR(IFERROR(IFERROR(IFERROR(IFERROR(IFERROR(IFERROR(VLOOKUP(B555,FUTSAL!C$69:N12301,10,0),VLOOKUP(B555,VOLEYBOL!C$54:N2697,10,0)),VLOOKUP(B555,FUTBOL!C$31:N2785,10,0)),VLOOKUP(B555,BASKETBOL!C$42:N2799,10,0)),VLOOKUP(B555,HENTBOL!C$32:N2800,10,0)),VLOOKUP(B555,HOKEY!C$35:N2144,10,0)),VLOOKUP(B555,KRİKET!C$30:N2574,10,0)),VLOOKUP(B555,'FERDİ BRANŞLAR'!B$2:M475,10,0))</f>
        <v>#N/A</v>
      </c>
      <c r="L555" s="59" t="e">
        <f>IFERROR(IFERROR(IFERROR(IFERROR(IFERROR(IFERROR(IFERROR(VLOOKUP(B555,FUTSAL!C$69:N12301,11,0),VLOOKUP(B555,VOLEYBOL!C$54:N2697,11,0)),VLOOKUP(B555,FUTBOL!C$31:N2785,11,0)),VLOOKUP(B555,BASKETBOL!C$42:N2799,11,0)),VLOOKUP(B555,HENTBOL!C$32:N2800,11,0)),VLOOKUP(B555,HOKEY!C$35:N2144,11,0)),VLOOKUP(B555,KRİKET!C$30:N2574,11,0)),VLOOKUP(B555,'FERDİ BRANŞLAR'!B$2:M475,11,0))</f>
        <v>#N/A</v>
      </c>
      <c r="M555" s="79" t="e">
        <f>IFERROR(IFERROR(IFERROR(IFERROR(IFERROR(IFERROR(IFERROR(VLOOKUP(B555,FUTSAL!C$69:N12301,12,0),VLOOKUP(B555,VOLEYBOL!C$54:N2697,12,0)),VLOOKUP(B555,FUTBOL!C$31:N2785,12,0)),VLOOKUP(B555,BASKETBOL!C$42:N2799,12,0)),VLOOKUP(B555,HENTBOL!C$32:N2800,12,0)),VLOOKUP(B555,HOKEY!C$35:N2144,11,0)),VLOOKUP(B555,KRİKET!C$30:N2574,12,0)),VLOOKUP(B555,'FERDİ BRANŞLAR'!B$2:M475,12,0))</f>
        <v>#N/A</v>
      </c>
    </row>
    <row r="556" spans="2:13" ht="12" x14ac:dyDescent="0.2">
      <c r="B556" s="188">
        <v>475</v>
      </c>
      <c r="C556" s="185" t="e">
        <f>IFERROR(IFERROR(IFERROR(IFERROR(IFERROR(IFERROR(IFERROR(VLOOKUP(B556,FUTSAL!C$69:N11863,2,0),VLOOKUP(B556,VOLEYBOL!C$54:N2259,2,0)),VLOOKUP(B556,FUTBOL!C$31:N2347,2,0)),VLOOKUP(B556,BASKETBOL!C$42:N2361,2,0)),VLOOKUP(B556,HENTBOL!C$32:N2362,2,0)),VLOOKUP(B556,HOKEY!C$35:N1706,2,0)),VLOOKUP(B556,KRİKET!C$30:N2136,2,0)),VLOOKUP(B556,'FERDİ BRANŞLAR'!B$2:M482,2,0))</f>
        <v>#N/A</v>
      </c>
      <c r="D556" s="186" t="e">
        <f>IFERROR(IFERROR(IFERROR(IFERROR(IFERROR(IFERROR(IFERROR(VLOOKUP(B556,FUTSAL!C$69:N11863,3,0),VLOOKUP(B556,VOLEYBOL!C$54:N2259,3,0)),VLOOKUP(B556,FUTBOL!C$31:N2347,3,0)),VLOOKUP(B556,BASKETBOL!C$42:N2361,3,0)),VLOOKUP(B556,HENTBOL!C$32:N2362,3,0)),VLOOKUP(B556,HOKEY!C$35:N1706,3,0)),VLOOKUP(B556,KRİKET!C$30:N2136,3,0)),VLOOKUP(B556,'FERDİ BRANŞLAR'!B$2:M482,3,0))</f>
        <v>#N/A</v>
      </c>
      <c r="E556" s="185" t="e">
        <f>IFERROR(IFERROR(IFERROR(IFERROR(IFERROR(IFERROR(IFERROR(VLOOKUP(B556,FUTSAL!C$69:N11863,4,0),VLOOKUP(B556,VOLEYBOL!C$54:N2259,4,0)),VLOOKUP(B556,FUTBOL!C$31:N2347,4,0)),VLOOKUP(B556,BASKETBOL!C$42:N2361,4,0)),VLOOKUP(B556,HENTBOL!C$32:N2362,4,0)),VLOOKUP(B556,HOKEY!C$35:N1706,4,0)),VLOOKUP(B556,KRİKET!C$30:N2136,4,0)),VLOOKUP(B556,'FERDİ BRANŞLAR'!B$2:M482,4,0))</f>
        <v>#N/A</v>
      </c>
      <c r="F556" s="185" t="e">
        <f>IFERROR(IFERROR(IFERROR(IFERROR(IFERROR(IFERROR(IFERROR(VLOOKUP(B556,FUTSAL!C$69:N11863,5,0),VLOOKUP(B556,VOLEYBOL!C$54:N2259,5,0)),VLOOKUP(B556,FUTBOL!C$31:N2347,5,0)),VLOOKUP(B556,BASKETBOL!C$42:N2361,5,0)),VLOOKUP(B556,HENTBOL!C$32:N2362,5,0)),VLOOKUP(B556,HOKEY!C$35:N1706,5,0)),VLOOKUP(B556,KRİKET!C$30:N2136,5,0)),VLOOKUP(B556,'FERDİ BRANŞLAR'!B$2:M482,5,0))</f>
        <v>#N/A</v>
      </c>
      <c r="G556" s="185" t="e">
        <f>IFERROR(IFERROR(IFERROR(IFERROR(IFERROR(IFERROR(IFERROR(VLOOKUP(B556,FUTSAL!C$69:N12308,6,0),VLOOKUP(B556,VOLEYBOL!C$54:N2704,6,0)),VLOOKUP(B556,FUTBOL!C$31:N2792,6,0)),VLOOKUP(B556,BASKETBOL!C$42:N2806,6,0)),VLOOKUP(B556,HENTBOL!C$32:N2807,6,0)),VLOOKUP(B556,HOKEY!C$35:N2151,6,0)),VLOOKUP(B556,KRİKET!C$30:N2581,6,0)),VLOOKUP(B556,'FERDİ BRANŞLAR'!B$2:M482,6,0))</f>
        <v>#N/A</v>
      </c>
      <c r="H556" s="185" t="e">
        <f>IFERROR(IFERROR(IFERROR(IFERROR(IFERROR(IFERROR(IFERROR(VLOOKUP(B556,FUTSAL!C$69:N12308,7,0),VLOOKUP(B556,VOLEYBOL!C$54:N2704,7,0)),VLOOKUP(B556,FUTBOL!C$31:N2792,7,0)),VLOOKUP(B556,BASKETBOL!C$42:N2806,7,0)),VLOOKUP(B556,HENTBOL!C$32:N2807,7,0)),VLOOKUP(B556,HOKEY!C$35:N2151,7,0)),VLOOKUP(B556,KRİKET!C$30:N2581,7,0)),VLOOKUP(B556,'FERDİ BRANŞLAR'!B$2:M482,7,0))</f>
        <v>#N/A</v>
      </c>
      <c r="I556" s="187" t="e">
        <f>IFERROR(IFERROR(IFERROR(IFERROR(IFERROR(IFERROR(IFERROR(VLOOKUP(B556,FUTSAL!C$69:N12308,8,0),VLOOKUP(B556,VOLEYBOL!C$54:N2704,8,0)),VLOOKUP(B556,FUTBOL!C$31:N2792,8,0)),VLOOKUP(B556,BASKETBOL!C$42:N2806,8,0)),VLOOKUP(B556,HENTBOL!C$32:N2807,8,0)),VLOOKUP(B556,HOKEY!C$35:N2151,8,0)),VLOOKUP(B556,KRİKET!C$30:N2581,8,0)),VLOOKUP(B556,'FERDİ BRANŞLAR'!B$2:M482,8,0))</f>
        <v>#N/A</v>
      </c>
      <c r="J556" s="253" t="e">
        <f>IFERROR(IFERROR(IFERROR(IFERROR(IFERROR(IFERROR(IFERROR(VLOOKUP(B556,FUTSAL!C$69:N12308,9,0),VLOOKUP(B556,VOLEYBOL!C$54:N2704,9,0)),VLOOKUP(B556,FUTBOL!C$31:N2792,9,0)),VLOOKUP(B556,BASKETBOL!C$42:N2806,9,0)),VLOOKUP(B556,HENTBOL!C$32:N2807,9,0)),VLOOKUP(B556,HOKEY!C$35:N2151,9,0)),VLOOKUP(B556,KRİKET!C$30:N2581,9,0)),VLOOKUP(B556,'FERDİ BRANŞLAR'!B$2:M482,9,0))</f>
        <v>#N/A</v>
      </c>
      <c r="K556" s="253" t="e">
        <f>IFERROR(IFERROR(IFERROR(IFERROR(IFERROR(IFERROR(IFERROR(VLOOKUP(B556,FUTSAL!C$69:N12308,10,0),VLOOKUP(B556,VOLEYBOL!C$54:N2704,10,0)),VLOOKUP(B556,FUTBOL!C$31:N2792,10,0)),VLOOKUP(B556,BASKETBOL!C$42:N2806,10,0)),VLOOKUP(B556,HENTBOL!C$32:N2807,10,0)),VLOOKUP(B556,HOKEY!C$35:N2151,10,0)),VLOOKUP(B556,KRİKET!C$30:N2581,10,0)),VLOOKUP(B556,'FERDİ BRANŞLAR'!B$2:M482,10,0))</f>
        <v>#N/A</v>
      </c>
      <c r="L556" s="59" t="e">
        <f>IFERROR(IFERROR(IFERROR(IFERROR(IFERROR(IFERROR(IFERROR(VLOOKUP(B556,FUTSAL!C$69:N12308,11,0),VLOOKUP(B556,VOLEYBOL!C$54:N2704,11,0)),VLOOKUP(B556,FUTBOL!C$31:N2792,11,0)),VLOOKUP(B556,BASKETBOL!C$42:N2806,11,0)),VLOOKUP(B556,HENTBOL!C$32:N2807,11,0)),VLOOKUP(B556,HOKEY!C$35:N2151,11,0)),VLOOKUP(B556,KRİKET!C$30:N2581,11,0)),VLOOKUP(B556,'FERDİ BRANŞLAR'!B$2:M482,11,0))</f>
        <v>#N/A</v>
      </c>
      <c r="M556" s="79" t="e">
        <f>IFERROR(IFERROR(IFERROR(IFERROR(IFERROR(IFERROR(IFERROR(VLOOKUP(B556,FUTSAL!C$69:N12308,12,0),VLOOKUP(B556,VOLEYBOL!C$54:N2704,12,0)),VLOOKUP(B556,FUTBOL!C$31:N2792,12,0)),VLOOKUP(B556,BASKETBOL!C$42:N2806,12,0)),VLOOKUP(B556,HENTBOL!C$32:N2807,12,0)),VLOOKUP(B556,HOKEY!C$35:N2151,11,0)),VLOOKUP(B556,KRİKET!C$30:N2581,12,0)),VLOOKUP(B556,'FERDİ BRANŞLAR'!B$2:M482,12,0))</f>
        <v>#N/A</v>
      </c>
    </row>
    <row r="557" spans="2:13" ht="12" x14ac:dyDescent="0.2">
      <c r="B557" s="188">
        <v>476</v>
      </c>
      <c r="C557" s="185" t="e">
        <f>IFERROR(IFERROR(IFERROR(IFERROR(IFERROR(IFERROR(IFERROR(VLOOKUP(B557,FUTSAL!C$69:N11850,2,0),VLOOKUP(B557,VOLEYBOL!C$54:N2246,2,0)),VLOOKUP(B557,FUTBOL!C$31:N2334,2,0)),VLOOKUP(B557,BASKETBOL!C$42:N2348,2,0)),VLOOKUP(B557,HENTBOL!C$32:N2349,2,0)),VLOOKUP(B557,HOKEY!C$35:N1693,2,0)),VLOOKUP(B557,KRİKET!C$30:N2123,2,0)),VLOOKUP(B557,'FERDİ BRANŞLAR'!B$2:M469,2,0))</f>
        <v>#N/A</v>
      </c>
      <c r="D557" s="186" t="e">
        <f>IFERROR(IFERROR(IFERROR(IFERROR(IFERROR(IFERROR(IFERROR(VLOOKUP(B557,FUTSAL!C$69:N11850,3,0),VLOOKUP(B557,VOLEYBOL!C$54:N2246,3,0)),VLOOKUP(B557,FUTBOL!C$31:N2334,3,0)),VLOOKUP(B557,BASKETBOL!C$42:N2348,3,0)),VLOOKUP(B557,HENTBOL!C$32:N2349,3,0)),VLOOKUP(B557,HOKEY!C$35:N1693,3,0)),VLOOKUP(B557,KRİKET!C$30:N2123,3,0)),VLOOKUP(B557,'FERDİ BRANŞLAR'!B$2:M469,3,0))</f>
        <v>#N/A</v>
      </c>
      <c r="E557" s="185" t="e">
        <f>IFERROR(IFERROR(IFERROR(IFERROR(IFERROR(IFERROR(IFERROR(VLOOKUP(B557,FUTSAL!C$69:N11850,4,0),VLOOKUP(B557,VOLEYBOL!C$54:N2246,4,0)),VLOOKUP(B557,FUTBOL!C$31:N2334,4,0)),VLOOKUP(B557,BASKETBOL!C$42:N2348,4,0)),VLOOKUP(B557,HENTBOL!C$32:N2349,4,0)),VLOOKUP(B557,HOKEY!C$35:N1693,4,0)),VLOOKUP(B557,KRİKET!C$30:N2123,4,0)),VLOOKUP(B557,'FERDİ BRANŞLAR'!B$2:M469,4,0))</f>
        <v>#N/A</v>
      </c>
      <c r="F557" s="185" t="e">
        <f>IFERROR(IFERROR(IFERROR(IFERROR(IFERROR(IFERROR(IFERROR(VLOOKUP(B557,FUTSAL!C$69:N11850,5,0),VLOOKUP(B557,VOLEYBOL!C$54:N2246,5,0)),VLOOKUP(B557,FUTBOL!C$31:N2334,5,0)),VLOOKUP(B557,BASKETBOL!C$42:N2348,5,0)),VLOOKUP(B557,HENTBOL!C$32:N2349,5,0)),VLOOKUP(B557,HOKEY!C$35:N1693,5,0)),VLOOKUP(B557,KRİKET!C$30:N2123,5,0)),VLOOKUP(B557,'FERDİ BRANŞLAR'!B$2:M469,5,0))</f>
        <v>#N/A</v>
      </c>
      <c r="G557" s="185" t="e">
        <f>IFERROR(IFERROR(IFERROR(IFERROR(IFERROR(IFERROR(IFERROR(VLOOKUP(B557,FUTSAL!C$69:N12295,6,0),VLOOKUP(B557,VOLEYBOL!C$54:N2691,6,0)),VLOOKUP(B557,FUTBOL!C$31:N2779,6,0)),VLOOKUP(B557,BASKETBOL!C$42:N2793,6,0)),VLOOKUP(B557,HENTBOL!C$32:N2794,6,0)),VLOOKUP(B557,HOKEY!C$35:N2138,6,0)),VLOOKUP(B557,KRİKET!C$30:N2568,6,0)),VLOOKUP(B557,'FERDİ BRANŞLAR'!B$2:M469,6,0))</f>
        <v>#N/A</v>
      </c>
      <c r="H557" s="185" t="e">
        <f>IFERROR(IFERROR(IFERROR(IFERROR(IFERROR(IFERROR(IFERROR(VLOOKUP(B557,FUTSAL!C$69:N12295,7,0),VLOOKUP(B557,VOLEYBOL!C$54:N2691,7,0)),VLOOKUP(B557,FUTBOL!C$31:N2779,7,0)),VLOOKUP(B557,BASKETBOL!C$42:N2793,7,0)),VLOOKUP(B557,HENTBOL!C$32:N2794,7,0)),VLOOKUP(B557,HOKEY!C$35:N2138,7,0)),VLOOKUP(B557,KRİKET!C$30:N2568,7,0)),VLOOKUP(B557,'FERDİ BRANŞLAR'!B$2:M469,7,0))</f>
        <v>#N/A</v>
      </c>
      <c r="I557" s="187" t="e">
        <f>IFERROR(IFERROR(IFERROR(IFERROR(IFERROR(IFERROR(IFERROR(VLOOKUP(B557,FUTSAL!C$69:N12295,8,0),VLOOKUP(B557,VOLEYBOL!C$54:N2691,8,0)),VLOOKUP(B557,FUTBOL!C$31:N2779,8,0)),VLOOKUP(B557,BASKETBOL!C$42:N2793,8,0)),VLOOKUP(B557,HENTBOL!C$32:N2794,8,0)),VLOOKUP(B557,HOKEY!C$35:N2138,8,0)),VLOOKUP(B557,KRİKET!C$30:N2568,8,0)),VLOOKUP(B557,'FERDİ BRANŞLAR'!B$2:M469,8,0))</f>
        <v>#N/A</v>
      </c>
      <c r="J557" s="253" t="e">
        <f>IFERROR(IFERROR(IFERROR(IFERROR(IFERROR(IFERROR(IFERROR(VLOOKUP(B557,FUTSAL!C$69:N12295,9,0),VLOOKUP(B557,VOLEYBOL!C$54:N2691,9,0)),VLOOKUP(B557,FUTBOL!C$31:N2779,9,0)),VLOOKUP(B557,BASKETBOL!C$42:N2793,9,0)),VLOOKUP(B557,HENTBOL!C$32:N2794,9,0)),VLOOKUP(B557,HOKEY!C$35:N2138,9,0)),VLOOKUP(B557,KRİKET!C$30:N2568,9,0)),VLOOKUP(B557,'FERDİ BRANŞLAR'!B$2:M469,9,0))</f>
        <v>#N/A</v>
      </c>
      <c r="K557" s="253" t="e">
        <f>IFERROR(IFERROR(IFERROR(IFERROR(IFERROR(IFERROR(IFERROR(VLOOKUP(B557,FUTSAL!C$69:N12295,10,0),VLOOKUP(B557,VOLEYBOL!C$54:N2691,10,0)),VLOOKUP(B557,FUTBOL!C$31:N2779,10,0)),VLOOKUP(B557,BASKETBOL!C$42:N2793,10,0)),VLOOKUP(B557,HENTBOL!C$32:N2794,10,0)),VLOOKUP(B557,HOKEY!C$35:N2138,10,0)),VLOOKUP(B557,KRİKET!C$30:N2568,10,0)),VLOOKUP(B557,'FERDİ BRANŞLAR'!B$2:M469,10,0))</f>
        <v>#N/A</v>
      </c>
      <c r="L557" s="59" t="e">
        <f>IFERROR(IFERROR(IFERROR(IFERROR(IFERROR(IFERROR(IFERROR(VLOOKUP(B557,FUTSAL!C$69:N12295,11,0),VLOOKUP(B557,VOLEYBOL!C$54:N2691,11,0)),VLOOKUP(B557,FUTBOL!C$31:N2779,11,0)),VLOOKUP(B557,BASKETBOL!C$42:N2793,11,0)),VLOOKUP(B557,HENTBOL!C$32:N2794,11,0)),VLOOKUP(B557,HOKEY!C$35:N2138,11,0)),VLOOKUP(B557,KRİKET!C$30:N2568,11,0)),VLOOKUP(B557,'FERDİ BRANŞLAR'!B$2:M469,11,0))</f>
        <v>#N/A</v>
      </c>
      <c r="M557" s="79" t="e">
        <f>IFERROR(IFERROR(IFERROR(IFERROR(IFERROR(IFERROR(IFERROR(VLOOKUP(B557,FUTSAL!C$69:N12295,12,0),VLOOKUP(B557,VOLEYBOL!C$54:N2691,12,0)),VLOOKUP(B557,FUTBOL!C$31:N2779,12,0)),VLOOKUP(B557,BASKETBOL!C$42:N2793,12,0)),VLOOKUP(B557,HENTBOL!C$32:N2794,12,0)),VLOOKUP(B557,HOKEY!C$35:N2138,11,0)),VLOOKUP(B557,KRİKET!C$30:N2568,12,0)),VLOOKUP(B557,'FERDİ BRANŞLAR'!B$2:M469,12,0))</f>
        <v>#N/A</v>
      </c>
    </row>
    <row r="558" spans="2:13" ht="12" x14ac:dyDescent="0.2">
      <c r="B558" s="188">
        <v>477</v>
      </c>
      <c r="C558" s="185" t="e">
        <f>IFERROR(IFERROR(IFERROR(IFERROR(IFERROR(IFERROR(IFERROR(VLOOKUP(B558,FUTSAL!C$69:N11857,2,0),VLOOKUP(B558,VOLEYBOL!C$54:N2253,2,0)),VLOOKUP(B558,FUTBOL!C$31:N2341,2,0)),VLOOKUP(B558,BASKETBOL!C$42:N2355,2,0)),VLOOKUP(B558,HENTBOL!C$32:N2356,2,0)),VLOOKUP(B558,HOKEY!C$35:N1700,2,0)),VLOOKUP(B558,KRİKET!C$30:N2130,2,0)),VLOOKUP(B558,'FERDİ BRANŞLAR'!B$2:M476,2,0))</f>
        <v>#N/A</v>
      </c>
      <c r="D558" s="186" t="e">
        <f>IFERROR(IFERROR(IFERROR(IFERROR(IFERROR(IFERROR(IFERROR(VLOOKUP(B558,FUTSAL!C$69:N11857,3,0),VLOOKUP(B558,VOLEYBOL!C$54:N2253,3,0)),VLOOKUP(B558,FUTBOL!C$31:N2341,3,0)),VLOOKUP(B558,BASKETBOL!C$42:N2355,3,0)),VLOOKUP(B558,HENTBOL!C$32:N2356,3,0)),VLOOKUP(B558,HOKEY!C$35:N1700,3,0)),VLOOKUP(B558,KRİKET!C$30:N2130,3,0)),VLOOKUP(B558,'FERDİ BRANŞLAR'!B$2:M476,3,0))</f>
        <v>#N/A</v>
      </c>
      <c r="E558" s="185" t="e">
        <f>IFERROR(IFERROR(IFERROR(IFERROR(IFERROR(IFERROR(IFERROR(VLOOKUP(B558,FUTSAL!C$69:N11857,4,0),VLOOKUP(B558,VOLEYBOL!C$54:N2253,4,0)),VLOOKUP(B558,FUTBOL!C$31:N2341,4,0)),VLOOKUP(B558,BASKETBOL!C$42:N2355,4,0)),VLOOKUP(B558,HENTBOL!C$32:N2356,4,0)),VLOOKUP(B558,HOKEY!C$35:N1700,4,0)),VLOOKUP(B558,KRİKET!C$30:N2130,4,0)),VLOOKUP(B558,'FERDİ BRANŞLAR'!B$2:M476,4,0))</f>
        <v>#N/A</v>
      </c>
      <c r="F558" s="185" t="e">
        <f>IFERROR(IFERROR(IFERROR(IFERROR(IFERROR(IFERROR(IFERROR(VLOOKUP(B558,FUTSAL!C$69:N11857,5,0),VLOOKUP(B558,VOLEYBOL!C$54:N2253,5,0)),VLOOKUP(B558,FUTBOL!C$31:N2341,5,0)),VLOOKUP(B558,BASKETBOL!C$42:N2355,5,0)),VLOOKUP(B558,HENTBOL!C$32:N2356,5,0)),VLOOKUP(B558,HOKEY!C$35:N1700,5,0)),VLOOKUP(B558,KRİKET!C$30:N2130,5,0)),VLOOKUP(B558,'FERDİ BRANŞLAR'!B$2:M476,5,0))</f>
        <v>#N/A</v>
      </c>
      <c r="G558" s="185" t="e">
        <f>IFERROR(IFERROR(IFERROR(IFERROR(IFERROR(IFERROR(IFERROR(VLOOKUP(B558,FUTSAL!C$69:N12302,6,0),VLOOKUP(B558,VOLEYBOL!C$54:N2698,6,0)),VLOOKUP(B558,FUTBOL!C$31:N2786,6,0)),VLOOKUP(B558,BASKETBOL!C$42:N2800,6,0)),VLOOKUP(B558,HENTBOL!C$32:N2801,6,0)),VLOOKUP(B558,HOKEY!C$35:N2145,6,0)),VLOOKUP(B558,KRİKET!C$30:N2575,6,0)),VLOOKUP(B558,'FERDİ BRANŞLAR'!B$2:M476,6,0))</f>
        <v>#N/A</v>
      </c>
      <c r="H558" s="185" t="e">
        <f>IFERROR(IFERROR(IFERROR(IFERROR(IFERROR(IFERROR(IFERROR(VLOOKUP(B558,FUTSAL!C$69:N12302,7,0),VLOOKUP(B558,VOLEYBOL!C$54:N2698,7,0)),VLOOKUP(B558,FUTBOL!C$31:N2786,7,0)),VLOOKUP(B558,BASKETBOL!C$42:N2800,7,0)),VLOOKUP(B558,HENTBOL!C$32:N2801,7,0)),VLOOKUP(B558,HOKEY!C$35:N2145,7,0)),VLOOKUP(B558,KRİKET!C$30:N2575,7,0)),VLOOKUP(B558,'FERDİ BRANŞLAR'!B$2:M476,7,0))</f>
        <v>#N/A</v>
      </c>
      <c r="I558" s="187" t="e">
        <f>IFERROR(IFERROR(IFERROR(IFERROR(IFERROR(IFERROR(IFERROR(VLOOKUP(B558,FUTSAL!C$69:N12302,8,0),VLOOKUP(B558,VOLEYBOL!C$54:N2698,8,0)),VLOOKUP(B558,FUTBOL!C$31:N2786,8,0)),VLOOKUP(B558,BASKETBOL!C$42:N2800,8,0)),VLOOKUP(B558,HENTBOL!C$32:N2801,8,0)),VLOOKUP(B558,HOKEY!C$35:N2145,8,0)),VLOOKUP(B558,KRİKET!C$30:N2575,8,0)),VLOOKUP(B558,'FERDİ BRANŞLAR'!B$2:M476,8,0))</f>
        <v>#N/A</v>
      </c>
      <c r="J558" s="253" t="e">
        <f>IFERROR(IFERROR(IFERROR(IFERROR(IFERROR(IFERROR(IFERROR(VLOOKUP(B558,FUTSAL!C$69:N12302,9,0),VLOOKUP(B558,VOLEYBOL!C$54:N2698,9,0)),VLOOKUP(B558,FUTBOL!C$31:N2786,9,0)),VLOOKUP(B558,BASKETBOL!C$42:N2800,9,0)),VLOOKUP(B558,HENTBOL!C$32:N2801,9,0)),VLOOKUP(B558,HOKEY!C$35:N2145,9,0)),VLOOKUP(B558,KRİKET!C$30:N2575,9,0)),VLOOKUP(B558,'FERDİ BRANŞLAR'!B$2:M476,9,0))</f>
        <v>#N/A</v>
      </c>
      <c r="K558" s="253" t="e">
        <f>IFERROR(IFERROR(IFERROR(IFERROR(IFERROR(IFERROR(IFERROR(VLOOKUP(B558,FUTSAL!C$69:N12302,10,0),VLOOKUP(B558,VOLEYBOL!C$54:N2698,10,0)),VLOOKUP(B558,FUTBOL!C$31:N2786,10,0)),VLOOKUP(B558,BASKETBOL!C$42:N2800,10,0)),VLOOKUP(B558,HENTBOL!C$32:N2801,10,0)),VLOOKUP(B558,HOKEY!C$35:N2145,10,0)),VLOOKUP(B558,KRİKET!C$30:N2575,10,0)),VLOOKUP(B558,'FERDİ BRANŞLAR'!B$2:M476,10,0))</f>
        <v>#N/A</v>
      </c>
      <c r="L558" s="59" t="e">
        <f>IFERROR(IFERROR(IFERROR(IFERROR(IFERROR(IFERROR(IFERROR(VLOOKUP(B558,FUTSAL!C$69:N12302,11,0),VLOOKUP(B558,VOLEYBOL!C$54:N2698,11,0)),VLOOKUP(B558,FUTBOL!C$31:N2786,11,0)),VLOOKUP(B558,BASKETBOL!C$42:N2800,11,0)),VLOOKUP(B558,HENTBOL!C$32:N2801,11,0)),VLOOKUP(B558,HOKEY!C$35:N2145,11,0)),VLOOKUP(B558,KRİKET!C$30:N2575,11,0)),VLOOKUP(B558,'FERDİ BRANŞLAR'!B$2:M476,11,0))</f>
        <v>#N/A</v>
      </c>
      <c r="M558" s="79" t="e">
        <f>IFERROR(IFERROR(IFERROR(IFERROR(IFERROR(IFERROR(IFERROR(VLOOKUP(B558,FUTSAL!C$69:N12302,12,0),VLOOKUP(B558,VOLEYBOL!C$54:N2698,12,0)),VLOOKUP(B558,FUTBOL!C$31:N2786,12,0)),VLOOKUP(B558,BASKETBOL!C$42:N2800,12,0)),VLOOKUP(B558,HENTBOL!C$32:N2801,12,0)),VLOOKUP(B558,HOKEY!C$35:N2145,11,0)),VLOOKUP(B558,KRİKET!C$30:N2575,12,0)),VLOOKUP(B558,'FERDİ BRANŞLAR'!B$2:M476,12,0))</f>
        <v>#N/A</v>
      </c>
    </row>
    <row r="559" spans="2:13" ht="12" x14ac:dyDescent="0.2">
      <c r="B559" s="188">
        <v>478</v>
      </c>
      <c r="C559" s="185" t="e">
        <f>IFERROR(IFERROR(IFERROR(IFERROR(IFERROR(IFERROR(IFERROR(VLOOKUP(B559,FUTSAL!C$69:N11864,2,0),VLOOKUP(B559,VOLEYBOL!C$54:N2260,2,0)),VLOOKUP(B559,FUTBOL!C$31:N2348,2,0)),VLOOKUP(B559,BASKETBOL!C$42:N2362,2,0)),VLOOKUP(B559,HENTBOL!C$32:N2363,2,0)),VLOOKUP(B559,HOKEY!C$35:N1707,2,0)),VLOOKUP(B559,KRİKET!C$30:N2137,2,0)),VLOOKUP(B559,'FERDİ BRANŞLAR'!B$2:M483,2,0))</f>
        <v>#N/A</v>
      </c>
      <c r="D559" s="186" t="e">
        <f>IFERROR(IFERROR(IFERROR(IFERROR(IFERROR(IFERROR(IFERROR(VLOOKUP(B559,FUTSAL!C$69:N11864,3,0),VLOOKUP(B559,VOLEYBOL!C$54:N2260,3,0)),VLOOKUP(B559,FUTBOL!C$31:N2348,3,0)),VLOOKUP(B559,BASKETBOL!C$42:N2362,3,0)),VLOOKUP(B559,HENTBOL!C$32:N2363,3,0)),VLOOKUP(B559,HOKEY!C$35:N1707,3,0)),VLOOKUP(B559,KRİKET!C$30:N2137,3,0)),VLOOKUP(B559,'FERDİ BRANŞLAR'!B$2:M483,3,0))</f>
        <v>#N/A</v>
      </c>
      <c r="E559" s="185" t="e">
        <f>IFERROR(IFERROR(IFERROR(IFERROR(IFERROR(IFERROR(IFERROR(VLOOKUP(B559,FUTSAL!C$69:N11864,4,0),VLOOKUP(B559,VOLEYBOL!C$54:N2260,4,0)),VLOOKUP(B559,FUTBOL!C$31:N2348,4,0)),VLOOKUP(B559,BASKETBOL!C$42:N2362,4,0)),VLOOKUP(B559,HENTBOL!C$32:N2363,4,0)),VLOOKUP(B559,HOKEY!C$35:N1707,4,0)),VLOOKUP(B559,KRİKET!C$30:N2137,4,0)),VLOOKUP(B559,'FERDİ BRANŞLAR'!B$2:M483,4,0))</f>
        <v>#N/A</v>
      </c>
      <c r="F559" s="185" t="e">
        <f>IFERROR(IFERROR(IFERROR(IFERROR(IFERROR(IFERROR(IFERROR(VLOOKUP(B559,FUTSAL!C$69:N11864,5,0),VLOOKUP(B559,VOLEYBOL!C$54:N2260,5,0)),VLOOKUP(B559,FUTBOL!C$31:N2348,5,0)),VLOOKUP(B559,BASKETBOL!C$42:N2362,5,0)),VLOOKUP(B559,HENTBOL!C$32:N2363,5,0)),VLOOKUP(B559,HOKEY!C$35:N1707,5,0)),VLOOKUP(B559,KRİKET!C$30:N2137,5,0)),VLOOKUP(B559,'FERDİ BRANŞLAR'!B$2:M483,5,0))</f>
        <v>#N/A</v>
      </c>
      <c r="G559" s="185" t="e">
        <f>IFERROR(IFERROR(IFERROR(IFERROR(IFERROR(IFERROR(IFERROR(VLOOKUP(B559,FUTSAL!C$69:N12309,6,0),VLOOKUP(B559,VOLEYBOL!C$54:N2705,6,0)),VLOOKUP(B559,FUTBOL!C$31:N2793,6,0)),VLOOKUP(B559,BASKETBOL!C$42:N2807,6,0)),VLOOKUP(B559,HENTBOL!C$32:N2808,6,0)),VLOOKUP(B559,HOKEY!C$35:N2152,6,0)),VLOOKUP(B559,KRİKET!C$30:N2582,6,0)),VLOOKUP(B559,'FERDİ BRANŞLAR'!B$2:M483,6,0))</f>
        <v>#N/A</v>
      </c>
      <c r="H559" s="185" t="e">
        <f>IFERROR(IFERROR(IFERROR(IFERROR(IFERROR(IFERROR(IFERROR(VLOOKUP(B559,FUTSAL!C$69:N12309,7,0),VLOOKUP(B559,VOLEYBOL!C$54:N2705,7,0)),VLOOKUP(B559,FUTBOL!C$31:N2793,7,0)),VLOOKUP(B559,BASKETBOL!C$42:N2807,7,0)),VLOOKUP(B559,HENTBOL!C$32:N2808,7,0)),VLOOKUP(B559,HOKEY!C$35:N2152,7,0)),VLOOKUP(B559,KRİKET!C$30:N2582,7,0)),VLOOKUP(B559,'FERDİ BRANŞLAR'!B$2:M483,7,0))</f>
        <v>#N/A</v>
      </c>
      <c r="I559" s="187" t="e">
        <f>IFERROR(IFERROR(IFERROR(IFERROR(IFERROR(IFERROR(IFERROR(VLOOKUP(B559,FUTSAL!C$69:N12309,8,0),VLOOKUP(B559,VOLEYBOL!C$54:N2705,8,0)),VLOOKUP(B559,FUTBOL!C$31:N2793,8,0)),VLOOKUP(B559,BASKETBOL!C$42:N2807,8,0)),VLOOKUP(B559,HENTBOL!C$32:N2808,8,0)),VLOOKUP(B559,HOKEY!C$35:N2152,8,0)),VLOOKUP(B559,KRİKET!C$30:N2582,8,0)),VLOOKUP(B559,'FERDİ BRANŞLAR'!B$2:M483,8,0))</f>
        <v>#N/A</v>
      </c>
      <c r="J559" s="253" t="e">
        <f>IFERROR(IFERROR(IFERROR(IFERROR(IFERROR(IFERROR(IFERROR(VLOOKUP(B559,FUTSAL!C$69:N12309,9,0),VLOOKUP(B559,VOLEYBOL!C$54:N2705,9,0)),VLOOKUP(B559,FUTBOL!C$31:N2793,9,0)),VLOOKUP(B559,BASKETBOL!C$42:N2807,9,0)),VLOOKUP(B559,HENTBOL!C$32:N2808,9,0)),VLOOKUP(B559,HOKEY!C$35:N2152,9,0)),VLOOKUP(B559,KRİKET!C$30:N2582,9,0)),VLOOKUP(B559,'FERDİ BRANŞLAR'!B$2:M483,9,0))</f>
        <v>#N/A</v>
      </c>
      <c r="K559" s="253" t="e">
        <f>IFERROR(IFERROR(IFERROR(IFERROR(IFERROR(IFERROR(IFERROR(VLOOKUP(B559,FUTSAL!C$69:N12309,10,0),VLOOKUP(B559,VOLEYBOL!C$54:N2705,10,0)),VLOOKUP(B559,FUTBOL!C$31:N2793,10,0)),VLOOKUP(B559,BASKETBOL!C$42:N2807,10,0)),VLOOKUP(B559,HENTBOL!C$32:N2808,10,0)),VLOOKUP(B559,HOKEY!C$35:N2152,10,0)),VLOOKUP(B559,KRİKET!C$30:N2582,10,0)),VLOOKUP(B559,'FERDİ BRANŞLAR'!B$2:M483,10,0))</f>
        <v>#N/A</v>
      </c>
      <c r="L559" s="59" t="e">
        <f>IFERROR(IFERROR(IFERROR(IFERROR(IFERROR(IFERROR(IFERROR(VLOOKUP(B559,FUTSAL!C$69:N12309,11,0),VLOOKUP(B559,VOLEYBOL!C$54:N2705,11,0)),VLOOKUP(B559,FUTBOL!C$31:N2793,11,0)),VLOOKUP(B559,BASKETBOL!C$42:N2807,11,0)),VLOOKUP(B559,HENTBOL!C$32:N2808,11,0)),VLOOKUP(B559,HOKEY!C$35:N2152,11,0)),VLOOKUP(B559,KRİKET!C$30:N2582,11,0)),VLOOKUP(B559,'FERDİ BRANŞLAR'!B$2:M483,11,0))</f>
        <v>#N/A</v>
      </c>
      <c r="M559" s="79" t="e">
        <f>IFERROR(IFERROR(IFERROR(IFERROR(IFERROR(IFERROR(IFERROR(VLOOKUP(B559,FUTSAL!C$69:N12309,12,0),VLOOKUP(B559,VOLEYBOL!C$54:N2705,12,0)),VLOOKUP(B559,FUTBOL!C$31:N2793,12,0)),VLOOKUP(B559,BASKETBOL!C$42:N2807,12,0)),VLOOKUP(B559,HENTBOL!C$32:N2808,12,0)),VLOOKUP(B559,HOKEY!C$35:N2152,11,0)),VLOOKUP(B559,KRİKET!C$30:N2582,12,0)),VLOOKUP(B559,'FERDİ BRANŞLAR'!B$2:M483,12,0))</f>
        <v>#N/A</v>
      </c>
    </row>
    <row r="560" spans="2:13" ht="12" x14ac:dyDescent="0.2">
      <c r="B560" s="188">
        <v>479</v>
      </c>
      <c r="C560" s="185" t="e">
        <f>IFERROR(IFERROR(IFERROR(IFERROR(IFERROR(IFERROR(IFERROR(VLOOKUP(B560,FUTSAL!C$69:N11851,2,0),VLOOKUP(B560,VOLEYBOL!C$54:N2247,2,0)),VLOOKUP(B560,FUTBOL!C$31:N2335,2,0)),VLOOKUP(B560,BASKETBOL!C$42:N2349,2,0)),VLOOKUP(B560,HENTBOL!C$32:N2350,2,0)),VLOOKUP(B560,HOKEY!C$35:N1694,2,0)),VLOOKUP(B560,KRİKET!C$30:N2124,2,0)),VLOOKUP(B560,'FERDİ BRANŞLAR'!B$2:M470,2,0))</f>
        <v>#N/A</v>
      </c>
      <c r="D560" s="186" t="e">
        <f>IFERROR(IFERROR(IFERROR(IFERROR(IFERROR(IFERROR(IFERROR(VLOOKUP(B560,FUTSAL!C$69:N11851,3,0),VLOOKUP(B560,VOLEYBOL!C$54:N2247,3,0)),VLOOKUP(B560,FUTBOL!C$31:N2335,3,0)),VLOOKUP(B560,BASKETBOL!C$42:N2349,3,0)),VLOOKUP(B560,HENTBOL!C$32:N2350,3,0)),VLOOKUP(B560,HOKEY!C$35:N1694,3,0)),VLOOKUP(B560,KRİKET!C$30:N2124,3,0)),VLOOKUP(B560,'FERDİ BRANŞLAR'!B$2:M470,3,0))</f>
        <v>#N/A</v>
      </c>
      <c r="E560" s="185" t="e">
        <f>IFERROR(IFERROR(IFERROR(IFERROR(IFERROR(IFERROR(IFERROR(VLOOKUP(B560,FUTSAL!C$69:N11851,4,0),VLOOKUP(B560,VOLEYBOL!C$54:N2247,4,0)),VLOOKUP(B560,FUTBOL!C$31:N2335,4,0)),VLOOKUP(B560,BASKETBOL!C$42:N2349,4,0)),VLOOKUP(B560,HENTBOL!C$32:N2350,4,0)),VLOOKUP(B560,HOKEY!C$35:N1694,4,0)),VLOOKUP(B560,KRİKET!C$30:N2124,4,0)),VLOOKUP(B560,'FERDİ BRANŞLAR'!B$2:M470,4,0))</f>
        <v>#N/A</v>
      </c>
      <c r="F560" s="185" t="e">
        <f>IFERROR(IFERROR(IFERROR(IFERROR(IFERROR(IFERROR(IFERROR(VLOOKUP(B560,FUTSAL!C$69:N11851,5,0),VLOOKUP(B560,VOLEYBOL!C$54:N2247,5,0)),VLOOKUP(B560,FUTBOL!C$31:N2335,5,0)),VLOOKUP(B560,BASKETBOL!C$42:N2349,5,0)),VLOOKUP(B560,HENTBOL!C$32:N2350,5,0)),VLOOKUP(B560,HOKEY!C$35:N1694,5,0)),VLOOKUP(B560,KRİKET!C$30:N2124,5,0)),VLOOKUP(B560,'FERDİ BRANŞLAR'!B$2:M470,5,0))</f>
        <v>#N/A</v>
      </c>
      <c r="G560" s="185" t="e">
        <f>IFERROR(IFERROR(IFERROR(IFERROR(IFERROR(IFERROR(IFERROR(VLOOKUP(B560,FUTSAL!C$69:N12296,6,0),VLOOKUP(B560,VOLEYBOL!C$54:N2692,6,0)),VLOOKUP(B560,FUTBOL!C$31:N2780,6,0)),VLOOKUP(B560,BASKETBOL!C$42:N2794,6,0)),VLOOKUP(B560,HENTBOL!C$32:N2795,6,0)),VLOOKUP(B560,HOKEY!C$35:N2139,6,0)),VLOOKUP(B560,KRİKET!C$30:N2569,6,0)),VLOOKUP(B560,'FERDİ BRANŞLAR'!B$2:M470,6,0))</f>
        <v>#N/A</v>
      </c>
      <c r="H560" s="185" t="e">
        <f>IFERROR(IFERROR(IFERROR(IFERROR(IFERROR(IFERROR(IFERROR(VLOOKUP(B560,FUTSAL!C$69:N12296,7,0),VLOOKUP(B560,VOLEYBOL!C$54:N2692,7,0)),VLOOKUP(B560,FUTBOL!C$31:N2780,7,0)),VLOOKUP(B560,BASKETBOL!C$42:N2794,7,0)),VLOOKUP(B560,HENTBOL!C$32:N2795,7,0)),VLOOKUP(B560,HOKEY!C$35:N2139,7,0)),VLOOKUP(B560,KRİKET!C$30:N2569,7,0)),VLOOKUP(B560,'FERDİ BRANŞLAR'!B$2:M470,7,0))</f>
        <v>#N/A</v>
      </c>
      <c r="I560" s="187" t="e">
        <f>IFERROR(IFERROR(IFERROR(IFERROR(IFERROR(IFERROR(IFERROR(VLOOKUP(B560,FUTSAL!C$69:N12296,8,0),VLOOKUP(B560,VOLEYBOL!C$54:N2692,8,0)),VLOOKUP(B560,FUTBOL!C$31:N2780,8,0)),VLOOKUP(B560,BASKETBOL!C$42:N2794,8,0)),VLOOKUP(B560,HENTBOL!C$32:N2795,8,0)),VLOOKUP(B560,HOKEY!C$35:N2139,8,0)),VLOOKUP(B560,KRİKET!C$30:N2569,8,0)),VLOOKUP(B560,'FERDİ BRANŞLAR'!B$2:M470,8,0))</f>
        <v>#N/A</v>
      </c>
      <c r="J560" s="183" t="e">
        <f>IFERROR(IFERROR(IFERROR(IFERROR(IFERROR(IFERROR(IFERROR(VLOOKUP(B560,FUTSAL!C$69:N12296,9,0),VLOOKUP(B560,VOLEYBOL!C$54:N2692,9,0)),VLOOKUP(B560,FUTBOL!C$31:N2780,9,0)),VLOOKUP(B560,BASKETBOL!C$42:N2794,9,0)),VLOOKUP(B560,HENTBOL!C$32:N2795,9,0)),VLOOKUP(B560,HOKEY!C$35:N2139,9,0)),VLOOKUP(B560,KRİKET!C$30:N2569,9,0)),VLOOKUP(B560,'FERDİ BRANŞLAR'!B$2:M470,9,0))</f>
        <v>#N/A</v>
      </c>
      <c r="K560" s="183" t="e">
        <f>IFERROR(IFERROR(IFERROR(IFERROR(IFERROR(IFERROR(IFERROR(VLOOKUP(B560,FUTSAL!C$69:N12296,10,0),VLOOKUP(B560,VOLEYBOL!C$54:N2692,10,0)),VLOOKUP(B560,FUTBOL!C$31:N2780,10,0)),VLOOKUP(B560,BASKETBOL!C$42:N2794,10,0)),VLOOKUP(B560,HENTBOL!C$32:N2795,10,0)),VLOOKUP(B560,HOKEY!C$35:N2139,10,0)),VLOOKUP(B560,KRİKET!C$30:N2569,10,0)),VLOOKUP(B560,'FERDİ BRANŞLAR'!B$2:M470,10,0))</f>
        <v>#N/A</v>
      </c>
      <c r="L560" s="59" t="e">
        <f>IFERROR(IFERROR(IFERROR(IFERROR(IFERROR(IFERROR(IFERROR(VLOOKUP(B560,FUTSAL!C$69:N12296,11,0),VLOOKUP(B560,VOLEYBOL!C$54:N2692,11,0)),VLOOKUP(B560,FUTBOL!C$31:N2780,11,0)),VLOOKUP(B560,BASKETBOL!C$42:N2794,11,0)),VLOOKUP(B560,HENTBOL!C$32:N2795,11,0)),VLOOKUP(B560,HOKEY!C$35:N2139,11,0)),VLOOKUP(B560,KRİKET!C$30:N2569,11,0)),VLOOKUP(B560,'FERDİ BRANŞLAR'!B$2:M470,11,0))</f>
        <v>#N/A</v>
      </c>
      <c r="M560" s="79" t="e">
        <f>IFERROR(IFERROR(IFERROR(IFERROR(IFERROR(IFERROR(IFERROR(VLOOKUP(B560,FUTSAL!C$69:N12296,12,0),VLOOKUP(B560,VOLEYBOL!C$54:N2692,12,0)),VLOOKUP(B560,FUTBOL!C$31:N2780,12,0)),VLOOKUP(B560,BASKETBOL!C$42:N2794,12,0)),VLOOKUP(B560,HENTBOL!C$32:N2795,12,0)),VLOOKUP(B560,HOKEY!C$35:N2139,11,0)),VLOOKUP(B560,KRİKET!C$30:N2569,12,0)),VLOOKUP(B560,'FERDİ BRANŞLAR'!B$2:M470,12,0))</f>
        <v>#N/A</v>
      </c>
    </row>
    <row r="561" spans="2:13" ht="12" x14ac:dyDescent="0.2">
      <c r="B561" s="188">
        <v>480</v>
      </c>
      <c r="C561" s="185" t="e">
        <f>IFERROR(IFERROR(IFERROR(IFERROR(IFERROR(IFERROR(IFERROR(VLOOKUP(B561,FUTSAL!C$69:N11858,2,0),VLOOKUP(B561,VOLEYBOL!C$54:N2254,2,0)),VLOOKUP(B561,FUTBOL!C$31:N2342,2,0)),VLOOKUP(B561,BASKETBOL!C$42:N2356,2,0)),VLOOKUP(B561,HENTBOL!C$32:N2357,2,0)),VLOOKUP(B561,HOKEY!C$35:N1701,2,0)),VLOOKUP(B561,KRİKET!C$30:N2131,2,0)),VLOOKUP(B561,'FERDİ BRANŞLAR'!B$2:M477,2,0))</f>
        <v>#N/A</v>
      </c>
      <c r="D561" s="186" t="e">
        <f>IFERROR(IFERROR(IFERROR(IFERROR(IFERROR(IFERROR(IFERROR(VLOOKUP(B561,FUTSAL!C$69:N11858,3,0),VLOOKUP(B561,VOLEYBOL!C$54:N2254,3,0)),VLOOKUP(B561,FUTBOL!C$31:N2342,3,0)),VLOOKUP(B561,BASKETBOL!C$42:N2356,3,0)),VLOOKUP(B561,HENTBOL!C$32:N2357,3,0)),VLOOKUP(B561,HOKEY!C$35:N1701,3,0)),VLOOKUP(B561,KRİKET!C$30:N2131,3,0)),VLOOKUP(B561,'FERDİ BRANŞLAR'!B$2:M477,3,0))</f>
        <v>#N/A</v>
      </c>
      <c r="E561" s="185" t="e">
        <f>IFERROR(IFERROR(IFERROR(IFERROR(IFERROR(IFERROR(IFERROR(VLOOKUP(B561,FUTSAL!C$69:N11858,4,0),VLOOKUP(B561,VOLEYBOL!C$54:N2254,4,0)),VLOOKUP(B561,FUTBOL!C$31:N2342,4,0)),VLOOKUP(B561,BASKETBOL!C$42:N2356,4,0)),VLOOKUP(B561,HENTBOL!C$32:N2357,4,0)),VLOOKUP(B561,HOKEY!C$35:N1701,4,0)),VLOOKUP(B561,KRİKET!C$30:N2131,4,0)),VLOOKUP(B561,'FERDİ BRANŞLAR'!B$2:M477,4,0))</f>
        <v>#N/A</v>
      </c>
      <c r="F561" s="185" t="e">
        <f>IFERROR(IFERROR(IFERROR(IFERROR(IFERROR(IFERROR(IFERROR(VLOOKUP(B561,FUTSAL!C$69:N11858,5,0),VLOOKUP(B561,VOLEYBOL!C$54:N2254,5,0)),VLOOKUP(B561,FUTBOL!C$31:N2342,5,0)),VLOOKUP(B561,BASKETBOL!C$42:N2356,5,0)),VLOOKUP(B561,HENTBOL!C$32:N2357,5,0)),VLOOKUP(B561,HOKEY!C$35:N1701,5,0)),VLOOKUP(B561,KRİKET!C$30:N2131,5,0)),VLOOKUP(B561,'FERDİ BRANŞLAR'!B$2:M477,5,0))</f>
        <v>#N/A</v>
      </c>
      <c r="G561" s="185" t="e">
        <f>IFERROR(IFERROR(IFERROR(IFERROR(IFERROR(IFERROR(IFERROR(VLOOKUP(B561,FUTSAL!C$69:N12303,6,0),VLOOKUP(B561,VOLEYBOL!C$54:N2699,6,0)),VLOOKUP(B561,FUTBOL!C$31:N2787,6,0)),VLOOKUP(B561,BASKETBOL!C$42:N2801,6,0)),VLOOKUP(B561,HENTBOL!C$32:N2802,6,0)),VLOOKUP(B561,HOKEY!C$35:N2146,6,0)),VLOOKUP(B561,KRİKET!C$30:N2576,6,0)),VLOOKUP(B561,'FERDİ BRANŞLAR'!B$2:M477,6,0))</f>
        <v>#N/A</v>
      </c>
      <c r="H561" s="185" t="e">
        <f>IFERROR(IFERROR(IFERROR(IFERROR(IFERROR(IFERROR(IFERROR(VLOOKUP(B561,FUTSAL!C$69:N12303,7,0),VLOOKUP(B561,VOLEYBOL!C$54:N2699,7,0)),VLOOKUP(B561,FUTBOL!C$31:N2787,7,0)),VLOOKUP(B561,BASKETBOL!C$42:N2801,7,0)),VLOOKUP(B561,HENTBOL!C$32:N2802,7,0)),VLOOKUP(B561,HOKEY!C$35:N2146,7,0)),VLOOKUP(B561,KRİKET!C$30:N2576,7,0)),VLOOKUP(B561,'FERDİ BRANŞLAR'!B$2:M477,7,0))</f>
        <v>#N/A</v>
      </c>
      <c r="I561" s="187" t="e">
        <f>IFERROR(IFERROR(IFERROR(IFERROR(IFERROR(IFERROR(IFERROR(VLOOKUP(B561,FUTSAL!C$69:N12303,8,0),VLOOKUP(B561,VOLEYBOL!C$54:N2699,8,0)),VLOOKUP(B561,FUTBOL!C$31:N2787,8,0)),VLOOKUP(B561,BASKETBOL!C$42:N2801,8,0)),VLOOKUP(B561,HENTBOL!C$32:N2802,8,0)),VLOOKUP(B561,HOKEY!C$35:N2146,8,0)),VLOOKUP(B561,KRİKET!C$30:N2576,8,0)),VLOOKUP(B561,'FERDİ BRANŞLAR'!B$2:M477,8,0))</f>
        <v>#N/A</v>
      </c>
      <c r="J561" s="183" t="e">
        <f>IFERROR(IFERROR(IFERROR(IFERROR(IFERROR(IFERROR(IFERROR(VLOOKUP(B561,FUTSAL!C$69:N12303,9,0),VLOOKUP(B561,VOLEYBOL!C$54:N2699,9,0)),VLOOKUP(B561,FUTBOL!C$31:N2787,9,0)),VLOOKUP(B561,BASKETBOL!C$42:N2801,9,0)),VLOOKUP(B561,HENTBOL!C$32:N2802,9,0)),VLOOKUP(B561,HOKEY!C$35:N2146,9,0)),VLOOKUP(B561,KRİKET!C$30:N2576,9,0)),VLOOKUP(B561,'FERDİ BRANŞLAR'!B$2:M477,9,0))</f>
        <v>#N/A</v>
      </c>
      <c r="K561" s="183" t="e">
        <f>IFERROR(IFERROR(IFERROR(IFERROR(IFERROR(IFERROR(IFERROR(VLOOKUP(B561,FUTSAL!C$69:N12303,10,0),VLOOKUP(B561,VOLEYBOL!C$54:N2699,10,0)),VLOOKUP(B561,FUTBOL!C$31:N2787,10,0)),VLOOKUP(B561,BASKETBOL!C$42:N2801,10,0)),VLOOKUP(B561,HENTBOL!C$32:N2802,10,0)),VLOOKUP(B561,HOKEY!C$35:N2146,10,0)),VLOOKUP(B561,KRİKET!C$30:N2576,10,0)),VLOOKUP(B561,'FERDİ BRANŞLAR'!B$2:M477,10,0))</f>
        <v>#N/A</v>
      </c>
      <c r="L561" s="59" t="e">
        <f>IFERROR(IFERROR(IFERROR(IFERROR(IFERROR(IFERROR(IFERROR(VLOOKUP(B561,FUTSAL!C$69:N12303,11,0),VLOOKUP(B561,VOLEYBOL!C$54:N2699,11,0)),VLOOKUP(B561,FUTBOL!C$31:N2787,11,0)),VLOOKUP(B561,BASKETBOL!C$42:N2801,11,0)),VLOOKUP(B561,HENTBOL!C$32:N2802,11,0)),VLOOKUP(B561,HOKEY!C$35:N2146,11,0)),VLOOKUP(B561,KRİKET!C$30:N2576,11,0)),VLOOKUP(B561,'FERDİ BRANŞLAR'!B$2:M477,11,0))</f>
        <v>#N/A</v>
      </c>
      <c r="M561" s="79" t="e">
        <f>IFERROR(IFERROR(IFERROR(IFERROR(IFERROR(IFERROR(IFERROR(VLOOKUP(B561,FUTSAL!C$69:N12303,12,0),VLOOKUP(B561,VOLEYBOL!C$54:N2699,12,0)),VLOOKUP(B561,FUTBOL!C$31:N2787,12,0)),VLOOKUP(B561,BASKETBOL!C$42:N2801,12,0)),VLOOKUP(B561,HENTBOL!C$32:N2802,12,0)),VLOOKUP(B561,HOKEY!C$35:N2146,11,0)),VLOOKUP(B561,KRİKET!C$30:N2576,12,0)),VLOOKUP(B561,'FERDİ BRANŞLAR'!B$2:M477,12,0))</f>
        <v>#N/A</v>
      </c>
    </row>
    <row r="562" spans="2:13" ht="12" x14ac:dyDescent="0.2">
      <c r="B562" s="188">
        <v>481</v>
      </c>
      <c r="C562" s="185" t="e">
        <f>IFERROR(IFERROR(IFERROR(IFERROR(IFERROR(IFERROR(IFERROR(VLOOKUP(B562,FUTSAL!C$69:N11865,2,0),VLOOKUP(B562,VOLEYBOL!C$54:N2261,2,0)),VLOOKUP(B562,FUTBOL!C$31:N2349,2,0)),VLOOKUP(B562,BASKETBOL!C$42:N2363,2,0)),VLOOKUP(B562,HENTBOL!C$32:N2364,2,0)),VLOOKUP(B562,HOKEY!C$35:N1708,2,0)),VLOOKUP(B562,KRİKET!C$30:N2138,2,0)),VLOOKUP(B562,'FERDİ BRANŞLAR'!B$2:M484,2,0))</f>
        <v>#N/A</v>
      </c>
      <c r="D562" s="186" t="e">
        <f>IFERROR(IFERROR(IFERROR(IFERROR(IFERROR(IFERROR(IFERROR(VLOOKUP(B562,FUTSAL!C$69:N11865,3,0),VLOOKUP(B562,VOLEYBOL!C$54:N2261,3,0)),VLOOKUP(B562,FUTBOL!C$31:N2349,3,0)),VLOOKUP(B562,BASKETBOL!C$42:N2363,3,0)),VLOOKUP(B562,HENTBOL!C$32:N2364,3,0)),VLOOKUP(B562,HOKEY!C$35:N1708,3,0)),VLOOKUP(B562,KRİKET!C$30:N2138,3,0)),VLOOKUP(B562,'FERDİ BRANŞLAR'!B$2:M484,3,0))</f>
        <v>#N/A</v>
      </c>
      <c r="E562" s="185" t="e">
        <f>IFERROR(IFERROR(IFERROR(IFERROR(IFERROR(IFERROR(IFERROR(VLOOKUP(B562,FUTSAL!C$69:N11865,4,0),VLOOKUP(B562,VOLEYBOL!C$54:N2261,4,0)),VLOOKUP(B562,FUTBOL!C$31:N2349,4,0)),VLOOKUP(B562,BASKETBOL!C$42:N2363,4,0)),VLOOKUP(B562,HENTBOL!C$32:N2364,4,0)),VLOOKUP(B562,HOKEY!C$35:N1708,4,0)),VLOOKUP(B562,KRİKET!C$30:N2138,4,0)),VLOOKUP(B562,'FERDİ BRANŞLAR'!B$2:M484,4,0))</f>
        <v>#N/A</v>
      </c>
      <c r="F562" s="185" t="e">
        <f>IFERROR(IFERROR(IFERROR(IFERROR(IFERROR(IFERROR(IFERROR(VLOOKUP(B562,FUTSAL!C$69:N11865,5,0),VLOOKUP(B562,VOLEYBOL!C$54:N2261,5,0)),VLOOKUP(B562,FUTBOL!C$31:N2349,5,0)),VLOOKUP(B562,BASKETBOL!C$42:N2363,5,0)),VLOOKUP(B562,HENTBOL!C$32:N2364,5,0)),VLOOKUP(B562,HOKEY!C$35:N1708,5,0)),VLOOKUP(B562,KRİKET!C$30:N2138,5,0)),VLOOKUP(B562,'FERDİ BRANŞLAR'!B$2:M484,5,0))</f>
        <v>#N/A</v>
      </c>
      <c r="G562" s="185" t="e">
        <f>IFERROR(IFERROR(IFERROR(IFERROR(IFERROR(IFERROR(IFERROR(VLOOKUP(B562,FUTSAL!C$69:N12310,6,0),VLOOKUP(B562,VOLEYBOL!C$54:N2706,6,0)),VLOOKUP(B562,FUTBOL!C$31:N2794,6,0)),VLOOKUP(B562,BASKETBOL!C$42:N2808,6,0)),VLOOKUP(B562,HENTBOL!C$32:N2809,6,0)),VLOOKUP(B562,HOKEY!C$35:N2153,6,0)),VLOOKUP(B562,KRİKET!C$30:N2583,6,0)),VLOOKUP(B562,'FERDİ BRANŞLAR'!B$2:M484,6,0))</f>
        <v>#N/A</v>
      </c>
      <c r="H562" s="185" t="e">
        <f>IFERROR(IFERROR(IFERROR(IFERROR(IFERROR(IFERROR(IFERROR(VLOOKUP(B562,FUTSAL!C$69:N12310,7,0),VLOOKUP(B562,VOLEYBOL!C$54:N2706,7,0)),VLOOKUP(B562,FUTBOL!C$31:N2794,7,0)),VLOOKUP(B562,BASKETBOL!C$42:N2808,7,0)),VLOOKUP(B562,HENTBOL!C$32:N2809,7,0)),VLOOKUP(B562,HOKEY!C$35:N2153,7,0)),VLOOKUP(B562,KRİKET!C$30:N2583,7,0)),VLOOKUP(B562,'FERDİ BRANŞLAR'!B$2:M484,7,0))</f>
        <v>#N/A</v>
      </c>
      <c r="I562" s="187" t="e">
        <f>IFERROR(IFERROR(IFERROR(IFERROR(IFERROR(IFERROR(IFERROR(VLOOKUP(B562,FUTSAL!C$69:N12310,8,0),VLOOKUP(B562,VOLEYBOL!C$54:N2706,8,0)),VLOOKUP(B562,FUTBOL!C$31:N2794,8,0)),VLOOKUP(B562,BASKETBOL!C$42:N2808,8,0)),VLOOKUP(B562,HENTBOL!C$32:N2809,8,0)),VLOOKUP(B562,HOKEY!C$35:N2153,8,0)),VLOOKUP(B562,KRİKET!C$30:N2583,8,0)),VLOOKUP(B562,'FERDİ BRANŞLAR'!B$2:M484,8,0))</f>
        <v>#N/A</v>
      </c>
      <c r="J562" s="183" t="e">
        <f>IFERROR(IFERROR(IFERROR(IFERROR(IFERROR(IFERROR(IFERROR(VLOOKUP(B562,FUTSAL!C$69:N12310,9,0),VLOOKUP(B562,VOLEYBOL!C$54:N2706,9,0)),VLOOKUP(B562,FUTBOL!C$31:N2794,9,0)),VLOOKUP(B562,BASKETBOL!C$42:N2808,9,0)),VLOOKUP(B562,HENTBOL!C$32:N2809,9,0)),VLOOKUP(B562,HOKEY!C$35:N2153,9,0)),VLOOKUP(B562,KRİKET!C$30:N2583,9,0)),VLOOKUP(B562,'FERDİ BRANŞLAR'!B$2:M484,9,0))</f>
        <v>#N/A</v>
      </c>
      <c r="K562" s="183" t="e">
        <f>IFERROR(IFERROR(IFERROR(IFERROR(IFERROR(IFERROR(IFERROR(VLOOKUP(B562,FUTSAL!C$69:N12310,10,0),VLOOKUP(B562,VOLEYBOL!C$54:N2706,10,0)),VLOOKUP(B562,FUTBOL!C$31:N2794,10,0)),VLOOKUP(B562,BASKETBOL!C$42:N2808,10,0)),VLOOKUP(B562,HENTBOL!C$32:N2809,10,0)),VLOOKUP(B562,HOKEY!C$35:N2153,10,0)),VLOOKUP(B562,KRİKET!C$30:N2583,10,0)),VLOOKUP(B562,'FERDİ BRANŞLAR'!B$2:M484,10,0))</f>
        <v>#N/A</v>
      </c>
      <c r="L562" s="59" t="e">
        <f>IFERROR(IFERROR(IFERROR(IFERROR(IFERROR(IFERROR(IFERROR(VLOOKUP(B562,FUTSAL!C$69:N12310,11,0),VLOOKUP(B562,VOLEYBOL!C$54:N2706,11,0)),VLOOKUP(B562,FUTBOL!C$31:N2794,11,0)),VLOOKUP(B562,BASKETBOL!C$42:N2808,11,0)),VLOOKUP(B562,HENTBOL!C$32:N2809,11,0)),VLOOKUP(B562,HOKEY!C$35:N2153,11,0)),VLOOKUP(B562,KRİKET!C$30:N2583,11,0)),VLOOKUP(B562,'FERDİ BRANŞLAR'!B$2:M484,11,0))</f>
        <v>#N/A</v>
      </c>
      <c r="M562" s="79" t="e">
        <f>IFERROR(IFERROR(IFERROR(IFERROR(IFERROR(IFERROR(IFERROR(VLOOKUP(B562,FUTSAL!C$69:N12310,12,0),VLOOKUP(B562,VOLEYBOL!C$54:N2706,12,0)),VLOOKUP(B562,FUTBOL!C$31:N2794,12,0)),VLOOKUP(B562,BASKETBOL!C$42:N2808,12,0)),VLOOKUP(B562,HENTBOL!C$32:N2809,12,0)),VLOOKUP(B562,HOKEY!C$35:N2153,11,0)),VLOOKUP(B562,KRİKET!C$30:N2583,12,0)),VLOOKUP(B562,'FERDİ BRANŞLAR'!B$2:M484,12,0))</f>
        <v>#N/A</v>
      </c>
    </row>
    <row r="563" spans="2:13" ht="12" x14ac:dyDescent="0.2">
      <c r="B563" s="188">
        <v>482</v>
      </c>
      <c r="C563" s="185" t="e">
        <f>IFERROR(IFERROR(IFERROR(IFERROR(IFERROR(IFERROR(IFERROR(VLOOKUP(B563,FUTSAL!C$69:N11884,2,0),VLOOKUP(B563,VOLEYBOL!C$54:N2280,2,0)),VLOOKUP(B563,FUTBOL!C$31:N2368,2,0)),VLOOKUP(B563,BASKETBOL!C$42:N2382,2,0)),VLOOKUP(B563,HENTBOL!C$32:N2383,2,0)),VLOOKUP(B563,HOKEY!C$35:N1727,2,0)),VLOOKUP(B563,KRİKET!C$30:N2157,2,0)),VLOOKUP(B563,'FERDİ BRANŞLAR'!B$2:M503,2,0))</f>
        <v>#N/A</v>
      </c>
      <c r="D563" s="186" t="e">
        <f>IFERROR(IFERROR(IFERROR(IFERROR(IFERROR(IFERROR(IFERROR(VLOOKUP(B563,FUTSAL!C$69:N11884,3,0),VLOOKUP(B563,VOLEYBOL!C$54:N2280,3,0)),VLOOKUP(B563,FUTBOL!C$31:N2368,3,0)),VLOOKUP(B563,BASKETBOL!C$42:N2382,3,0)),VLOOKUP(B563,HENTBOL!C$32:N2383,3,0)),VLOOKUP(B563,HOKEY!C$35:N1727,3,0)),VLOOKUP(B563,KRİKET!C$30:N2157,3,0)),VLOOKUP(B563,'FERDİ BRANŞLAR'!B$2:M503,3,0))</f>
        <v>#N/A</v>
      </c>
      <c r="E563" s="185" t="e">
        <f>IFERROR(IFERROR(IFERROR(IFERROR(IFERROR(IFERROR(IFERROR(VLOOKUP(B563,FUTSAL!C$69:N11884,4,0),VLOOKUP(B563,VOLEYBOL!C$54:N2280,4,0)),VLOOKUP(B563,FUTBOL!C$31:N2368,4,0)),VLOOKUP(B563,BASKETBOL!C$42:N2382,4,0)),VLOOKUP(B563,HENTBOL!C$32:N2383,4,0)),VLOOKUP(B563,HOKEY!C$35:N1727,4,0)),VLOOKUP(B563,KRİKET!C$30:N2157,4,0)),VLOOKUP(B563,'FERDİ BRANŞLAR'!B$2:M503,4,0))</f>
        <v>#N/A</v>
      </c>
      <c r="F563" s="185" t="e">
        <f>IFERROR(IFERROR(IFERROR(IFERROR(IFERROR(IFERROR(IFERROR(VLOOKUP(B563,FUTSAL!C$69:N11884,5,0),VLOOKUP(B563,VOLEYBOL!C$54:N2280,5,0)),VLOOKUP(B563,FUTBOL!C$31:N2368,5,0)),VLOOKUP(B563,BASKETBOL!C$42:N2382,5,0)),VLOOKUP(B563,HENTBOL!C$32:N2383,5,0)),VLOOKUP(B563,HOKEY!C$35:N1727,5,0)),VLOOKUP(B563,KRİKET!C$30:N2157,5,0)),VLOOKUP(B563,'FERDİ BRANŞLAR'!B$2:M503,5,0))</f>
        <v>#N/A</v>
      </c>
      <c r="G563" s="185" t="e">
        <f>IFERROR(IFERROR(IFERROR(IFERROR(IFERROR(IFERROR(IFERROR(VLOOKUP(B563,FUTSAL!C$69:N12329,6,0),VLOOKUP(B563,VOLEYBOL!C$54:N2725,6,0)),VLOOKUP(B563,FUTBOL!C$31:N2813,6,0)),VLOOKUP(B563,BASKETBOL!C$42:N2827,6,0)),VLOOKUP(B563,HENTBOL!C$32:N2828,6,0)),VLOOKUP(B563,HOKEY!C$35:N2172,6,0)),VLOOKUP(B563,KRİKET!C$30:N2602,6,0)),VLOOKUP(B563,'FERDİ BRANŞLAR'!B$2:M503,6,0))</f>
        <v>#N/A</v>
      </c>
      <c r="H563" s="185" t="e">
        <f>IFERROR(IFERROR(IFERROR(IFERROR(IFERROR(IFERROR(IFERROR(VLOOKUP(B563,FUTSAL!C$69:N12329,7,0),VLOOKUP(B563,VOLEYBOL!C$54:N2725,7,0)),VLOOKUP(B563,FUTBOL!C$31:N2813,7,0)),VLOOKUP(B563,BASKETBOL!C$42:N2827,7,0)),VLOOKUP(B563,HENTBOL!C$32:N2828,7,0)),VLOOKUP(B563,HOKEY!C$35:N2172,7,0)),VLOOKUP(B563,KRİKET!C$30:N2602,7,0)),VLOOKUP(B563,'FERDİ BRANŞLAR'!B$2:M503,7,0))</f>
        <v>#N/A</v>
      </c>
      <c r="I563" s="187" t="e">
        <f>IFERROR(IFERROR(IFERROR(IFERROR(IFERROR(IFERROR(IFERROR(VLOOKUP(B563,FUTSAL!C$69:N12329,8,0),VLOOKUP(B563,VOLEYBOL!C$54:N2725,8,0)),VLOOKUP(B563,FUTBOL!C$31:N2813,8,0)),VLOOKUP(B563,BASKETBOL!C$42:N2827,8,0)),VLOOKUP(B563,HENTBOL!C$32:N2828,8,0)),VLOOKUP(B563,HOKEY!C$35:N2172,8,0)),VLOOKUP(B563,KRİKET!C$30:N2602,8,0)),VLOOKUP(B563,'FERDİ BRANŞLAR'!B$2:M503,8,0))</f>
        <v>#N/A</v>
      </c>
      <c r="J563" s="183" t="e">
        <f>IFERROR(IFERROR(IFERROR(IFERROR(IFERROR(IFERROR(IFERROR(VLOOKUP(B563,FUTSAL!C$69:N12329,9,0),VLOOKUP(B563,VOLEYBOL!C$54:N2725,9,0)),VLOOKUP(B563,FUTBOL!C$31:N2813,9,0)),VLOOKUP(B563,BASKETBOL!C$42:N2827,9,0)),VLOOKUP(B563,HENTBOL!C$32:N2828,9,0)),VLOOKUP(B563,HOKEY!C$35:N2172,9,0)),VLOOKUP(B563,KRİKET!C$30:N2602,9,0)),VLOOKUP(B563,'FERDİ BRANŞLAR'!B$2:M503,9,0))</f>
        <v>#N/A</v>
      </c>
      <c r="K563" s="183" t="e">
        <f>IFERROR(IFERROR(IFERROR(IFERROR(IFERROR(IFERROR(IFERROR(VLOOKUP(B563,FUTSAL!C$69:N12329,10,0),VLOOKUP(B563,VOLEYBOL!C$54:N2725,10,0)),VLOOKUP(B563,FUTBOL!C$31:N2813,10,0)),VLOOKUP(B563,BASKETBOL!C$42:N2827,10,0)),VLOOKUP(B563,HENTBOL!C$32:N2828,10,0)),VLOOKUP(B563,HOKEY!C$35:N2172,10,0)),VLOOKUP(B563,KRİKET!C$30:N2602,10,0)),VLOOKUP(B563,'FERDİ BRANŞLAR'!B$2:M503,10,0))</f>
        <v>#N/A</v>
      </c>
      <c r="L563" s="59" t="e">
        <f>IFERROR(IFERROR(IFERROR(IFERROR(IFERROR(IFERROR(IFERROR(VLOOKUP(B563,FUTSAL!C$69:N12329,11,0),VLOOKUP(B563,VOLEYBOL!C$54:N2725,11,0)),VLOOKUP(B563,FUTBOL!C$31:N2813,11,0)),VLOOKUP(B563,BASKETBOL!C$42:N2827,11,0)),VLOOKUP(B563,HENTBOL!C$32:N2828,11,0)),VLOOKUP(B563,HOKEY!C$35:N2172,11,0)),VLOOKUP(B563,KRİKET!C$30:N2602,11,0)),VLOOKUP(B563,'FERDİ BRANŞLAR'!B$2:M503,11,0))</f>
        <v>#N/A</v>
      </c>
      <c r="M563" s="79" t="e">
        <f>IFERROR(IFERROR(IFERROR(IFERROR(IFERROR(IFERROR(IFERROR(VLOOKUP(B563,FUTSAL!C$69:N12329,12,0),VLOOKUP(B563,VOLEYBOL!C$54:N2725,12,0)),VLOOKUP(B563,FUTBOL!C$31:N2813,12,0)),VLOOKUP(B563,BASKETBOL!C$42:N2827,12,0)),VLOOKUP(B563,HENTBOL!C$32:N2828,12,0)),VLOOKUP(B563,HOKEY!C$35:N2172,11,0)),VLOOKUP(B563,KRİKET!C$30:N2602,12,0)),VLOOKUP(B563,'FERDİ BRANŞLAR'!B$2:M503,12,0))</f>
        <v>#N/A</v>
      </c>
    </row>
    <row r="564" spans="2:13" ht="12" x14ac:dyDescent="0.2">
      <c r="B564" s="188">
        <v>482</v>
      </c>
      <c r="C564" s="185" t="e">
        <f>IFERROR(IFERROR(IFERROR(IFERROR(IFERROR(IFERROR(IFERROR(VLOOKUP(B564,FUTSAL!C$69:N11885,2,0),VLOOKUP(B564,VOLEYBOL!C$54:N2281,2,0)),VLOOKUP(B564,FUTBOL!C$31:N2369,2,0)),VLOOKUP(B564,BASKETBOL!C$42:N2383,2,0)),VLOOKUP(B564,HENTBOL!C$32:N2384,2,0)),VLOOKUP(B564,HOKEY!C$35:N1728,2,0)),VLOOKUP(B564,KRİKET!C$30:N2158,2,0)),VLOOKUP(B564,'FERDİ BRANŞLAR'!B$2:M504,2,0))</f>
        <v>#N/A</v>
      </c>
      <c r="D564" s="186" t="e">
        <f>IFERROR(IFERROR(IFERROR(IFERROR(IFERROR(IFERROR(IFERROR(VLOOKUP(B564,FUTSAL!C$69:N11885,3,0),VLOOKUP(B564,VOLEYBOL!C$54:N2281,3,0)),VLOOKUP(B564,FUTBOL!C$31:N2369,3,0)),VLOOKUP(B564,BASKETBOL!C$42:N2383,3,0)),VLOOKUP(B564,HENTBOL!C$32:N2384,3,0)),VLOOKUP(B564,HOKEY!C$35:N1728,3,0)),VLOOKUP(B564,KRİKET!C$30:N2158,3,0)),VLOOKUP(B564,'FERDİ BRANŞLAR'!B$2:M504,3,0))</f>
        <v>#N/A</v>
      </c>
      <c r="E564" s="185" t="e">
        <f>IFERROR(IFERROR(IFERROR(IFERROR(IFERROR(IFERROR(IFERROR(VLOOKUP(B564,FUTSAL!C$69:N11885,4,0),VLOOKUP(B564,VOLEYBOL!C$54:N2281,4,0)),VLOOKUP(B564,FUTBOL!C$31:N2369,4,0)),VLOOKUP(B564,BASKETBOL!C$42:N2383,4,0)),VLOOKUP(B564,HENTBOL!C$32:N2384,4,0)),VLOOKUP(B564,HOKEY!C$35:N1728,4,0)),VLOOKUP(B564,KRİKET!C$30:N2158,4,0)),VLOOKUP(B564,'FERDİ BRANŞLAR'!B$2:M504,4,0))</f>
        <v>#N/A</v>
      </c>
      <c r="F564" s="185" t="e">
        <f>IFERROR(IFERROR(IFERROR(IFERROR(IFERROR(IFERROR(IFERROR(VLOOKUP(B564,FUTSAL!C$69:N11885,5,0),VLOOKUP(B564,VOLEYBOL!C$54:N2281,5,0)),VLOOKUP(B564,FUTBOL!C$31:N2369,5,0)),VLOOKUP(B564,BASKETBOL!C$42:N2383,5,0)),VLOOKUP(B564,HENTBOL!C$32:N2384,5,0)),VLOOKUP(B564,HOKEY!C$35:N1728,5,0)),VLOOKUP(B564,KRİKET!C$30:N2158,5,0)),VLOOKUP(B564,'FERDİ BRANŞLAR'!B$2:M504,5,0))</f>
        <v>#N/A</v>
      </c>
      <c r="G564" s="185" t="e">
        <f>IFERROR(IFERROR(IFERROR(IFERROR(IFERROR(IFERROR(IFERROR(VLOOKUP(B564,FUTSAL!C$69:N12330,6,0),VLOOKUP(B564,VOLEYBOL!C$54:N2726,6,0)),VLOOKUP(B564,FUTBOL!C$31:N2814,6,0)),VLOOKUP(B564,BASKETBOL!C$42:N2828,6,0)),VLOOKUP(B564,HENTBOL!C$32:N2829,6,0)),VLOOKUP(B564,HOKEY!C$35:N2173,6,0)),VLOOKUP(B564,KRİKET!C$30:N2603,6,0)),VLOOKUP(B564,'FERDİ BRANŞLAR'!B$2:M504,6,0))</f>
        <v>#N/A</v>
      </c>
      <c r="H564" s="185" t="e">
        <f>IFERROR(IFERROR(IFERROR(IFERROR(IFERROR(IFERROR(IFERROR(VLOOKUP(B564,FUTSAL!C$69:N12330,7,0),VLOOKUP(B564,VOLEYBOL!C$54:N2726,7,0)),VLOOKUP(B564,FUTBOL!C$31:N2814,7,0)),VLOOKUP(B564,BASKETBOL!C$42:N2828,7,0)),VLOOKUP(B564,HENTBOL!C$32:N2829,7,0)),VLOOKUP(B564,HOKEY!C$35:N2173,7,0)),VLOOKUP(B564,KRİKET!C$30:N2603,7,0)),VLOOKUP(B564,'FERDİ BRANŞLAR'!B$2:M504,7,0))</f>
        <v>#N/A</v>
      </c>
      <c r="I564" s="187" t="e">
        <f>IFERROR(IFERROR(IFERROR(IFERROR(IFERROR(IFERROR(IFERROR(VLOOKUP(B564,FUTSAL!C$69:N12330,8,0),VLOOKUP(B564,VOLEYBOL!C$54:N2726,8,0)),VLOOKUP(B564,FUTBOL!C$31:N2814,8,0)),VLOOKUP(B564,BASKETBOL!C$42:N2828,8,0)),VLOOKUP(B564,HENTBOL!C$32:N2829,8,0)),VLOOKUP(B564,HOKEY!C$35:N2173,8,0)),VLOOKUP(B564,KRİKET!C$30:N2603,8,0)),VLOOKUP(B564,'FERDİ BRANŞLAR'!B$2:M504,8,0))</f>
        <v>#N/A</v>
      </c>
      <c r="J564" s="183" t="e">
        <f>IFERROR(IFERROR(IFERROR(IFERROR(IFERROR(IFERROR(IFERROR(VLOOKUP(B564,FUTSAL!C$69:N12330,9,0),VLOOKUP(B564,VOLEYBOL!C$54:N2726,9,0)),VLOOKUP(B564,FUTBOL!C$31:N2814,9,0)),VLOOKUP(B564,BASKETBOL!C$42:N2828,9,0)),VLOOKUP(B564,HENTBOL!C$32:N2829,9,0)),VLOOKUP(B564,HOKEY!C$35:N2173,9,0)),VLOOKUP(B564,KRİKET!C$30:N2603,9,0)),VLOOKUP(B564,'FERDİ BRANŞLAR'!B$2:M504,9,0))</f>
        <v>#N/A</v>
      </c>
      <c r="K564" s="183" t="e">
        <f>IFERROR(IFERROR(IFERROR(IFERROR(IFERROR(IFERROR(IFERROR(VLOOKUP(B564,FUTSAL!C$69:N12330,10,0),VLOOKUP(B564,VOLEYBOL!C$54:N2726,10,0)),VLOOKUP(B564,FUTBOL!C$31:N2814,10,0)),VLOOKUP(B564,BASKETBOL!C$42:N2828,10,0)),VLOOKUP(B564,HENTBOL!C$32:N2829,10,0)),VLOOKUP(B564,HOKEY!C$35:N2173,10,0)),VLOOKUP(B564,KRİKET!C$30:N2603,10,0)),VLOOKUP(B564,'FERDİ BRANŞLAR'!B$2:M504,10,0))</f>
        <v>#N/A</v>
      </c>
      <c r="L564" s="59" t="e">
        <f>IFERROR(IFERROR(IFERROR(IFERROR(IFERROR(IFERROR(IFERROR(VLOOKUP(B564,FUTSAL!C$69:N12330,11,0),VLOOKUP(B564,VOLEYBOL!C$54:N2726,11,0)),VLOOKUP(B564,FUTBOL!C$31:N2814,11,0)),VLOOKUP(B564,BASKETBOL!C$42:N2828,11,0)),VLOOKUP(B564,HENTBOL!C$32:N2829,11,0)),VLOOKUP(B564,HOKEY!C$35:N2173,11,0)),VLOOKUP(B564,KRİKET!C$30:N2603,11,0)),VLOOKUP(B564,'FERDİ BRANŞLAR'!B$2:M504,11,0))</f>
        <v>#N/A</v>
      </c>
      <c r="M564" s="79" t="e">
        <f>IFERROR(IFERROR(IFERROR(IFERROR(IFERROR(IFERROR(IFERROR(VLOOKUP(B564,FUTSAL!C$69:N12330,12,0),VLOOKUP(B564,VOLEYBOL!C$54:N2726,12,0)),VLOOKUP(B564,FUTBOL!C$31:N2814,12,0)),VLOOKUP(B564,BASKETBOL!C$42:N2828,12,0)),VLOOKUP(B564,HENTBOL!C$32:N2829,12,0)),VLOOKUP(B564,HOKEY!C$35:N2173,11,0)),VLOOKUP(B564,KRİKET!C$30:N2603,12,0)),VLOOKUP(B564,'FERDİ BRANŞLAR'!B$2:M504,12,0))</f>
        <v>#N/A</v>
      </c>
    </row>
    <row r="565" spans="2:13" ht="12" x14ac:dyDescent="0.2">
      <c r="B565" s="188">
        <v>483</v>
      </c>
      <c r="C565" s="185" t="e">
        <f>IFERROR(IFERROR(IFERROR(IFERROR(IFERROR(IFERROR(IFERROR(VLOOKUP(B565,FUTSAL!C$69:N11886,2,0),VLOOKUP(B565,VOLEYBOL!C$54:N2282,2,0)),VLOOKUP(B565,FUTBOL!C$31:N2370,2,0)),VLOOKUP(B565,BASKETBOL!C$42:N2384,2,0)),VLOOKUP(B565,HENTBOL!C$32:N2385,2,0)),VLOOKUP(B565,HOKEY!C$35:N1729,2,0)),VLOOKUP(B565,KRİKET!C$30:N2159,2,0)),VLOOKUP(B565,'FERDİ BRANŞLAR'!B$2:M505,2,0))</f>
        <v>#N/A</v>
      </c>
      <c r="D565" s="186" t="e">
        <f>IFERROR(IFERROR(IFERROR(IFERROR(IFERROR(IFERROR(IFERROR(VLOOKUP(B565,FUTSAL!C$69:N11886,3,0),VLOOKUP(B565,VOLEYBOL!C$54:N2282,3,0)),VLOOKUP(B565,FUTBOL!C$31:N2370,3,0)),VLOOKUP(B565,BASKETBOL!C$42:N2384,3,0)),VLOOKUP(B565,HENTBOL!C$32:N2385,3,0)),VLOOKUP(B565,HOKEY!C$35:N1729,3,0)),VLOOKUP(B565,KRİKET!C$30:N2159,3,0)),VLOOKUP(B565,'FERDİ BRANŞLAR'!B$2:M505,3,0))</f>
        <v>#N/A</v>
      </c>
      <c r="E565" s="185" t="e">
        <f>IFERROR(IFERROR(IFERROR(IFERROR(IFERROR(IFERROR(IFERROR(VLOOKUP(B565,FUTSAL!C$69:N11886,4,0),VLOOKUP(B565,VOLEYBOL!C$54:N2282,4,0)),VLOOKUP(B565,FUTBOL!C$31:N2370,4,0)),VLOOKUP(B565,BASKETBOL!C$42:N2384,4,0)),VLOOKUP(B565,HENTBOL!C$32:N2385,4,0)),VLOOKUP(B565,HOKEY!C$35:N1729,4,0)),VLOOKUP(B565,KRİKET!C$30:N2159,4,0)),VLOOKUP(B565,'FERDİ BRANŞLAR'!B$2:M505,4,0))</f>
        <v>#N/A</v>
      </c>
      <c r="F565" s="185" t="e">
        <f>IFERROR(IFERROR(IFERROR(IFERROR(IFERROR(IFERROR(IFERROR(VLOOKUP(B565,FUTSAL!C$69:N11886,5,0),VLOOKUP(B565,VOLEYBOL!C$54:N2282,5,0)),VLOOKUP(B565,FUTBOL!C$31:N2370,5,0)),VLOOKUP(B565,BASKETBOL!C$42:N2384,5,0)),VLOOKUP(B565,HENTBOL!C$32:N2385,5,0)),VLOOKUP(B565,HOKEY!C$35:N1729,5,0)),VLOOKUP(B565,KRİKET!C$30:N2159,5,0)),VLOOKUP(B565,'FERDİ BRANŞLAR'!B$2:M505,5,0))</f>
        <v>#N/A</v>
      </c>
      <c r="G565" s="185" t="e">
        <f>IFERROR(IFERROR(IFERROR(IFERROR(IFERROR(IFERROR(IFERROR(VLOOKUP(B565,FUTSAL!C$69:N12331,6,0),VLOOKUP(B565,VOLEYBOL!C$54:N2727,6,0)),VLOOKUP(B565,FUTBOL!C$31:N2815,6,0)),VLOOKUP(B565,BASKETBOL!C$42:N2829,6,0)),VLOOKUP(B565,HENTBOL!C$32:N2830,6,0)),VLOOKUP(B565,HOKEY!C$35:N2174,6,0)),VLOOKUP(B565,KRİKET!C$30:N2604,6,0)),VLOOKUP(B565,'FERDİ BRANŞLAR'!B$2:M505,6,0))</f>
        <v>#N/A</v>
      </c>
      <c r="H565" s="185" t="e">
        <f>IFERROR(IFERROR(IFERROR(IFERROR(IFERROR(IFERROR(IFERROR(VLOOKUP(B565,FUTSAL!C$69:N12331,7,0),VLOOKUP(B565,VOLEYBOL!C$54:N2727,7,0)),VLOOKUP(B565,FUTBOL!C$31:N2815,7,0)),VLOOKUP(B565,BASKETBOL!C$42:N2829,7,0)),VLOOKUP(B565,HENTBOL!C$32:N2830,7,0)),VLOOKUP(B565,HOKEY!C$35:N2174,7,0)),VLOOKUP(B565,KRİKET!C$30:N2604,7,0)),VLOOKUP(B565,'FERDİ BRANŞLAR'!B$2:M505,7,0))</f>
        <v>#N/A</v>
      </c>
      <c r="I565" s="187" t="e">
        <f>IFERROR(IFERROR(IFERROR(IFERROR(IFERROR(IFERROR(IFERROR(VLOOKUP(B565,FUTSAL!C$69:N12331,8,0),VLOOKUP(B565,VOLEYBOL!C$54:N2727,8,0)),VLOOKUP(B565,FUTBOL!C$31:N2815,8,0)),VLOOKUP(B565,BASKETBOL!C$42:N2829,8,0)),VLOOKUP(B565,HENTBOL!C$32:N2830,8,0)),VLOOKUP(B565,HOKEY!C$35:N2174,8,0)),VLOOKUP(B565,KRİKET!C$30:N2604,8,0)),VLOOKUP(B565,'FERDİ BRANŞLAR'!B$2:M505,8,0))</f>
        <v>#N/A</v>
      </c>
      <c r="J565" s="183" t="e">
        <f>IFERROR(IFERROR(IFERROR(IFERROR(IFERROR(IFERROR(IFERROR(VLOOKUP(B565,FUTSAL!C$69:N12331,9,0),VLOOKUP(B565,VOLEYBOL!C$54:N2727,9,0)),VLOOKUP(B565,FUTBOL!C$31:N2815,9,0)),VLOOKUP(B565,BASKETBOL!C$42:N2829,9,0)),VLOOKUP(B565,HENTBOL!C$32:N2830,9,0)),VLOOKUP(B565,HOKEY!C$35:N2174,9,0)),VLOOKUP(B565,KRİKET!C$30:N2604,9,0)),VLOOKUP(B565,'FERDİ BRANŞLAR'!B$2:M505,9,0))</f>
        <v>#N/A</v>
      </c>
      <c r="K565" s="183" t="e">
        <f>IFERROR(IFERROR(IFERROR(IFERROR(IFERROR(IFERROR(IFERROR(VLOOKUP(B565,FUTSAL!C$69:N12331,10,0),VLOOKUP(B565,VOLEYBOL!C$54:N2727,10,0)),VLOOKUP(B565,FUTBOL!C$31:N2815,10,0)),VLOOKUP(B565,BASKETBOL!C$42:N2829,10,0)),VLOOKUP(B565,HENTBOL!C$32:N2830,10,0)),VLOOKUP(B565,HOKEY!C$35:N2174,10,0)),VLOOKUP(B565,KRİKET!C$30:N2604,10,0)),VLOOKUP(B565,'FERDİ BRANŞLAR'!B$2:M505,10,0))</f>
        <v>#N/A</v>
      </c>
      <c r="L565" s="59" t="e">
        <f>IFERROR(IFERROR(IFERROR(IFERROR(IFERROR(IFERROR(IFERROR(VLOOKUP(B565,FUTSAL!C$69:N12331,11,0),VLOOKUP(B565,VOLEYBOL!C$54:N2727,11,0)),VLOOKUP(B565,FUTBOL!C$31:N2815,11,0)),VLOOKUP(B565,BASKETBOL!C$42:N2829,11,0)),VLOOKUP(B565,HENTBOL!C$32:N2830,11,0)),VLOOKUP(B565,HOKEY!C$35:N2174,11,0)),VLOOKUP(B565,KRİKET!C$30:N2604,11,0)),VLOOKUP(B565,'FERDİ BRANŞLAR'!B$2:M505,11,0))</f>
        <v>#N/A</v>
      </c>
      <c r="M565" s="79" t="e">
        <f>IFERROR(IFERROR(IFERROR(IFERROR(IFERROR(IFERROR(IFERROR(VLOOKUP(B565,FUTSAL!C$69:N12331,12,0),VLOOKUP(B565,VOLEYBOL!C$54:N2727,12,0)),VLOOKUP(B565,FUTBOL!C$31:N2815,12,0)),VLOOKUP(B565,BASKETBOL!C$42:N2829,12,0)),VLOOKUP(B565,HENTBOL!C$32:N2830,12,0)),VLOOKUP(B565,HOKEY!C$35:N2174,11,0)),VLOOKUP(B565,KRİKET!C$30:N2604,12,0)),VLOOKUP(B565,'FERDİ BRANŞLAR'!B$2:M505,12,0))</f>
        <v>#N/A</v>
      </c>
    </row>
    <row r="566" spans="2:13" ht="12" x14ac:dyDescent="0.2">
      <c r="B566" s="188">
        <v>484</v>
      </c>
      <c r="C566" s="185" t="e">
        <f>IFERROR(IFERROR(IFERROR(IFERROR(IFERROR(IFERROR(IFERROR(VLOOKUP(B566,FUTSAL!C$69:N11891,2,0),VLOOKUP(B566,VOLEYBOL!C$54:N2287,2,0)),VLOOKUP(B566,FUTBOL!C$31:N2375,2,0)),VLOOKUP(B566,BASKETBOL!C$42:N2389,2,0)),VLOOKUP(B566,HENTBOL!C$32:N2390,2,0)),VLOOKUP(B566,HOKEY!C$35:N1734,2,0)),VLOOKUP(B566,KRİKET!C$30:N2164,2,0)),VLOOKUP(B566,'FERDİ BRANŞLAR'!B$2:M510,2,0))</f>
        <v>#N/A</v>
      </c>
      <c r="D566" s="186" t="e">
        <f>IFERROR(IFERROR(IFERROR(IFERROR(IFERROR(IFERROR(IFERROR(VLOOKUP(B566,FUTSAL!C$69:N11891,3,0),VLOOKUP(B566,VOLEYBOL!C$54:N2287,3,0)),VLOOKUP(B566,FUTBOL!C$31:N2375,3,0)),VLOOKUP(B566,BASKETBOL!C$42:N2389,3,0)),VLOOKUP(B566,HENTBOL!C$32:N2390,3,0)),VLOOKUP(B566,HOKEY!C$35:N1734,3,0)),VLOOKUP(B566,KRİKET!C$30:N2164,3,0)),VLOOKUP(B566,'FERDİ BRANŞLAR'!B$2:M510,3,0))</f>
        <v>#N/A</v>
      </c>
      <c r="E566" s="185" t="e">
        <f>IFERROR(IFERROR(IFERROR(IFERROR(IFERROR(IFERROR(IFERROR(VLOOKUP(B566,FUTSAL!C$69:N11891,4,0),VLOOKUP(B566,VOLEYBOL!C$54:N2287,4,0)),VLOOKUP(B566,FUTBOL!C$31:N2375,4,0)),VLOOKUP(B566,BASKETBOL!C$42:N2389,4,0)),VLOOKUP(B566,HENTBOL!C$32:N2390,4,0)),VLOOKUP(B566,HOKEY!C$35:N1734,4,0)),VLOOKUP(B566,KRİKET!C$30:N2164,4,0)),VLOOKUP(B566,'FERDİ BRANŞLAR'!B$2:M510,4,0))</f>
        <v>#N/A</v>
      </c>
      <c r="F566" s="185" t="e">
        <f>IFERROR(IFERROR(IFERROR(IFERROR(IFERROR(IFERROR(IFERROR(VLOOKUP(B566,FUTSAL!C$69:N11891,5,0),VLOOKUP(B566,VOLEYBOL!C$54:N2287,5,0)),VLOOKUP(B566,FUTBOL!C$31:N2375,5,0)),VLOOKUP(B566,BASKETBOL!C$42:N2389,5,0)),VLOOKUP(B566,HENTBOL!C$32:N2390,5,0)),VLOOKUP(B566,HOKEY!C$35:N1734,5,0)),VLOOKUP(B566,KRİKET!C$30:N2164,5,0)),VLOOKUP(B566,'FERDİ BRANŞLAR'!B$2:M510,5,0))</f>
        <v>#N/A</v>
      </c>
      <c r="G566" s="185" t="e">
        <f>IFERROR(IFERROR(IFERROR(IFERROR(IFERROR(IFERROR(IFERROR(VLOOKUP(B566,FUTSAL!C$69:N12336,6,0),VLOOKUP(B566,VOLEYBOL!C$54:N2732,6,0)),VLOOKUP(B566,FUTBOL!C$31:N2820,6,0)),VLOOKUP(B566,BASKETBOL!C$42:N2834,6,0)),VLOOKUP(B566,HENTBOL!C$32:N2835,6,0)),VLOOKUP(B566,HOKEY!C$35:N2179,6,0)),VLOOKUP(B566,KRİKET!C$30:N2609,6,0)),VLOOKUP(B566,'FERDİ BRANŞLAR'!B$2:M510,6,0))</f>
        <v>#N/A</v>
      </c>
      <c r="H566" s="185" t="e">
        <f>IFERROR(IFERROR(IFERROR(IFERROR(IFERROR(IFERROR(IFERROR(VLOOKUP(B566,FUTSAL!C$69:N12336,7,0),VLOOKUP(B566,VOLEYBOL!C$54:N2732,7,0)),VLOOKUP(B566,FUTBOL!C$31:N2820,7,0)),VLOOKUP(B566,BASKETBOL!C$42:N2834,7,0)),VLOOKUP(B566,HENTBOL!C$32:N2835,7,0)),VLOOKUP(B566,HOKEY!C$35:N2179,7,0)),VLOOKUP(B566,KRİKET!C$30:N2609,7,0)),VLOOKUP(B566,'FERDİ BRANŞLAR'!B$2:M510,7,0))</f>
        <v>#N/A</v>
      </c>
      <c r="I566" s="187" t="e">
        <f>IFERROR(IFERROR(IFERROR(IFERROR(IFERROR(IFERROR(IFERROR(VLOOKUP(B566,FUTSAL!C$69:N12336,8,0),VLOOKUP(B566,VOLEYBOL!C$54:N2732,8,0)),VLOOKUP(B566,FUTBOL!C$31:N2820,8,0)),VLOOKUP(B566,BASKETBOL!C$42:N2834,8,0)),VLOOKUP(B566,HENTBOL!C$32:N2835,8,0)),VLOOKUP(B566,HOKEY!C$35:N2179,8,0)),VLOOKUP(B566,KRİKET!C$30:N2609,8,0)),VLOOKUP(B566,'FERDİ BRANŞLAR'!B$2:M510,8,0))</f>
        <v>#N/A</v>
      </c>
      <c r="J566" s="183" t="e">
        <f>IFERROR(IFERROR(IFERROR(IFERROR(IFERROR(IFERROR(IFERROR(VLOOKUP(B566,FUTSAL!C$69:N12336,9,0),VLOOKUP(B566,VOLEYBOL!C$54:N2732,9,0)),VLOOKUP(B566,FUTBOL!C$31:N2820,9,0)),VLOOKUP(B566,BASKETBOL!C$42:N2834,9,0)),VLOOKUP(B566,HENTBOL!C$32:N2835,9,0)),VLOOKUP(B566,HOKEY!C$35:N2179,9,0)),VLOOKUP(B566,KRİKET!C$30:N2609,9,0)),VLOOKUP(B566,'FERDİ BRANŞLAR'!B$2:M510,9,0))</f>
        <v>#N/A</v>
      </c>
      <c r="K566" s="183" t="e">
        <f>IFERROR(IFERROR(IFERROR(IFERROR(IFERROR(IFERROR(IFERROR(VLOOKUP(B566,FUTSAL!C$69:N12336,10,0),VLOOKUP(B566,VOLEYBOL!C$54:N2732,10,0)),VLOOKUP(B566,FUTBOL!C$31:N2820,10,0)),VLOOKUP(B566,BASKETBOL!C$42:N2834,10,0)),VLOOKUP(B566,HENTBOL!C$32:N2835,10,0)),VLOOKUP(B566,HOKEY!C$35:N2179,10,0)),VLOOKUP(B566,KRİKET!C$30:N2609,10,0)),VLOOKUP(B566,'FERDİ BRANŞLAR'!B$2:M510,10,0))</f>
        <v>#N/A</v>
      </c>
      <c r="L566" s="59" t="e">
        <f>IFERROR(IFERROR(IFERROR(IFERROR(IFERROR(IFERROR(IFERROR(VLOOKUP(B566,FUTSAL!C$69:N12336,11,0),VLOOKUP(B566,VOLEYBOL!C$54:N2732,11,0)),VLOOKUP(B566,FUTBOL!C$31:N2820,11,0)),VLOOKUP(B566,BASKETBOL!C$42:N2834,11,0)),VLOOKUP(B566,HENTBOL!C$32:N2835,11,0)),VLOOKUP(B566,HOKEY!C$35:N2179,11,0)),VLOOKUP(B566,KRİKET!C$30:N2609,11,0)),VLOOKUP(B566,'FERDİ BRANŞLAR'!B$2:M510,11,0))</f>
        <v>#N/A</v>
      </c>
      <c r="M566" s="79" t="e">
        <f>IFERROR(IFERROR(IFERROR(IFERROR(IFERROR(IFERROR(IFERROR(VLOOKUP(B566,FUTSAL!C$69:N12336,12,0),VLOOKUP(B566,VOLEYBOL!C$54:N2732,12,0)),VLOOKUP(B566,FUTBOL!C$31:N2820,12,0)),VLOOKUP(B566,BASKETBOL!C$42:N2834,12,0)),VLOOKUP(B566,HENTBOL!C$32:N2835,12,0)),VLOOKUP(B566,HOKEY!C$35:N2179,11,0)),VLOOKUP(B566,KRİKET!C$30:N2609,12,0)),VLOOKUP(B566,'FERDİ BRANŞLAR'!B$2:M510,12,0))</f>
        <v>#N/A</v>
      </c>
    </row>
    <row r="567" spans="2:13" ht="12" x14ac:dyDescent="0.2">
      <c r="B567" s="188">
        <v>485</v>
      </c>
      <c r="C567" s="185" t="e">
        <f>IFERROR(IFERROR(IFERROR(IFERROR(IFERROR(IFERROR(IFERROR(VLOOKUP(B567,FUTSAL!C$69:N11892,2,0),VLOOKUP(B567,VOLEYBOL!C$54:N2288,2,0)),VLOOKUP(B567,FUTBOL!C$31:N2376,2,0)),VLOOKUP(B567,BASKETBOL!C$42:N2390,2,0)),VLOOKUP(B567,HENTBOL!C$32:N2391,2,0)),VLOOKUP(B567,HOKEY!C$35:N1735,2,0)),VLOOKUP(B567,KRİKET!C$30:N2165,2,0)),VLOOKUP(B567,'FERDİ BRANŞLAR'!B$2:M511,2,0))</f>
        <v>#N/A</v>
      </c>
      <c r="D567" s="186" t="e">
        <f>IFERROR(IFERROR(IFERROR(IFERROR(IFERROR(IFERROR(IFERROR(VLOOKUP(B567,FUTSAL!C$69:N11892,3,0),VLOOKUP(B567,VOLEYBOL!C$54:N2288,3,0)),VLOOKUP(B567,FUTBOL!C$31:N2376,3,0)),VLOOKUP(B567,BASKETBOL!C$42:N2390,3,0)),VLOOKUP(B567,HENTBOL!C$32:N2391,3,0)),VLOOKUP(B567,HOKEY!C$35:N1735,3,0)),VLOOKUP(B567,KRİKET!C$30:N2165,3,0)),VLOOKUP(B567,'FERDİ BRANŞLAR'!B$2:M511,3,0))</f>
        <v>#N/A</v>
      </c>
      <c r="E567" s="185" t="e">
        <f>IFERROR(IFERROR(IFERROR(IFERROR(IFERROR(IFERROR(IFERROR(VLOOKUP(B567,FUTSAL!C$69:N11892,4,0),VLOOKUP(B567,VOLEYBOL!C$54:N2288,4,0)),VLOOKUP(B567,FUTBOL!C$31:N2376,4,0)),VLOOKUP(B567,BASKETBOL!C$42:N2390,4,0)),VLOOKUP(B567,HENTBOL!C$32:N2391,4,0)),VLOOKUP(B567,HOKEY!C$35:N1735,4,0)),VLOOKUP(B567,KRİKET!C$30:N2165,4,0)),VLOOKUP(B567,'FERDİ BRANŞLAR'!B$2:M511,4,0))</f>
        <v>#N/A</v>
      </c>
      <c r="F567" s="185" t="e">
        <f>IFERROR(IFERROR(IFERROR(IFERROR(IFERROR(IFERROR(IFERROR(VLOOKUP(B567,FUTSAL!C$69:N11892,5,0),VLOOKUP(B567,VOLEYBOL!C$54:N2288,5,0)),VLOOKUP(B567,FUTBOL!C$31:N2376,5,0)),VLOOKUP(B567,BASKETBOL!C$42:N2390,5,0)),VLOOKUP(B567,HENTBOL!C$32:N2391,5,0)),VLOOKUP(B567,HOKEY!C$35:N1735,5,0)),VLOOKUP(B567,KRİKET!C$30:N2165,5,0)),VLOOKUP(B567,'FERDİ BRANŞLAR'!B$2:M511,5,0))</f>
        <v>#N/A</v>
      </c>
      <c r="G567" s="185" t="e">
        <f>IFERROR(IFERROR(IFERROR(IFERROR(IFERROR(IFERROR(IFERROR(VLOOKUP(B567,FUTSAL!C$69:N12337,6,0),VLOOKUP(B567,VOLEYBOL!C$54:N2733,6,0)),VLOOKUP(B567,FUTBOL!C$31:N2821,6,0)),VLOOKUP(B567,BASKETBOL!C$42:N2835,6,0)),VLOOKUP(B567,HENTBOL!C$32:N2836,6,0)),VLOOKUP(B567,HOKEY!C$35:N2180,6,0)),VLOOKUP(B567,KRİKET!C$30:N2610,6,0)),VLOOKUP(B567,'FERDİ BRANŞLAR'!B$2:M511,6,0))</f>
        <v>#N/A</v>
      </c>
      <c r="H567" s="185" t="e">
        <f>IFERROR(IFERROR(IFERROR(IFERROR(IFERROR(IFERROR(IFERROR(VLOOKUP(B567,FUTSAL!C$69:N12337,7,0),VLOOKUP(B567,VOLEYBOL!C$54:N2733,7,0)),VLOOKUP(B567,FUTBOL!C$31:N2821,7,0)),VLOOKUP(B567,BASKETBOL!C$42:N2835,7,0)),VLOOKUP(B567,HENTBOL!C$32:N2836,7,0)),VLOOKUP(B567,HOKEY!C$35:N2180,7,0)),VLOOKUP(B567,KRİKET!C$30:N2610,7,0)),VLOOKUP(B567,'FERDİ BRANŞLAR'!B$2:M511,7,0))</f>
        <v>#N/A</v>
      </c>
      <c r="I567" s="187" t="e">
        <f>IFERROR(IFERROR(IFERROR(IFERROR(IFERROR(IFERROR(IFERROR(VLOOKUP(B567,FUTSAL!C$69:N12337,8,0),VLOOKUP(B567,VOLEYBOL!C$54:N2733,8,0)),VLOOKUP(B567,FUTBOL!C$31:N2821,8,0)),VLOOKUP(B567,BASKETBOL!C$42:N2835,8,0)),VLOOKUP(B567,HENTBOL!C$32:N2836,8,0)),VLOOKUP(B567,HOKEY!C$35:N2180,8,0)),VLOOKUP(B567,KRİKET!C$30:N2610,8,0)),VLOOKUP(B567,'FERDİ BRANŞLAR'!B$2:M511,8,0))</f>
        <v>#N/A</v>
      </c>
      <c r="J567" s="183" t="e">
        <f>IFERROR(IFERROR(IFERROR(IFERROR(IFERROR(IFERROR(IFERROR(VLOOKUP(B567,FUTSAL!C$69:N12337,9,0),VLOOKUP(B567,VOLEYBOL!C$54:N2733,9,0)),VLOOKUP(B567,FUTBOL!C$31:N2821,9,0)),VLOOKUP(B567,BASKETBOL!C$42:N2835,9,0)),VLOOKUP(B567,HENTBOL!C$32:N2836,9,0)),VLOOKUP(B567,HOKEY!C$35:N2180,9,0)),VLOOKUP(B567,KRİKET!C$30:N2610,9,0)),VLOOKUP(B567,'FERDİ BRANŞLAR'!B$2:M511,9,0))</f>
        <v>#N/A</v>
      </c>
      <c r="K567" s="183" t="e">
        <f>IFERROR(IFERROR(IFERROR(IFERROR(IFERROR(IFERROR(IFERROR(VLOOKUP(B567,FUTSAL!C$69:N12337,10,0),VLOOKUP(B567,VOLEYBOL!C$54:N2733,10,0)),VLOOKUP(B567,FUTBOL!C$31:N2821,10,0)),VLOOKUP(B567,BASKETBOL!C$42:N2835,10,0)),VLOOKUP(B567,HENTBOL!C$32:N2836,10,0)),VLOOKUP(B567,HOKEY!C$35:N2180,10,0)),VLOOKUP(B567,KRİKET!C$30:N2610,10,0)),VLOOKUP(B567,'FERDİ BRANŞLAR'!B$2:M511,10,0))</f>
        <v>#N/A</v>
      </c>
      <c r="L567" s="59" t="e">
        <f>IFERROR(IFERROR(IFERROR(IFERROR(IFERROR(IFERROR(IFERROR(VLOOKUP(B567,FUTSAL!C$69:N12337,11,0),VLOOKUP(B567,VOLEYBOL!C$54:N2733,11,0)),VLOOKUP(B567,FUTBOL!C$31:N2821,11,0)),VLOOKUP(B567,BASKETBOL!C$42:N2835,11,0)),VLOOKUP(B567,HENTBOL!C$32:N2836,11,0)),VLOOKUP(B567,HOKEY!C$35:N2180,11,0)),VLOOKUP(B567,KRİKET!C$30:N2610,11,0)),VLOOKUP(B567,'FERDİ BRANŞLAR'!B$2:M511,11,0))</f>
        <v>#N/A</v>
      </c>
      <c r="M567" s="79" t="e">
        <f>IFERROR(IFERROR(IFERROR(IFERROR(IFERROR(IFERROR(IFERROR(VLOOKUP(B567,FUTSAL!C$69:N12337,12,0),VLOOKUP(B567,VOLEYBOL!C$54:N2733,12,0)),VLOOKUP(B567,FUTBOL!C$31:N2821,12,0)),VLOOKUP(B567,BASKETBOL!C$42:N2835,12,0)),VLOOKUP(B567,HENTBOL!C$32:N2836,12,0)),VLOOKUP(B567,HOKEY!C$35:N2180,11,0)),VLOOKUP(B567,KRİKET!C$30:N2610,12,0)),VLOOKUP(B567,'FERDİ BRANŞLAR'!B$2:M511,12,0))</f>
        <v>#N/A</v>
      </c>
    </row>
    <row r="568" spans="2:13" ht="12" x14ac:dyDescent="0.2">
      <c r="B568" s="188">
        <v>486</v>
      </c>
      <c r="C568" s="185" t="e">
        <f>IFERROR(IFERROR(IFERROR(IFERROR(IFERROR(IFERROR(IFERROR(VLOOKUP(B568,FUTSAL!C$69:N11895,2,0),VLOOKUP(B568,VOLEYBOL!C$54:N2291,2,0)),VLOOKUP(B568,FUTBOL!C$31:N2379,2,0)),VLOOKUP(B568,BASKETBOL!C$42:N2393,2,0)),VLOOKUP(B568,HENTBOL!C$32:N2394,2,0)),VLOOKUP(B568,HOKEY!C$35:N1738,2,0)),VLOOKUP(B568,KRİKET!C$30:N2168,2,0)),VLOOKUP(B568,'FERDİ BRANŞLAR'!B$2:M514,2,0))</f>
        <v>#N/A</v>
      </c>
      <c r="D568" s="186" t="e">
        <f>IFERROR(IFERROR(IFERROR(IFERROR(IFERROR(IFERROR(IFERROR(VLOOKUP(B568,FUTSAL!C$69:N11895,3,0),VLOOKUP(B568,VOLEYBOL!C$54:N2291,3,0)),VLOOKUP(B568,FUTBOL!C$31:N2379,3,0)),VLOOKUP(B568,BASKETBOL!C$42:N2393,3,0)),VLOOKUP(B568,HENTBOL!C$32:N2394,3,0)),VLOOKUP(B568,HOKEY!C$35:N1738,3,0)),VLOOKUP(B568,KRİKET!C$30:N2168,3,0)),VLOOKUP(B568,'FERDİ BRANŞLAR'!B$2:M514,3,0))</f>
        <v>#N/A</v>
      </c>
      <c r="E568" s="185" t="e">
        <f>IFERROR(IFERROR(IFERROR(IFERROR(IFERROR(IFERROR(IFERROR(VLOOKUP(B568,FUTSAL!C$69:N11895,4,0),VLOOKUP(B568,VOLEYBOL!C$54:N2291,4,0)),VLOOKUP(B568,FUTBOL!C$31:N2379,4,0)),VLOOKUP(B568,BASKETBOL!C$42:N2393,4,0)),VLOOKUP(B568,HENTBOL!C$32:N2394,4,0)),VLOOKUP(B568,HOKEY!C$35:N1738,4,0)),VLOOKUP(B568,KRİKET!C$30:N2168,4,0)),VLOOKUP(B568,'FERDİ BRANŞLAR'!B$2:M514,4,0))</f>
        <v>#N/A</v>
      </c>
      <c r="F568" s="185" t="e">
        <f>IFERROR(IFERROR(IFERROR(IFERROR(IFERROR(IFERROR(IFERROR(VLOOKUP(B568,FUTSAL!C$69:N11895,5,0),VLOOKUP(B568,VOLEYBOL!C$54:N2291,5,0)),VLOOKUP(B568,FUTBOL!C$31:N2379,5,0)),VLOOKUP(B568,BASKETBOL!C$42:N2393,5,0)),VLOOKUP(B568,HENTBOL!C$32:N2394,5,0)),VLOOKUP(B568,HOKEY!C$35:N1738,5,0)),VLOOKUP(B568,KRİKET!C$30:N2168,5,0)),VLOOKUP(B568,'FERDİ BRANŞLAR'!B$2:M514,5,0))</f>
        <v>#N/A</v>
      </c>
      <c r="G568" s="185" t="e">
        <f>IFERROR(IFERROR(IFERROR(IFERROR(IFERROR(IFERROR(IFERROR(VLOOKUP(B568,FUTSAL!C$69:N12340,6,0),VLOOKUP(B568,VOLEYBOL!C$54:N2736,6,0)),VLOOKUP(B568,FUTBOL!C$31:N2824,6,0)),VLOOKUP(B568,BASKETBOL!C$42:N2838,6,0)),VLOOKUP(B568,HENTBOL!C$32:N2839,6,0)),VLOOKUP(B568,HOKEY!C$35:N2183,6,0)),VLOOKUP(B568,KRİKET!C$30:N2613,6,0)),VLOOKUP(B568,'FERDİ BRANŞLAR'!B$2:M514,6,0))</f>
        <v>#N/A</v>
      </c>
      <c r="H568" s="185" t="e">
        <f>IFERROR(IFERROR(IFERROR(IFERROR(IFERROR(IFERROR(IFERROR(VLOOKUP(B568,FUTSAL!C$69:N12340,7,0),VLOOKUP(B568,VOLEYBOL!C$54:N2736,7,0)),VLOOKUP(B568,FUTBOL!C$31:N2824,7,0)),VLOOKUP(B568,BASKETBOL!C$42:N2838,7,0)),VLOOKUP(B568,HENTBOL!C$32:N2839,7,0)),VLOOKUP(B568,HOKEY!C$35:N2183,7,0)),VLOOKUP(B568,KRİKET!C$30:N2613,7,0)),VLOOKUP(B568,'FERDİ BRANŞLAR'!B$2:M514,7,0))</f>
        <v>#N/A</v>
      </c>
      <c r="I568" s="187" t="e">
        <f>IFERROR(IFERROR(IFERROR(IFERROR(IFERROR(IFERROR(IFERROR(VLOOKUP(B568,FUTSAL!C$69:N12340,8,0),VLOOKUP(B568,VOLEYBOL!C$54:N2736,8,0)),VLOOKUP(B568,FUTBOL!C$31:N2824,8,0)),VLOOKUP(B568,BASKETBOL!C$42:N2838,8,0)),VLOOKUP(B568,HENTBOL!C$32:N2839,8,0)),VLOOKUP(B568,HOKEY!C$35:N2183,8,0)),VLOOKUP(B568,KRİKET!C$30:N2613,8,0)),VLOOKUP(B568,'FERDİ BRANŞLAR'!B$2:M514,8,0))</f>
        <v>#N/A</v>
      </c>
      <c r="J568" s="183" t="e">
        <f>IFERROR(IFERROR(IFERROR(IFERROR(IFERROR(IFERROR(IFERROR(VLOOKUP(B568,FUTSAL!C$69:N12340,9,0),VLOOKUP(B568,VOLEYBOL!C$54:N2736,9,0)),VLOOKUP(B568,FUTBOL!C$31:N2824,9,0)),VLOOKUP(B568,BASKETBOL!C$42:N2838,9,0)),VLOOKUP(B568,HENTBOL!C$32:N2839,9,0)),VLOOKUP(B568,HOKEY!C$35:N2183,9,0)),VLOOKUP(B568,KRİKET!C$30:N2613,9,0)),VLOOKUP(B568,'FERDİ BRANŞLAR'!B$2:M514,9,0))</f>
        <v>#N/A</v>
      </c>
      <c r="K568" s="183" t="e">
        <f>IFERROR(IFERROR(IFERROR(IFERROR(IFERROR(IFERROR(IFERROR(VLOOKUP(B568,FUTSAL!C$69:N12340,10,0),VLOOKUP(B568,VOLEYBOL!C$54:N2736,10,0)),VLOOKUP(B568,FUTBOL!C$31:N2824,10,0)),VLOOKUP(B568,BASKETBOL!C$42:N2838,10,0)),VLOOKUP(B568,HENTBOL!C$32:N2839,10,0)),VLOOKUP(B568,HOKEY!C$35:N2183,10,0)),VLOOKUP(B568,KRİKET!C$30:N2613,10,0)),VLOOKUP(B568,'FERDİ BRANŞLAR'!B$2:M514,10,0))</f>
        <v>#N/A</v>
      </c>
      <c r="L568" s="59" t="e">
        <f>IFERROR(IFERROR(IFERROR(IFERROR(IFERROR(IFERROR(IFERROR(VLOOKUP(B568,FUTSAL!C$69:N12340,11,0),VLOOKUP(B568,VOLEYBOL!C$54:N2736,11,0)),VLOOKUP(B568,FUTBOL!C$31:N2824,11,0)),VLOOKUP(B568,BASKETBOL!C$42:N2838,11,0)),VLOOKUP(B568,HENTBOL!C$32:N2839,11,0)),VLOOKUP(B568,HOKEY!C$35:N2183,11,0)),VLOOKUP(B568,KRİKET!C$30:N2613,11,0)),VLOOKUP(B568,'FERDİ BRANŞLAR'!B$2:M514,11,0))</f>
        <v>#N/A</v>
      </c>
      <c r="M568" s="79" t="e">
        <f>IFERROR(IFERROR(IFERROR(IFERROR(IFERROR(IFERROR(IFERROR(VLOOKUP(B568,FUTSAL!C$69:N12340,12,0),VLOOKUP(B568,VOLEYBOL!C$54:N2736,12,0)),VLOOKUP(B568,FUTBOL!C$31:N2824,12,0)),VLOOKUP(B568,BASKETBOL!C$42:N2838,12,0)),VLOOKUP(B568,HENTBOL!C$32:N2839,12,0)),VLOOKUP(B568,HOKEY!C$35:N2183,11,0)),VLOOKUP(B568,KRİKET!C$30:N2613,12,0)),VLOOKUP(B568,'FERDİ BRANŞLAR'!B$2:M514,12,0))</f>
        <v>#N/A</v>
      </c>
    </row>
    <row r="569" spans="2:13" ht="12" x14ac:dyDescent="0.2">
      <c r="B569" s="188">
        <v>486</v>
      </c>
      <c r="C569" s="185" t="e">
        <f>IFERROR(IFERROR(IFERROR(IFERROR(IFERROR(IFERROR(IFERROR(VLOOKUP(B569,FUTSAL!C$69:N11896,2,0),VLOOKUP(B569,VOLEYBOL!C$54:N2292,2,0)),VLOOKUP(B569,FUTBOL!C$31:N2380,2,0)),VLOOKUP(B569,BASKETBOL!C$42:N2394,2,0)),VLOOKUP(B569,HENTBOL!C$32:N2395,2,0)),VLOOKUP(B569,HOKEY!C$35:N1739,2,0)),VLOOKUP(B569,KRİKET!C$30:N2169,2,0)),VLOOKUP(B569,'FERDİ BRANŞLAR'!B$2:M515,2,0))</f>
        <v>#N/A</v>
      </c>
      <c r="D569" s="186" t="e">
        <f>IFERROR(IFERROR(IFERROR(IFERROR(IFERROR(IFERROR(IFERROR(VLOOKUP(B569,FUTSAL!C$69:N11896,3,0),VLOOKUP(B569,VOLEYBOL!C$54:N2292,3,0)),VLOOKUP(B569,FUTBOL!C$31:N2380,3,0)),VLOOKUP(B569,BASKETBOL!C$42:N2394,3,0)),VLOOKUP(B569,HENTBOL!C$32:N2395,3,0)),VLOOKUP(B569,HOKEY!C$35:N1739,3,0)),VLOOKUP(B569,KRİKET!C$30:N2169,3,0)),VLOOKUP(B569,'FERDİ BRANŞLAR'!B$2:M515,3,0))</f>
        <v>#N/A</v>
      </c>
      <c r="E569" s="185" t="e">
        <f>IFERROR(IFERROR(IFERROR(IFERROR(IFERROR(IFERROR(IFERROR(VLOOKUP(B569,FUTSAL!C$69:N11896,4,0),VLOOKUP(B569,VOLEYBOL!C$54:N2292,4,0)),VLOOKUP(B569,FUTBOL!C$31:N2380,4,0)),VLOOKUP(B569,BASKETBOL!C$42:N2394,4,0)),VLOOKUP(B569,HENTBOL!C$32:N2395,4,0)),VLOOKUP(B569,HOKEY!C$35:N1739,4,0)),VLOOKUP(B569,KRİKET!C$30:N2169,4,0)),VLOOKUP(B569,'FERDİ BRANŞLAR'!B$2:M515,4,0))</f>
        <v>#N/A</v>
      </c>
      <c r="F569" s="185" t="e">
        <f>IFERROR(IFERROR(IFERROR(IFERROR(IFERROR(IFERROR(IFERROR(VLOOKUP(B569,FUTSAL!C$69:N11896,5,0),VLOOKUP(B569,VOLEYBOL!C$54:N2292,5,0)),VLOOKUP(B569,FUTBOL!C$31:N2380,5,0)),VLOOKUP(B569,BASKETBOL!C$42:N2394,5,0)),VLOOKUP(B569,HENTBOL!C$32:N2395,5,0)),VLOOKUP(B569,HOKEY!C$35:N1739,5,0)),VLOOKUP(B569,KRİKET!C$30:N2169,5,0)),VLOOKUP(B569,'FERDİ BRANŞLAR'!B$2:M515,5,0))</f>
        <v>#N/A</v>
      </c>
      <c r="G569" s="185" t="e">
        <f>IFERROR(IFERROR(IFERROR(IFERROR(IFERROR(IFERROR(IFERROR(VLOOKUP(B569,FUTSAL!C$69:N12341,6,0),VLOOKUP(B569,VOLEYBOL!C$54:N2737,6,0)),VLOOKUP(B569,FUTBOL!C$31:N2825,6,0)),VLOOKUP(B569,BASKETBOL!C$42:N2839,6,0)),VLOOKUP(B569,HENTBOL!C$32:N2840,6,0)),VLOOKUP(B569,HOKEY!C$35:N2184,6,0)),VLOOKUP(B569,KRİKET!C$30:N2614,6,0)),VLOOKUP(B569,'FERDİ BRANŞLAR'!B$2:M515,6,0))</f>
        <v>#N/A</v>
      </c>
      <c r="H569" s="185" t="e">
        <f>IFERROR(IFERROR(IFERROR(IFERROR(IFERROR(IFERROR(IFERROR(VLOOKUP(B569,FUTSAL!C$69:N12341,7,0),VLOOKUP(B569,VOLEYBOL!C$54:N2737,7,0)),VLOOKUP(B569,FUTBOL!C$31:N2825,7,0)),VLOOKUP(B569,BASKETBOL!C$42:N2839,7,0)),VLOOKUP(B569,HENTBOL!C$32:N2840,7,0)),VLOOKUP(B569,HOKEY!C$35:N2184,7,0)),VLOOKUP(B569,KRİKET!C$30:N2614,7,0)),VLOOKUP(B569,'FERDİ BRANŞLAR'!B$2:M515,7,0))</f>
        <v>#N/A</v>
      </c>
      <c r="I569" s="187" t="e">
        <f>IFERROR(IFERROR(IFERROR(IFERROR(IFERROR(IFERROR(IFERROR(VLOOKUP(B569,FUTSAL!C$69:N12341,8,0),VLOOKUP(B569,VOLEYBOL!C$54:N2737,8,0)),VLOOKUP(B569,FUTBOL!C$31:N2825,8,0)),VLOOKUP(B569,BASKETBOL!C$42:N2839,8,0)),VLOOKUP(B569,HENTBOL!C$32:N2840,8,0)),VLOOKUP(B569,HOKEY!C$35:N2184,8,0)),VLOOKUP(B569,KRİKET!C$30:N2614,8,0)),VLOOKUP(B569,'FERDİ BRANŞLAR'!B$2:M515,8,0))</f>
        <v>#N/A</v>
      </c>
      <c r="J569" s="183" t="e">
        <f>IFERROR(IFERROR(IFERROR(IFERROR(IFERROR(IFERROR(IFERROR(VLOOKUP(B569,FUTSAL!C$69:N12341,9,0),VLOOKUP(B569,VOLEYBOL!C$54:N2737,9,0)),VLOOKUP(B569,FUTBOL!C$31:N2825,9,0)),VLOOKUP(B569,BASKETBOL!C$42:N2839,9,0)),VLOOKUP(B569,HENTBOL!C$32:N2840,9,0)),VLOOKUP(B569,HOKEY!C$35:N2184,9,0)),VLOOKUP(B569,KRİKET!C$30:N2614,9,0)),VLOOKUP(B569,'FERDİ BRANŞLAR'!B$2:M515,9,0))</f>
        <v>#N/A</v>
      </c>
      <c r="K569" s="183" t="e">
        <f>IFERROR(IFERROR(IFERROR(IFERROR(IFERROR(IFERROR(IFERROR(VLOOKUP(B569,FUTSAL!C$69:N12341,10,0),VLOOKUP(B569,VOLEYBOL!C$54:N2737,10,0)),VLOOKUP(B569,FUTBOL!C$31:N2825,10,0)),VLOOKUP(B569,BASKETBOL!C$42:N2839,10,0)),VLOOKUP(B569,HENTBOL!C$32:N2840,10,0)),VLOOKUP(B569,HOKEY!C$35:N2184,10,0)),VLOOKUP(B569,KRİKET!C$30:N2614,10,0)),VLOOKUP(B569,'FERDİ BRANŞLAR'!B$2:M515,10,0))</f>
        <v>#N/A</v>
      </c>
      <c r="L569" s="59" t="e">
        <f>IFERROR(IFERROR(IFERROR(IFERROR(IFERROR(IFERROR(IFERROR(VLOOKUP(B569,FUTSAL!C$69:N12341,11,0),VLOOKUP(B569,VOLEYBOL!C$54:N2737,11,0)),VLOOKUP(B569,FUTBOL!C$31:N2825,11,0)),VLOOKUP(B569,BASKETBOL!C$42:N2839,11,0)),VLOOKUP(B569,HENTBOL!C$32:N2840,11,0)),VLOOKUP(B569,HOKEY!C$35:N2184,11,0)),VLOOKUP(B569,KRİKET!C$30:N2614,11,0)),VLOOKUP(B569,'FERDİ BRANŞLAR'!B$2:M515,11,0))</f>
        <v>#N/A</v>
      </c>
      <c r="M569" s="79" t="e">
        <f>IFERROR(IFERROR(IFERROR(IFERROR(IFERROR(IFERROR(IFERROR(VLOOKUP(B569,FUTSAL!C$69:N12341,12,0),VLOOKUP(B569,VOLEYBOL!C$54:N2737,12,0)),VLOOKUP(B569,FUTBOL!C$31:N2825,12,0)),VLOOKUP(B569,BASKETBOL!C$42:N2839,12,0)),VLOOKUP(B569,HENTBOL!C$32:N2840,12,0)),VLOOKUP(B569,HOKEY!C$35:N2184,11,0)),VLOOKUP(B569,KRİKET!C$30:N2614,12,0)),VLOOKUP(B569,'FERDİ BRANŞLAR'!B$2:M515,12,0))</f>
        <v>#N/A</v>
      </c>
    </row>
    <row r="570" spans="2:13" ht="12" x14ac:dyDescent="0.2">
      <c r="B570" s="188">
        <v>487</v>
      </c>
      <c r="C570" s="185" t="e">
        <f>IFERROR(IFERROR(IFERROR(IFERROR(IFERROR(IFERROR(IFERROR(VLOOKUP(B570,FUTSAL!C$69:N11897,2,0),VLOOKUP(B570,VOLEYBOL!C$54:N2293,2,0)),VLOOKUP(B570,FUTBOL!C$31:N2381,2,0)),VLOOKUP(B570,BASKETBOL!C$42:N2395,2,0)),VLOOKUP(B570,HENTBOL!C$32:N2396,2,0)),VLOOKUP(B570,HOKEY!C$35:N1740,2,0)),VLOOKUP(B570,KRİKET!C$30:N2170,2,0)),VLOOKUP(B570,'FERDİ BRANŞLAR'!B$2:M516,2,0))</f>
        <v>#N/A</v>
      </c>
      <c r="D570" s="186" t="e">
        <f>IFERROR(IFERROR(IFERROR(IFERROR(IFERROR(IFERROR(IFERROR(VLOOKUP(B570,FUTSAL!C$69:N11897,3,0),VLOOKUP(B570,VOLEYBOL!C$54:N2293,3,0)),VLOOKUP(B570,FUTBOL!C$31:N2381,3,0)),VLOOKUP(B570,BASKETBOL!C$42:N2395,3,0)),VLOOKUP(B570,HENTBOL!C$32:N2396,3,0)),VLOOKUP(B570,HOKEY!C$35:N1740,3,0)),VLOOKUP(B570,KRİKET!C$30:N2170,3,0)),VLOOKUP(B570,'FERDİ BRANŞLAR'!B$2:M516,3,0))</f>
        <v>#N/A</v>
      </c>
      <c r="E570" s="185" t="e">
        <f>IFERROR(IFERROR(IFERROR(IFERROR(IFERROR(IFERROR(IFERROR(VLOOKUP(B570,FUTSAL!C$69:N11897,4,0),VLOOKUP(B570,VOLEYBOL!C$54:N2293,4,0)),VLOOKUP(B570,FUTBOL!C$31:N2381,4,0)),VLOOKUP(B570,BASKETBOL!C$42:N2395,4,0)),VLOOKUP(B570,HENTBOL!C$32:N2396,4,0)),VLOOKUP(B570,HOKEY!C$35:N1740,4,0)),VLOOKUP(B570,KRİKET!C$30:N2170,4,0)),VLOOKUP(B570,'FERDİ BRANŞLAR'!B$2:M516,4,0))</f>
        <v>#N/A</v>
      </c>
      <c r="F570" s="185" t="e">
        <f>IFERROR(IFERROR(IFERROR(IFERROR(IFERROR(IFERROR(IFERROR(VLOOKUP(B570,FUTSAL!C$69:N11897,5,0),VLOOKUP(B570,VOLEYBOL!C$54:N2293,5,0)),VLOOKUP(B570,FUTBOL!C$31:N2381,5,0)),VLOOKUP(B570,BASKETBOL!C$42:N2395,5,0)),VLOOKUP(B570,HENTBOL!C$32:N2396,5,0)),VLOOKUP(B570,HOKEY!C$35:N1740,5,0)),VLOOKUP(B570,KRİKET!C$30:N2170,5,0)),VLOOKUP(B570,'FERDİ BRANŞLAR'!B$2:M516,5,0))</f>
        <v>#N/A</v>
      </c>
      <c r="G570" s="185" t="e">
        <f>IFERROR(IFERROR(IFERROR(IFERROR(IFERROR(IFERROR(IFERROR(VLOOKUP(B570,FUTSAL!C$69:N12342,6,0),VLOOKUP(B570,VOLEYBOL!C$54:N2738,6,0)),VLOOKUP(B570,FUTBOL!C$31:N2826,6,0)),VLOOKUP(B570,BASKETBOL!C$42:N2840,6,0)),VLOOKUP(B570,HENTBOL!C$32:N2841,6,0)),VLOOKUP(B570,HOKEY!C$35:N2185,6,0)),VLOOKUP(B570,KRİKET!C$30:N2615,6,0)),VLOOKUP(B570,'FERDİ BRANŞLAR'!B$2:M516,6,0))</f>
        <v>#N/A</v>
      </c>
      <c r="H570" s="185" t="e">
        <f>IFERROR(IFERROR(IFERROR(IFERROR(IFERROR(IFERROR(IFERROR(VLOOKUP(B570,FUTSAL!C$69:N12342,7,0),VLOOKUP(B570,VOLEYBOL!C$54:N2738,7,0)),VLOOKUP(B570,FUTBOL!C$31:N2826,7,0)),VLOOKUP(B570,BASKETBOL!C$42:N2840,7,0)),VLOOKUP(B570,HENTBOL!C$32:N2841,7,0)),VLOOKUP(B570,HOKEY!C$35:N2185,7,0)),VLOOKUP(B570,KRİKET!C$30:N2615,7,0)),VLOOKUP(B570,'FERDİ BRANŞLAR'!B$2:M516,7,0))</f>
        <v>#N/A</v>
      </c>
      <c r="I570" s="187" t="e">
        <f>IFERROR(IFERROR(IFERROR(IFERROR(IFERROR(IFERROR(IFERROR(VLOOKUP(B570,FUTSAL!C$69:N12342,8,0),VLOOKUP(B570,VOLEYBOL!C$54:N2738,8,0)),VLOOKUP(B570,FUTBOL!C$31:N2826,8,0)),VLOOKUP(B570,BASKETBOL!C$42:N2840,8,0)),VLOOKUP(B570,HENTBOL!C$32:N2841,8,0)),VLOOKUP(B570,HOKEY!C$35:N2185,8,0)),VLOOKUP(B570,KRİKET!C$30:N2615,8,0)),VLOOKUP(B570,'FERDİ BRANŞLAR'!B$2:M516,8,0))</f>
        <v>#N/A</v>
      </c>
      <c r="J570" s="183" t="e">
        <f>IFERROR(IFERROR(IFERROR(IFERROR(IFERROR(IFERROR(IFERROR(VLOOKUP(B570,FUTSAL!C$69:N12342,9,0),VLOOKUP(B570,VOLEYBOL!C$54:N2738,9,0)),VLOOKUP(B570,FUTBOL!C$31:N2826,9,0)),VLOOKUP(B570,BASKETBOL!C$42:N2840,9,0)),VLOOKUP(B570,HENTBOL!C$32:N2841,9,0)),VLOOKUP(B570,HOKEY!C$35:N2185,9,0)),VLOOKUP(B570,KRİKET!C$30:N2615,9,0)),VLOOKUP(B570,'FERDİ BRANŞLAR'!B$2:M516,9,0))</f>
        <v>#N/A</v>
      </c>
      <c r="K570" s="183" t="e">
        <f>IFERROR(IFERROR(IFERROR(IFERROR(IFERROR(IFERROR(IFERROR(VLOOKUP(B570,FUTSAL!C$69:N12342,10,0),VLOOKUP(B570,VOLEYBOL!C$54:N2738,10,0)),VLOOKUP(B570,FUTBOL!C$31:N2826,10,0)),VLOOKUP(B570,BASKETBOL!C$42:N2840,10,0)),VLOOKUP(B570,HENTBOL!C$32:N2841,10,0)),VLOOKUP(B570,HOKEY!C$35:N2185,10,0)),VLOOKUP(B570,KRİKET!C$30:N2615,10,0)),VLOOKUP(B570,'FERDİ BRANŞLAR'!B$2:M516,10,0))</f>
        <v>#N/A</v>
      </c>
      <c r="L570" s="59" t="e">
        <f>IFERROR(IFERROR(IFERROR(IFERROR(IFERROR(IFERROR(IFERROR(VLOOKUP(B570,FUTSAL!C$69:N12342,11,0),VLOOKUP(B570,VOLEYBOL!C$54:N2738,11,0)),VLOOKUP(B570,FUTBOL!C$31:N2826,11,0)),VLOOKUP(B570,BASKETBOL!C$42:N2840,11,0)),VLOOKUP(B570,HENTBOL!C$32:N2841,11,0)),VLOOKUP(B570,HOKEY!C$35:N2185,11,0)),VLOOKUP(B570,KRİKET!C$30:N2615,11,0)),VLOOKUP(B570,'FERDİ BRANŞLAR'!B$2:M516,11,0))</f>
        <v>#N/A</v>
      </c>
      <c r="M570" s="79" t="e">
        <f>IFERROR(IFERROR(IFERROR(IFERROR(IFERROR(IFERROR(IFERROR(VLOOKUP(B570,FUTSAL!C$69:N12342,12,0),VLOOKUP(B570,VOLEYBOL!C$54:N2738,12,0)),VLOOKUP(B570,FUTBOL!C$31:N2826,12,0)),VLOOKUP(B570,BASKETBOL!C$42:N2840,12,0)),VLOOKUP(B570,HENTBOL!C$32:N2841,12,0)),VLOOKUP(B570,HOKEY!C$35:N2185,11,0)),VLOOKUP(B570,KRİKET!C$30:N2615,12,0)),VLOOKUP(B570,'FERDİ BRANŞLAR'!B$2:M516,12,0))</f>
        <v>#N/A</v>
      </c>
    </row>
    <row r="571" spans="2:13" ht="12" x14ac:dyDescent="0.2">
      <c r="B571" s="188">
        <v>487</v>
      </c>
      <c r="C571" s="185" t="e">
        <f>IFERROR(IFERROR(IFERROR(IFERROR(IFERROR(IFERROR(IFERROR(VLOOKUP(B571,FUTSAL!C$69:N11898,2,0),VLOOKUP(B571,VOLEYBOL!C$54:N2294,2,0)),VLOOKUP(B571,FUTBOL!C$31:N2382,2,0)),VLOOKUP(B571,BASKETBOL!C$42:N2396,2,0)),VLOOKUP(B571,HENTBOL!C$32:N2397,2,0)),VLOOKUP(B571,HOKEY!C$35:N1741,2,0)),VLOOKUP(B571,KRİKET!C$30:N2171,2,0)),VLOOKUP(B571,'FERDİ BRANŞLAR'!B$2:M517,2,0))</f>
        <v>#N/A</v>
      </c>
      <c r="D571" s="186" t="e">
        <f>IFERROR(IFERROR(IFERROR(IFERROR(IFERROR(IFERROR(IFERROR(VLOOKUP(B571,FUTSAL!C$69:N11898,3,0),VLOOKUP(B571,VOLEYBOL!C$54:N2294,3,0)),VLOOKUP(B571,FUTBOL!C$31:N2382,3,0)),VLOOKUP(B571,BASKETBOL!C$42:N2396,3,0)),VLOOKUP(B571,HENTBOL!C$32:N2397,3,0)),VLOOKUP(B571,HOKEY!C$35:N1741,3,0)),VLOOKUP(B571,KRİKET!C$30:N2171,3,0)),VLOOKUP(B571,'FERDİ BRANŞLAR'!B$2:M517,3,0))</f>
        <v>#N/A</v>
      </c>
      <c r="E571" s="185" t="e">
        <f>IFERROR(IFERROR(IFERROR(IFERROR(IFERROR(IFERROR(IFERROR(VLOOKUP(B571,FUTSAL!C$69:N11898,4,0),VLOOKUP(B571,VOLEYBOL!C$54:N2294,4,0)),VLOOKUP(B571,FUTBOL!C$31:N2382,4,0)),VLOOKUP(B571,BASKETBOL!C$42:N2396,4,0)),VLOOKUP(B571,HENTBOL!C$32:N2397,4,0)),VLOOKUP(B571,HOKEY!C$35:N1741,4,0)),VLOOKUP(B571,KRİKET!C$30:N2171,4,0)),VLOOKUP(B571,'FERDİ BRANŞLAR'!B$2:M517,4,0))</f>
        <v>#N/A</v>
      </c>
      <c r="F571" s="185" t="e">
        <f>IFERROR(IFERROR(IFERROR(IFERROR(IFERROR(IFERROR(IFERROR(VLOOKUP(B571,FUTSAL!C$69:N11898,5,0),VLOOKUP(B571,VOLEYBOL!C$54:N2294,5,0)),VLOOKUP(B571,FUTBOL!C$31:N2382,5,0)),VLOOKUP(B571,BASKETBOL!C$42:N2396,5,0)),VLOOKUP(B571,HENTBOL!C$32:N2397,5,0)),VLOOKUP(B571,HOKEY!C$35:N1741,5,0)),VLOOKUP(B571,KRİKET!C$30:N2171,5,0)),VLOOKUP(B571,'FERDİ BRANŞLAR'!B$2:M517,5,0))</f>
        <v>#N/A</v>
      </c>
      <c r="G571" s="185" t="e">
        <f>IFERROR(IFERROR(IFERROR(IFERROR(IFERROR(IFERROR(IFERROR(VLOOKUP(B571,FUTSAL!C$69:N12343,6,0),VLOOKUP(B571,VOLEYBOL!C$54:N2739,6,0)),VLOOKUP(B571,FUTBOL!C$31:N2827,6,0)),VLOOKUP(B571,BASKETBOL!C$42:N2841,6,0)),VLOOKUP(B571,HENTBOL!C$32:N2842,6,0)),VLOOKUP(B571,HOKEY!C$35:N2186,6,0)),VLOOKUP(B571,KRİKET!C$30:N2616,6,0)),VLOOKUP(B571,'FERDİ BRANŞLAR'!B$2:M517,6,0))</f>
        <v>#N/A</v>
      </c>
      <c r="H571" s="185" t="e">
        <f>IFERROR(IFERROR(IFERROR(IFERROR(IFERROR(IFERROR(IFERROR(VLOOKUP(B571,FUTSAL!C$69:N12343,7,0),VLOOKUP(B571,VOLEYBOL!C$54:N2739,7,0)),VLOOKUP(B571,FUTBOL!C$31:N2827,7,0)),VLOOKUP(B571,BASKETBOL!C$42:N2841,7,0)),VLOOKUP(B571,HENTBOL!C$32:N2842,7,0)),VLOOKUP(B571,HOKEY!C$35:N2186,7,0)),VLOOKUP(B571,KRİKET!C$30:N2616,7,0)),VLOOKUP(B571,'FERDİ BRANŞLAR'!B$2:M517,7,0))</f>
        <v>#N/A</v>
      </c>
      <c r="I571" s="187" t="e">
        <f>IFERROR(IFERROR(IFERROR(IFERROR(IFERROR(IFERROR(IFERROR(VLOOKUP(B571,FUTSAL!C$69:N12343,8,0),VLOOKUP(B571,VOLEYBOL!C$54:N2739,8,0)),VLOOKUP(B571,FUTBOL!C$31:N2827,8,0)),VLOOKUP(B571,BASKETBOL!C$42:N2841,8,0)),VLOOKUP(B571,HENTBOL!C$32:N2842,8,0)),VLOOKUP(B571,HOKEY!C$35:N2186,8,0)),VLOOKUP(B571,KRİKET!C$30:N2616,8,0)),VLOOKUP(B571,'FERDİ BRANŞLAR'!B$2:M517,8,0))</f>
        <v>#N/A</v>
      </c>
      <c r="J571" s="183" t="e">
        <f>IFERROR(IFERROR(IFERROR(IFERROR(IFERROR(IFERROR(IFERROR(VLOOKUP(B571,FUTSAL!C$69:N12343,9,0),VLOOKUP(B571,VOLEYBOL!C$54:N2739,9,0)),VLOOKUP(B571,FUTBOL!C$31:N2827,9,0)),VLOOKUP(B571,BASKETBOL!C$42:N2841,9,0)),VLOOKUP(B571,HENTBOL!C$32:N2842,9,0)),VLOOKUP(B571,HOKEY!C$35:N2186,9,0)),VLOOKUP(B571,KRİKET!C$30:N2616,9,0)),VLOOKUP(B571,'FERDİ BRANŞLAR'!B$2:M517,9,0))</f>
        <v>#N/A</v>
      </c>
      <c r="K571" s="183" t="e">
        <f>IFERROR(IFERROR(IFERROR(IFERROR(IFERROR(IFERROR(IFERROR(VLOOKUP(B571,FUTSAL!C$69:N12343,10,0),VLOOKUP(B571,VOLEYBOL!C$54:N2739,10,0)),VLOOKUP(B571,FUTBOL!C$31:N2827,10,0)),VLOOKUP(B571,BASKETBOL!C$42:N2841,10,0)),VLOOKUP(B571,HENTBOL!C$32:N2842,10,0)),VLOOKUP(B571,HOKEY!C$35:N2186,10,0)),VLOOKUP(B571,KRİKET!C$30:N2616,10,0)),VLOOKUP(B571,'FERDİ BRANŞLAR'!B$2:M517,10,0))</f>
        <v>#N/A</v>
      </c>
      <c r="L571" s="59" t="e">
        <f>IFERROR(IFERROR(IFERROR(IFERROR(IFERROR(IFERROR(IFERROR(VLOOKUP(B571,FUTSAL!C$69:N12343,11,0),VLOOKUP(B571,VOLEYBOL!C$54:N2739,11,0)),VLOOKUP(B571,FUTBOL!C$31:N2827,11,0)),VLOOKUP(B571,BASKETBOL!C$42:N2841,11,0)),VLOOKUP(B571,HENTBOL!C$32:N2842,11,0)),VLOOKUP(B571,HOKEY!C$35:N2186,11,0)),VLOOKUP(B571,KRİKET!C$30:N2616,11,0)),VLOOKUP(B571,'FERDİ BRANŞLAR'!B$2:M517,11,0))</f>
        <v>#N/A</v>
      </c>
      <c r="M571" s="79" t="e">
        <f>IFERROR(IFERROR(IFERROR(IFERROR(IFERROR(IFERROR(IFERROR(VLOOKUP(B571,FUTSAL!C$69:N12343,12,0),VLOOKUP(B571,VOLEYBOL!C$54:N2739,12,0)),VLOOKUP(B571,FUTBOL!C$31:N2827,12,0)),VLOOKUP(B571,BASKETBOL!C$42:N2841,12,0)),VLOOKUP(B571,HENTBOL!C$32:N2842,12,0)),VLOOKUP(B571,HOKEY!C$35:N2186,11,0)),VLOOKUP(B571,KRİKET!C$30:N2616,12,0)),VLOOKUP(B571,'FERDİ BRANŞLAR'!B$2:M517,12,0))</f>
        <v>#N/A</v>
      </c>
    </row>
    <row r="572" spans="2:13" ht="12" x14ac:dyDescent="0.2">
      <c r="B572" s="188">
        <v>488</v>
      </c>
      <c r="C572" s="185" t="e">
        <f>IFERROR(IFERROR(IFERROR(IFERROR(IFERROR(IFERROR(IFERROR(VLOOKUP(B572,FUTSAL!C$69:N11479,2,0),VLOOKUP(B572,VOLEYBOL!C$54:N1875,2,0)),VLOOKUP(B572,FUTBOL!C$31:N1963,2,0)),VLOOKUP(B572,BASKETBOL!C$42:N1977,2,0)),VLOOKUP(B572,HENTBOL!C$32:N1978,2,0)),VLOOKUP(B572,HOKEY!C$35:N1322,2,0)),VLOOKUP(B572,KRİKET!C$30:N1752,2,0)),VLOOKUP(B572,'FERDİ BRANŞLAR'!B$2:M98,2,0))</f>
        <v>#N/A</v>
      </c>
      <c r="D572" s="186" t="e">
        <f>IFERROR(IFERROR(IFERROR(IFERROR(IFERROR(IFERROR(IFERROR(VLOOKUP(B572,FUTSAL!C$69:N11479,3,0),VLOOKUP(B572,VOLEYBOL!C$54:N1875,3,0)),VLOOKUP(B572,FUTBOL!C$31:N1963,3,0)),VLOOKUP(B572,BASKETBOL!C$42:N1977,3,0)),VLOOKUP(B572,HENTBOL!C$32:N1978,3,0)),VLOOKUP(B572,HOKEY!C$35:N1322,3,0)),VLOOKUP(B572,KRİKET!C$30:N1752,3,0)),VLOOKUP(B572,'FERDİ BRANŞLAR'!B$2:M98,3,0))</f>
        <v>#N/A</v>
      </c>
      <c r="E572" s="185" t="e">
        <f>IFERROR(IFERROR(IFERROR(IFERROR(IFERROR(IFERROR(IFERROR(VLOOKUP(B572,FUTSAL!C$69:N11479,4,0),VLOOKUP(B572,VOLEYBOL!C$54:N1875,4,0)),VLOOKUP(B572,FUTBOL!C$31:N1963,4,0)),VLOOKUP(B572,BASKETBOL!C$42:N1977,4,0)),VLOOKUP(B572,HENTBOL!C$32:N1978,4,0)),VLOOKUP(B572,HOKEY!C$35:N1322,4,0)),VLOOKUP(B572,KRİKET!C$30:N1752,4,0)),VLOOKUP(B572,'FERDİ BRANŞLAR'!B$2:M98,4,0))</f>
        <v>#N/A</v>
      </c>
      <c r="F572" s="185" t="e">
        <f>IFERROR(IFERROR(IFERROR(IFERROR(IFERROR(IFERROR(IFERROR(VLOOKUP(B572,FUTSAL!C$69:N11479,5,0),VLOOKUP(B572,VOLEYBOL!C$54:N1875,5,0)),VLOOKUP(B572,FUTBOL!C$31:N1963,5,0)),VLOOKUP(B572,BASKETBOL!C$42:N1977,5,0)),VLOOKUP(B572,HENTBOL!C$32:N1978,5,0)),VLOOKUP(B572,HOKEY!C$35:N1322,5,0)),VLOOKUP(B572,KRİKET!C$30:N1752,5,0)),VLOOKUP(B572,'FERDİ BRANŞLAR'!B$2:M98,5,0))</f>
        <v>#N/A</v>
      </c>
      <c r="G572" s="185" t="e">
        <f>IFERROR(IFERROR(IFERROR(IFERROR(IFERROR(IFERROR(IFERROR(VLOOKUP(B572,FUTSAL!C$69:N11924,6,0),VLOOKUP(B572,VOLEYBOL!C$54:N2320,6,0)),VLOOKUP(B572,FUTBOL!C$31:N2408,6,0)),VLOOKUP(B572,BASKETBOL!C$42:N2422,6,0)),VLOOKUP(B572,HENTBOL!C$32:N2423,6,0)),VLOOKUP(B572,HOKEY!C$35:N1767,6,0)),VLOOKUP(B572,KRİKET!C$30:N2197,6,0)),VLOOKUP(B572,'FERDİ BRANŞLAR'!B$2:M98,6,0))</f>
        <v>#N/A</v>
      </c>
      <c r="H572" s="185" t="e">
        <f>IFERROR(IFERROR(IFERROR(IFERROR(IFERROR(IFERROR(IFERROR(VLOOKUP(B572,FUTSAL!C$69:N11924,7,0),VLOOKUP(B572,VOLEYBOL!C$54:N2320,7,0)),VLOOKUP(B572,FUTBOL!C$31:N2408,7,0)),VLOOKUP(B572,BASKETBOL!C$42:N2422,7,0)),VLOOKUP(B572,HENTBOL!C$32:N2423,7,0)),VLOOKUP(B572,HOKEY!C$35:N1767,7,0)),VLOOKUP(B572,KRİKET!C$30:N2197,7,0)),VLOOKUP(B572,'FERDİ BRANŞLAR'!B$2:M98,7,0))</f>
        <v>#N/A</v>
      </c>
      <c r="I572" s="187" t="e">
        <f>IFERROR(IFERROR(IFERROR(IFERROR(IFERROR(IFERROR(IFERROR(VLOOKUP(B572,FUTSAL!C$69:N11924,8,0),VLOOKUP(B572,VOLEYBOL!C$54:N2320,8,0)),VLOOKUP(B572,FUTBOL!C$31:N2408,8,0)),VLOOKUP(B572,BASKETBOL!C$42:N2422,8,0)),VLOOKUP(B572,HENTBOL!C$32:N2423,8,0)),VLOOKUP(B572,HOKEY!C$35:N1767,8,0)),VLOOKUP(B572,KRİKET!C$30:N2197,8,0)),VLOOKUP(B572,'FERDİ BRANŞLAR'!B$2:M98,8,0))</f>
        <v>#N/A</v>
      </c>
      <c r="J572" s="183" t="e">
        <f>IFERROR(IFERROR(IFERROR(IFERROR(IFERROR(IFERROR(IFERROR(VLOOKUP(B572,FUTSAL!C$69:N11924,9,0),VLOOKUP(B572,VOLEYBOL!C$54:N2320,9,0)),VLOOKUP(B572,FUTBOL!C$31:N2408,9,0)),VLOOKUP(B572,BASKETBOL!C$42:N2422,9,0)),VLOOKUP(B572,HENTBOL!C$32:N2423,9,0)),VLOOKUP(B572,HOKEY!C$35:N1767,9,0)),VLOOKUP(B572,KRİKET!C$30:N2197,9,0)),VLOOKUP(B572,'FERDİ BRANŞLAR'!B$2:M98,9,0))</f>
        <v>#N/A</v>
      </c>
      <c r="K572" s="183" t="e">
        <f>IFERROR(IFERROR(IFERROR(IFERROR(IFERROR(IFERROR(IFERROR(VLOOKUP(B572,FUTSAL!C$69:N11924,10,0),VLOOKUP(B572,VOLEYBOL!C$54:N2320,10,0)),VLOOKUP(B572,FUTBOL!C$31:N2408,10,0)),VLOOKUP(B572,BASKETBOL!C$42:N2422,10,0)),VLOOKUP(B572,HENTBOL!C$32:N2423,10,0)),VLOOKUP(B572,HOKEY!C$35:N1767,10,0)),VLOOKUP(B572,KRİKET!C$30:N2197,10,0)),VLOOKUP(B572,'FERDİ BRANŞLAR'!B$2:M98,10,0))</f>
        <v>#N/A</v>
      </c>
      <c r="L572" s="59" t="e">
        <f>IFERROR(IFERROR(IFERROR(IFERROR(IFERROR(IFERROR(IFERROR(VLOOKUP(B572,FUTSAL!C$69:N11924,11,0),VLOOKUP(B572,VOLEYBOL!C$54:N2320,11,0)),VLOOKUP(B572,FUTBOL!C$31:N2408,11,0)),VLOOKUP(B572,BASKETBOL!C$42:N2422,11,0)),VLOOKUP(B572,HENTBOL!C$32:N2423,11,0)),VLOOKUP(B572,HOKEY!C$35:N1767,11,0)),VLOOKUP(B572,KRİKET!C$30:N2197,11,0)),VLOOKUP(B572,'FERDİ BRANŞLAR'!B$2:M98,11,0))</f>
        <v>#N/A</v>
      </c>
      <c r="M572" s="79" t="e">
        <f>IFERROR(IFERROR(IFERROR(IFERROR(IFERROR(IFERROR(IFERROR(VLOOKUP(B572,FUTSAL!C$69:N11924,12,0),VLOOKUP(B572,VOLEYBOL!C$54:N2320,12,0)),VLOOKUP(B572,FUTBOL!C$31:N2408,12,0)),VLOOKUP(B572,BASKETBOL!C$42:N2422,12,0)),VLOOKUP(B572,HENTBOL!C$32:N2423,12,0)),VLOOKUP(B572,HOKEY!C$35:N1767,11,0)),VLOOKUP(B572,KRİKET!C$30:N2197,12,0)),VLOOKUP(B572,'FERDİ BRANŞLAR'!B$2:M98,12,0))</f>
        <v>#N/A</v>
      </c>
    </row>
    <row r="573" spans="2:13" ht="12" x14ac:dyDescent="0.2">
      <c r="B573" s="188">
        <v>488</v>
      </c>
      <c r="C573" s="185" t="e">
        <f>IFERROR(IFERROR(IFERROR(IFERROR(IFERROR(IFERROR(IFERROR(VLOOKUP(B573,FUTSAL!C$69:N11480,2,0),VLOOKUP(B573,VOLEYBOL!C$54:N1876,2,0)),VLOOKUP(B573,FUTBOL!C$31:N1964,2,0)),VLOOKUP(B573,BASKETBOL!C$42:N1978,2,0)),VLOOKUP(B573,HENTBOL!C$32:N1979,2,0)),VLOOKUP(B573,HOKEY!C$35:N1323,2,0)),VLOOKUP(B573,KRİKET!C$30:N1753,2,0)),VLOOKUP(B573,'FERDİ BRANŞLAR'!B$2:M99,2,0))</f>
        <v>#N/A</v>
      </c>
      <c r="D573" s="186" t="e">
        <f>IFERROR(IFERROR(IFERROR(IFERROR(IFERROR(IFERROR(IFERROR(VLOOKUP(B573,FUTSAL!C$69:N11480,3,0),VLOOKUP(B573,VOLEYBOL!C$54:N1876,3,0)),VLOOKUP(B573,FUTBOL!C$31:N1964,3,0)),VLOOKUP(B573,BASKETBOL!C$42:N1978,3,0)),VLOOKUP(B573,HENTBOL!C$32:N1979,3,0)),VLOOKUP(B573,HOKEY!C$35:N1323,3,0)),VLOOKUP(B573,KRİKET!C$30:N1753,3,0)),VLOOKUP(B573,'FERDİ BRANŞLAR'!B$2:M99,3,0))</f>
        <v>#N/A</v>
      </c>
      <c r="E573" s="185" t="e">
        <f>IFERROR(IFERROR(IFERROR(IFERROR(IFERROR(IFERROR(IFERROR(VLOOKUP(B573,FUTSAL!C$69:N11480,4,0),VLOOKUP(B573,VOLEYBOL!C$54:N1876,4,0)),VLOOKUP(B573,FUTBOL!C$31:N1964,4,0)),VLOOKUP(B573,BASKETBOL!C$42:N1978,4,0)),VLOOKUP(B573,HENTBOL!C$32:N1979,4,0)),VLOOKUP(B573,HOKEY!C$35:N1323,4,0)),VLOOKUP(B573,KRİKET!C$30:N1753,4,0)),VLOOKUP(B573,'FERDİ BRANŞLAR'!B$2:M99,4,0))</f>
        <v>#N/A</v>
      </c>
      <c r="F573" s="185" t="e">
        <f>IFERROR(IFERROR(IFERROR(IFERROR(IFERROR(IFERROR(IFERROR(VLOOKUP(B573,FUTSAL!C$69:N11480,5,0),VLOOKUP(B573,VOLEYBOL!C$54:N1876,5,0)),VLOOKUP(B573,FUTBOL!C$31:N1964,5,0)),VLOOKUP(B573,BASKETBOL!C$42:N1978,5,0)),VLOOKUP(B573,HENTBOL!C$32:N1979,5,0)),VLOOKUP(B573,HOKEY!C$35:N1323,5,0)),VLOOKUP(B573,KRİKET!C$30:N1753,5,0)),VLOOKUP(B573,'FERDİ BRANŞLAR'!B$2:M99,5,0))</f>
        <v>#N/A</v>
      </c>
      <c r="G573" s="185" t="e">
        <f>IFERROR(IFERROR(IFERROR(IFERROR(IFERROR(IFERROR(IFERROR(VLOOKUP(B573,FUTSAL!C$69:N11925,6,0),VLOOKUP(B573,VOLEYBOL!C$54:N2321,6,0)),VLOOKUP(B573,FUTBOL!C$31:N2409,6,0)),VLOOKUP(B573,BASKETBOL!C$42:N2423,6,0)),VLOOKUP(B573,HENTBOL!C$32:N2424,6,0)),VLOOKUP(B573,HOKEY!C$35:N1768,6,0)),VLOOKUP(B573,KRİKET!C$30:N2198,6,0)),VLOOKUP(B573,'FERDİ BRANŞLAR'!B$2:M99,6,0))</f>
        <v>#N/A</v>
      </c>
      <c r="H573" s="185" t="e">
        <f>IFERROR(IFERROR(IFERROR(IFERROR(IFERROR(IFERROR(IFERROR(VLOOKUP(B573,FUTSAL!C$69:N11925,7,0),VLOOKUP(B573,VOLEYBOL!C$54:N2321,7,0)),VLOOKUP(B573,FUTBOL!C$31:N2409,7,0)),VLOOKUP(B573,BASKETBOL!C$42:N2423,7,0)),VLOOKUP(B573,HENTBOL!C$32:N2424,7,0)),VLOOKUP(B573,HOKEY!C$35:N1768,7,0)),VLOOKUP(B573,KRİKET!C$30:N2198,7,0)),VLOOKUP(B573,'FERDİ BRANŞLAR'!B$2:M99,7,0))</f>
        <v>#N/A</v>
      </c>
      <c r="I573" s="187" t="e">
        <f>IFERROR(IFERROR(IFERROR(IFERROR(IFERROR(IFERROR(IFERROR(VLOOKUP(B573,FUTSAL!C$69:N11925,8,0),VLOOKUP(B573,VOLEYBOL!C$54:N2321,8,0)),VLOOKUP(B573,FUTBOL!C$31:N2409,8,0)),VLOOKUP(B573,BASKETBOL!C$42:N2423,8,0)),VLOOKUP(B573,HENTBOL!C$32:N2424,8,0)),VLOOKUP(B573,HOKEY!C$35:N1768,8,0)),VLOOKUP(B573,KRİKET!C$30:N2198,8,0)),VLOOKUP(B573,'FERDİ BRANŞLAR'!B$2:M99,8,0))</f>
        <v>#N/A</v>
      </c>
      <c r="J573" s="183" t="e">
        <f>IFERROR(IFERROR(IFERROR(IFERROR(IFERROR(IFERROR(IFERROR(VLOOKUP(B573,FUTSAL!C$69:N11925,9,0),VLOOKUP(B573,VOLEYBOL!C$54:N2321,9,0)),VLOOKUP(B573,FUTBOL!C$31:N2409,9,0)),VLOOKUP(B573,BASKETBOL!C$42:N2423,9,0)),VLOOKUP(B573,HENTBOL!C$32:N2424,9,0)),VLOOKUP(B573,HOKEY!C$35:N1768,9,0)),VLOOKUP(B573,KRİKET!C$30:N2198,9,0)),VLOOKUP(B573,'FERDİ BRANŞLAR'!B$2:M99,9,0))</f>
        <v>#N/A</v>
      </c>
      <c r="K573" s="183" t="e">
        <f>IFERROR(IFERROR(IFERROR(IFERROR(IFERROR(IFERROR(IFERROR(VLOOKUP(B573,FUTSAL!C$69:N11925,10,0),VLOOKUP(B573,VOLEYBOL!C$54:N2321,10,0)),VLOOKUP(B573,FUTBOL!C$31:N2409,10,0)),VLOOKUP(B573,BASKETBOL!C$42:N2423,10,0)),VLOOKUP(B573,HENTBOL!C$32:N2424,10,0)),VLOOKUP(B573,HOKEY!C$35:N1768,10,0)),VLOOKUP(B573,KRİKET!C$30:N2198,10,0)),VLOOKUP(B573,'FERDİ BRANŞLAR'!B$2:M99,10,0))</f>
        <v>#N/A</v>
      </c>
      <c r="L573" s="59" t="e">
        <f>IFERROR(IFERROR(IFERROR(IFERROR(IFERROR(IFERROR(IFERROR(VLOOKUP(B573,FUTSAL!C$69:N11925,11,0),VLOOKUP(B573,VOLEYBOL!C$54:N2321,11,0)),VLOOKUP(B573,FUTBOL!C$31:N2409,11,0)),VLOOKUP(B573,BASKETBOL!C$42:N2423,11,0)),VLOOKUP(B573,HENTBOL!C$32:N2424,11,0)),VLOOKUP(B573,HOKEY!C$35:N1768,11,0)),VLOOKUP(B573,KRİKET!C$30:N2198,11,0)),VLOOKUP(B573,'FERDİ BRANŞLAR'!B$2:M99,11,0))</f>
        <v>#N/A</v>
      </c>
      <c r="M573" s="79" t="e">
        <f>IFERROR(IFERROR(IFERROR(IFERROR(IFERROR(IFERROR(IFERROR(VLOOKUP(B573,FUTSAL!C$69:N11925,12,0),VLOOKUP(B573,VOLEYBOL!C$54:N2321,12,0)),VLOOKUP(B573,FUTBOL!C$31:N2409,12,0)),VLOOKUP(B573,BASKETBOL!C$42:N2423,12,0)),VLOOKUP(B573,HENTBOL!C$32:N2424,12,0)),VLOOKUP(B573,HOKEY!C$35:N1768,11,0)),VLOOKUP(B573,KRİKET!C$30:N2198,12,0)),VLOOKUP(B573,'FERDİ BRANŞLAR'!B$2:M99,12,0))</f>
        <v>#N/A</v>
      </c>
    </row>
    <row r="574" spans="2:13" ht="12" x14ac:dyDescent="0.2">
      <c r="B574" s="188">
        <v>489</v>
      </c>
      <c r="C574" s="185" t="e">
        <f>IFERROR(IFERROR(IFERROR(IFERROR(IFERROR(IFERROR(IFERROR(VLOOKUP(B574,FUTSAL!C$69:N11481,2,0),VLOOKUP(B574,VOLEYBOL!C$54:N1877,2,0)),VLOOKUP(B574,FUTBOL!C$31:N1965,2,0)),VLOOKUP(B574,BASKETBOL!C$42:N1979,2,0)),VLOOKUP(B574,HENTBOL!C$32:N1980,2,0)),VLOOKUP(B574,HOKEY!C$35:N1324,2,0)),VLOOKUP(B574,KRİKET!C$30:N1754,2,0)),VLOOKUP(B574,'FERDİ BRANŞLAR'!B$2:M100,2,0))</f>
        <v>#N/A</v>
      </c>
      <c r="D574" s="186" t="e">
        <f>IFERROR(IFERROR(IFERROR(IFERROR(IFERROR(IFERROR(IFERROR(VLOOKUP(B574,FUTSAL!C$69:N11481,3,0),VLOOKUP(B574,VOLEYBOL!C$54:N1877,3,0)),VLOOKUP(B574,FUTBOL!C$31:N1965,3,0)),VLOOKUP(B574,BASKETBOL!C$42:N1979,3,0)),VLOOKUP(B574,HENTBOL!C$32:N1980,3,0)),VLOOKUP(B574,HOKEY!C$35:N1324,3,0)),VLOOKUP(B574,KRİKET!C$30:N1754,3,0)),VLOOKUP(B574,'FERDİ BRANŞLAR'!B$2:M100,3,0))</f>
        <v>#N/A</v>
      </c>
      <c r="E574" s="185" t="e">
        <f>IFERROR(IFERROR(IFERROR(IFERROR(IFERROR(IFERROR(IFERROR(VLOOKUP(B574,FUTSAL!C$69:N11481,4,0),VLOOKUP(B574,VOLEYBOL!C$54:N1877,4,0)),VLOOKUP(B574,FUTBOL!C$31:N1965,4,0)),VLOOKUP(B574,BASKETBOL!C$42:N1979,4,0)),VLOOKUP(B574,HENTBOL!C$32:N1980,4,0)),VLOOKUP(B574,HOKEY!C$35:N1324,4,0)),VLOOKUP(B574,KRİKET!C$30:N1754,4,0)),VLOOKUP(B574,'FERDİ BRANŞLAR'!B$2:M100,4,0))</f>
        <v>#N/A</v>
      </c>
      <c r="F574" s="185" t="e">
        <f>IFERROR(IFERROR(IFERROR(IFERROR(IFERROR(IFERROR(IFERROR(VLOOKUP(B574,FUTSAL!C$69:N11481,5,0),VLOOKUP(B574,VOLEYBOL!C$54:N1877,5,0)),VLOOKUP(B574,FUTBOL!C$31:N1965,5,0)),VLOOKUP(B574,BASKETBOL!C$42:N1979,5,0)),VLOOKUP(B574,HENTBOL!C$32:N1980,5,0)),VLOOKUP(B574,HOKEY!C$35:N1324,5,0)),VLOOKUP(B574,KRİKET!C$30:N1754,5,0)),VLOOKUP(B574,'FERDİ BRANŞLAR'!B$2:M100,5,0))</f>
        <v>#N/A</v>
      </c>
      <c r="G574" s="185" t="e">
        <f>IFERROR(IFERROR(IFERROR(IFERROR(IFERROR(IFERROR(IFERROR(VLOOKUP(B574,FUTSAL!C$69:N11926,6,0),VLOOKUP(B574,VOLEYBOL!C$54:N2322,6,0)),VLOOKUP(B574,FUTBOL!C$31:N2410,6,0)),VLOOKUP(B574,BASKETBOL!C$42:N2424,6,0)),VLOOKUP(B574,HENTBOL!C$32:N2425,6,0)),VLOOKUP(B574,HOKEY!C$35:N1769,6,0)),VLOOKUP(B574,KRİKET!C$30:N2199,6,0)),VLOOKUP(B574,'FERDİ BRANŞLAR'!B$2:M100,6,0))</f>
        <v>#N/A</v>
      </c>
      <c r="H574" s="185" t="e">
        <f>IFERROR(IFERROR(IFERROR(IFERROR(IFERROR(IFERROR(IFERROR(VLOOKUP(B574,FUTSAL!C$69:N11926,7,0),VLOOKUP(B574,VOLEYBOL!C$54:N2322,7,0)),VLOOKUP(B574,FUTBOL!C$31:N2410,7,0)),VLOOKUP(B574,BASKETBOL!C$42:N2424,7,0)),VLOOKUP(B574,HENTBOL!C$32:N2425,7,0)),VLOOKUP(B574,HOKEY!C$35:N1769,7,0)),VLOOKUP(B574,KRİKET!C$30:N2199,7,0)),VLOOKUP(B574,'FERDİ BRANŞLAR'!B$2:M100,7,0))</f>
        <v>#N/A</v>
      </c>
      <c r="I574" s="187" t="e">
        <f>IFERROR(IFERROR(IFERROR(IFERROR(IFERROR(IFERROR(IFERROR(VLOOKUP(B574,FUTSAL!C$69:N11926,8,0),VLOOKUP(B574,VOLEYBOL!C$54:N2322,8,0)),VLOOKUP(B574,FUTBOL!C$31:N2410,8,0)),VLOOKUP(B574,BASKETBOL!C$42:N2424,8,0)),VLOOKUP(B574,HENTBOL!C$32:N2425,8,0)),VLOOKUP(B574,HOKEY!C$35:N1769,8,0)),VLOOKUP(B574,KRİKET!C$30:N2199,8,0)),VLOOKUP(B574,'FERDİ BRANŞLAR'!B$2:M100,8,0))</f>
        <v>#N/A</v>
      </c>
      <c r="J574" s="183" t="e">
        <f>IFERROR(IFERROR(IFERROR(IFERROR(IFERROR(IFERROR(IFERROR(VLOOKUP(B574,FUTSAL!C$69:N11926,9,0),VLOOKUP(B574,VOLEYBOL!C$54:N2322,9,0)),VLOOKUP(B574,FUTBOL!C$31:N2410,9,0)),VLOOKUP(B574,BASKETBOL!C$42:N2424,9,0)),VLOOKUP(B574,HENTBOL!C$32:N2425,9,0)),VLOOKUP(B574,HOKEY!C$35:N1769,9,0)),VLOOKUP(B574,KRİKET!C$30:N2199,9,0)),VLOOKUP(B574,'FERDİ BRANŞLAR'!B$2:M100,9,0))</f>
        <v>#N/A</v>
      </c>
      <c r="K574" s="183" t="e">
        <f>IFERROR(IFERROR(IFERROR(IFERROR(IFERROR(IFERROR(IFERROR(VLOOKUP(B574,FUTSAL!C$69:N11926,10,0),VLOOKUP(B574,VOLEYBOL!C$54:N2322,10,0)),VLOOKUP(B574,FUTBOL!C$31:N2410,10,0)),VLOOKUP(B574,BASKETBOL!C$42:N2424,10,0)),VLOOKUP(B574,HENTBOL!C$32:N2425,10,0)),VLOOKUP(B574,HOKEY!C$35:N1769,10,0)),VLOOKUP(B574,KRİKET!C$30:N2199,10,0)),VLOOKUP(B574,'FERDİ BRANŞLAR'!B$2:M100,10,0))</f>
        <v>#N/A</v>
      </c>
      <c r="L574" s="59" t="e">
        <f>IFERROR(IFERROR(IFERROR(IFERROR(IFERROR(IFERROR(IFERROR(VLOOKUP(B574,FUTSAL!C$69:N11926,11,0),VLOOKUP(B574,VOLEYBOL!C$54:N2322,11,0)),VLOOKUP(B574,FUTBOL!C$31:N2410,11,0)),VLOOKUP(B574,BASKETBOL!C$42:N2424,11,0)),VLOOKUP(B574,HENTBOL!C$32:N2425,11,0)),VLOOKUP(B574,HOKEY!C$35:N1769,11,0)),VLOOKUP(B574,KRİKET!C$30:N2199,11,0)),VLOOKUP(B574,'FERDİ BRANŞLAR'!B$2:M100,11,0))</f>
        <v>#N/A</v>
      </c>
      <c r="M574" s="79" t="e">
        <f>IFERROR(IFERROR(IFERROR(IFERROR(IFERROR(IFERROR(IFERROR(VLOOKUP(B574,FUTSAL!C$69:N11926,12,0),VLOOKUP(B574,VOLEYBOL!C$54:N2322,12,0)),VLOOKUP(B574,FUTBOL!C$31:N2410,12,0)),VLOOKUP(B574,BASKETBOL!C$42:N2424,12,0)),VLOOKUP(B574,HENTBOL!C$32:N2425,12,0)),VLOOKUP(B574,HOKEY!C$35:N1769,11,0)),VLOOKUP(B574,KRİKET!C$30:N2199,12,0)),VLOOKUP(B574,'FERDİ BRANŞLAR'!B$2:M100,12,0))</f>
        <v>#N/A</v>
      </c>
    </row>
    <row r="575" spans="2:13" ht="12" x14ac:dyDescent="0.2">
      <c r="B575" s="188">
        <v>490</v>
      </c>
      <c r="C575" s="185" t="e">
        <f>IFERROR(IFERROR(IFERROR(IFERROR(IFERROR(IFERROR(IFERROR(VLOOKUP(B575,FUTSAL!C$69:N11482,2,0),VLOOKUP(B575,VOLEYBOL!C$54:N1878,2,0)),VLOOKUP(B575,FUTBOL!C$31:N1966,2,0)),VLOOKUP(B575,BASKETBOL!C$42:N1980,2,0)),VLOOKUP(B575,HENTBOL!C$32:N1981,2,0)),VLOOKUP(B575,HOKEY!C$35:N1325,2,0)),VLOOKUP(B575,KRİKET!C$30:N1755,2,0)),VLOOKUP(B575,'FERDİ BRANŞLAR'!B$2:M101,2,0))</f>
        <v>#N/A</v>
      </c>
      <c r="D575" s="186" t="e">
        <f>IFERROR(IFERROR(IFERROR(IFERROR(IFERROR(IFERROR(IFERROR(VLOOKUP(B575,FUTSAL!C$69:N11482,3,0),VLOOKUP(B575,VOLEYBOL!C$54:N1878,3,0)),VLOOKUP(B575,FUTBOL!C$31:N1966,3,0)),VLOOKUP(B575,BASKETBOL!C$42:N1980,3,0)),VLOOKUP(B575,HENTBOL!C$32:N1981,3,0)),VLOOKUP(B575,HOKEY!C$35:N1325,3,0)),VLOOKUP(B575,KRİKET!C$30:N1755,3,0)),VLOOKUP(B575,'FERDİ BRANŞLAR'!B$2:M101,3,0))</f>
        <v>#N/A</v>
      </c>
      <c r="E575" s="185" t="e">
        <f>IFERROR(IFERROR(IFERROR(IFERROR(IFERROR(IFERROR(IFERROR(VLOOKUP(B575,FUTSAL!C$69:N11482,4,0),VLOOKUP(B575,VOLEYBOL!C$54:N1878,4,0)),VLOOKUP(B575,FUTBOL!C$31:N1966,4,0)),VLOOKUP(B575,BASKETBOL!C$42:N1980,4,0)),VLOOKUP(B575,HENTBOL!C$32:N1981,4,0)),VLOOKUP(B575,HOKEY!C$35:N1325,4,0)),VLOOKUP(B575,KRİKET!C$30:N1755,4,0)),VLOOKUP(B575,'FERDİ BRANŞLAR'!B$2:M101,4,0))</f>
        <v>#N/A</v>
      </c>
      <c r="F575" s="185" t="e">
        <f>IFERROR(IFERROR(IFERROR(IFERROR(IFERROR(IFERROR(IFERROR(VLOOKUP(B575,FUTSAL!C$69:N11482,5,0),VLOOKUP(B575,VOLEYBOL!C$54:N1878,5,0)),VLOOKUP(B575,FUTBOL!C$31:N1966,5,0)),VLOOKUP(B575,BASKETBOL!C$42:N1980,5,0)),VLOOKUP(B575,HENTBOL!C$32:N1981,5,0)),VLOOKUP(B575,HOKEY!C$35:N1325,5,0)),VLOOKUP(B575,KRİKET!C$30:N1755,5,0)),VLOOKUP(B575,'FERDİ BRANŞLAR'!B$2:M101,5,0))</f>
        <v>#N/A</v>
      </c>
      <c r="G575" s="185" t="e">
        <f>IFERROR(IFERROR(IFERROR(IFERROR(IFERROR(IFERROR(IFERROR(VLOOKUP(B575,FUTSAL!C$69:N11927,6,0),VLOOKUP(B575,VOLEYBOL!C$54:N2323,6,0)),VLOOKUP(B575,FUTBOL!C$31:N2411,6,0)),VLOOKUP(B575,BASKETBOL!C$42:N2425,6,0)),VLOOKUP(B575,HENTBOL!C$32:N2426,6,0)),VLOOKUP(B575,HOKEY!C$35:N1770,6,0)),VLOOKUP(B575,KRİKET!C$30:N2200,6,0)),VLOOKUP(B575,'FERDİ BRANŞLAR'!B$2:M101,6,0))</f>
        <v>#N/A</v>
      </c>
      <c r="H575" s="185" t="e">
        <f>IFERROR(IFERROR(IFERROR(IFERROR(IFERROR(IFERROR(IFERROR(VLOOKUP(B575,FUTSAL!C$69:N11927,7,0),VLOOKUP(B575,VOLEYBOL!C$54:N2323,7,0)),VLOOKUP(B575,FUTBOL!C$31:N2411,7,0)),VLOOKUP(B575,BASKETBOL!C$42:N2425,7,0)),VLOOKUP(B575,HENTBOL!C$32:N2426,7,0)),VLOOKUP(B575,HOKEY!C$35:N1770,7,0)),VLOOKUP(B575,KRİKET!C$30:N2200,7,0)),VLOOKUP(B575,'FERDİ BRANŞLAR'!B$2:M101,7,0))</f>
        <v>#N/A</v>
      </c>
      <c r="I575" s="187" t="e">
        <f>IFERROR(IFERROR(IFERROR(IFERROR(IFERROR(IFERROR(IFERROR(VLOOKUP(B575,FUTSAL!C$69:N11927,8,0),VLOOKUP(B575,VOLEYBOL!C$54:N2323,8,0)),VLOOKUP(B575,FUTBOL!C$31:N2411,8,0)),VLOOKUP(B575,BASKETBOL!C$42:N2425,8,0)),VLOOKUP(B575,HENTBOL!C$32:N2426,8,0)),VLOOKUP(B575,HOKEY!C$35:N1770,8,0)),VLOOKUP(B575,KRİKET!C$30:N2200,8,0)),VLOOKUP(B575,'FERDİ BRANŞLAR'!B$2:M101,8,0))</f>
        <v>#N/A</v>
      </c>
      <c r="J575" s="183" t="e">
        <f>IFERROR(IFERROR(IFERROR(IFERROR(IFERROR(IFERROR(IFERROR(VLOOKUP(B575,FUTSAL!C$69:N11927,9,0),VLOOKUP(B575,VOLEYBOL!C$54:N2323,9,0)),VLOOKUP(B575,FUTBOL!C$31:N2411,9,0)),VLOOKUP(B575,BASKETBOL!C$42:N2425,9,0)),VLOOKUP(B575,HENTBOL!C$32:N2426,9,0)),VLOOKUP(B575,HOKEY!C$35:N1770,9,0)),VLOOKUP(B575,KRİKET!C$30:N2200,9,0)),VLOOKUP(B575,'FERDİ BRANŞLAR'!B$2:M101,9,0))</f>
        <v>#N/A</v>
      </c>
      <c r="K575" s="183" t="e">
        <f>IFERROR(IFERROR(IFERROR(IFERROR(IFERROR(IFERROR(IFERROR(VLOOKUP(B575,FUTSAL!C$69:N11927,10,0),VLOOKUP(B575,VOLEYBOL!C$54:N2323,10,0)),VLOOKUP(B575,FUTBOL!C$31:N2411,10,0)),VLOOKUP(B575,BASKETBOL!C$42:N2425,10,0)),VLOOKUP(B575,HENTBOL!C$32:N2426,10,0)),VLOOKUP(B575,HOKEY!C$35:N1770,10,0)),VLOOKUP(B575,KRİKET!C$30:N2200,10,0)),VLOOKUP(B575,'FERDİ BRANŞLAR'!B$2:M101,10,0))</f>
        <v>#N/A</v>
      </c>
      <c r="L575" s="59" t="e">
        <f>IFERROR(IFERROR(IFERROR(IFERROR(IFERROR(IFERROR(IFERROR(VLOOKUP(B575,FUTSAL!C$69:N11927,11,0),VLOOKUP(B575,VOLEYBOL!C$54:N2323,11,0)),VLOOKUP(B575,FUTBOL!C$31:N2411,11,0)),VLOOKUP(B575,BASKETBOL!C$42:N2425,11,0)),VLOOKUP(B575,HENTBOL!C$32:N2426,11,0)),VLOOKUP(B575,HOKEY!C$35:N1770,11,0)),VLOOKUP(B575,KRİKET!C$30:N2200,11,0)),VLOOKUP(B575,'FERDİ BRANŞLAR'!B$2:M101,11,0))</f>
        <v>#N/A</v>
      </c>
      <c r="M575" s="79" t="e">
        <f>IFERROR(IFERROR(IFERROR(IFERROR(IFERROR(IFERROR(IFERROR(VLOOKUP(B575,FUTSAL!C$69:N11927,12,0),VLOOKUP(B575,VOLEYBOL!C$54:N2323,12,0)),VLOOKUP(B575,FUTBOL!C$31:N2411,12,0)),VLOOKUP(B575,BASKETBOL!C$42:N2425,12,0)),VLOOKUP(B575,HENTBOL!C$32:N2426,12,0)),VLOOKUP(B575,HOKEY!C$35:N1770,11,0)),VLOOKUP(B575,KRİKET!C$30:N2200,12,0)),VLOOKUP(B575,'FERDİ BRANŞLAR'!B$2:M101,12,0))</f>
        <v>#N/A</v>
      </c>
    </row>
    <row r="576" spans="2:13" ht="12" x14ac:dyDescent="0.2">
      <c r="B576" s="188">
        <v>491</v>
      </c>
      <c r="C576" s="185" t="e">
        <f>IFERROR(IFERROR(IFERROR(IFERROR(IFERROR(IFERROR(IFERROR(VLOOKUP(B576,FUTSAL!C$69:N11483,2,0),VLOOKUP(B576,VOLEYBOL!C$54:N1879,2,0)),VLOOKUP(B576,FUTBOL!C$31:N1967,2,0)),VLOOKUP(B576,BASKETBOL!C$42:N1981,2,0)),VLOOKUP(B576,HENTBOL!C$32:N1982,2,0)),VLOOKUP(B576,HOKEY!C$35:N1326,2,0)),VLOOKUP(B576,KRİKET!C$30:N1756,2,0)),VLOOKUP(B576,'FERDİ BRANŞLAR'!B$2:M102,2,0))</f>
        <v>#N/A</v>
      </c>
      <c r="D576" s="186" t="e">
        <f>IFERROR(IFERROR(IFERROR(IFERROR(IFERROR(IFERROR(IFERROR(VLOOKUP(B576,FUTSAL!C$69:N11483,3,0),VLOOKUP(B576,VOLEYBOL!C$54:N1879,3,0)),VLOOKUP(B576,FUTBOL!C$31:N1967,3,0)),VLOOKUP(B576,BASKETBOL!C$42:N1981,3,0)),VLOOKUP(B576,HENTBOL!C$32:N1982,3,0)),VLOOKUP(B576,HOKEY!C$35:N1326,3,0)),VLOOKUP(B576,KRİKET!C$30:N1756,3,0)),VLOOKUP(B576,'FERDİ BRANŞLAR'!B$2:M102,3,0))</f>
        <v>#N/A</v>
      </c>
      <c r="E576" s="185" t="e">
        <f>IFERROR(IFERROR(IFERROR(IFERROR(IFERROR(IFERROR(IFERROR(VLOOKUP(B576,FUTSAL!C$69:N11483,4,0),VLOOKUP(B576,VOLEYBOL!C$54:N1879,4,0)),VLOOKUP(B576,FUTBOL!C$31:N1967,4,0)),VLOOKUP(B576,BASKETBOL!C$42:N1981,4,0)),VLOOKUP(B576,HENTBOL!C$32:N1982,4,0)),VLOOKUP(B576,HOKEY!C$35:N1326,4,0)),VLOOKUP(B576,KRİKET!C$30:N1756,4,0)),VLOOKUP(B576,'FERDİ BRANŞLAR'!B$2:M102,4,0))</f>
        <v>#N/A</v>
      </c>
      <c r="F576" s="185" t="e">
        <f>IFERROR(IFERROR(IFERROR(IFERROR(IFERROR(IFERROR(IFERROR(VLOOKUP(B576,FUTSAL!C$69:N11483,5,0),VLOOKUP(B576,VOLEYBOL!C$54:N1879,5,0)),VLOOKUP(B576,FUTBOL!C$31:N1967,5,0)),VLOOKUP(B576,BASKETBOL!C$42:N1981,5,0)),VLOOKUP(B576,HENTBOL!C$32:N1982,5,0)),VLOOKUP(B576,HOKEY!C$35:N1326,5,0)),VLOOKUP(B576,KRİKET!C$30:N1756,5,0)),VLOOKUP(B576,'FERDİ BRANŞLAR'!B$2:M102,5,0))</f>
        <v>#N/A</v>
      </c>
      <c r="G576" s="185" t="e">
        <f>IFERROR(IFERROR(IFERROR(IFERROR(IFERROR(IFERROR(IFERROR(VLOOKUP(B576,FUTSAL!C$69:N11928,6,0),VLOOKUP(B576,VOLEYBOL!C$54:N2324,6,0)),VLOOKUP(B576,FUTBOL!C$31:N2412,6,0)),VLOOKUP(B576,BASKETBOL!C$42:N2426,6,0)),VLOOKUP(B576,HENTBOL!C$32:N2427,6,0)),VLOOKUP(B576,HOKEY!C$35:N1771,6,0)),VLOOKUP(B576,KRİKET!C$30:N2201,6,0)),VLOOKUP(B576,'FERDİ BRANŞLAR'!B$2:M102,6,0))</f>
        <v>#N/A</v>
      </c>
      <c r="H576" s="185" t="e">
        <f>IFERROR(IFERROR(IFERROR(IFERROR(IFERROR(IFERROR(IFERROR(VLOOKUP(B576,FUTSAL!C$69:N11928,7,0),VLOOKUP(B576,VOLEYBOL!C$54:N2324,7,0)),VLOOKUP(B576,FUTBOL!C$31:N2412,7,0)),VLOOKUP(B576,BASKETBOL!C$42:N2426,7,0)),VLOOKUP(B576,HENTBOL!C$32:N2427,7,0)),VLOOKUP(B576,HOKEY!C$35:N1771,7,0)),VLOOKUP(B576,KRİKET!C$30:N2201,7,0)),VLOOKUP(B576,'FERDİ BRANŞLAR'!B$2:M102,7,0))</f>
        <v>#N/A</v>
      </c>
      <c r="I576" s="187" t="e">
        <f>IFERROR(IFERROR(IFERROR(IFERROR(IFERROR(IFERROR(IFERROR(VLOOKUP(B576,FUTSAL!C$69:N11928,8,0),VLOOKUP(B576,VOLEYBOL!C$54:N2324,8,0)),VLOOKUP(B576,FUTBOL!C$31:N2412,8,0)),VLOOKUP(B576,BASKETBOL!C$42:N2426,8,0)),VLOOKUP(B576,HENTBOL!C$32:N2427,8,0)),VLOOKUP(B576,HOKEY!C$35:N1771,8,0)),VLOOKUP(B576,KRİKET!C$30:N2201,8,0)),VLOOKUP(B576,'FERDİ BRANŞLAR'!B$2:M102,8,0))</f>
        <v>#N/A</v>
      </c>
      <c r="J576" s="183" t="e">
        <f>IFERROR(IFERROR(IFERROR(IFERROR(IFERROR(IFERROR(IFERROR(VLOOKUP(B576,FUTSAL!C$69:N11928,9,0),VLOOKUP(B576,VOLEYBOL!C$54:N2324,9,0)),VLOOKUP(B576,FUTBOL!C$31:N2412,9,0)),VLOOKUP(B576,BASKETBOL!C$42:N2426,9,0)),VLOOKUP(B576,HENTBOL!C$32:N2427,9,0)),VLOOKUP(B576,HOKEY!C$35:N1771,9,0)),VLOOKUP(B576,KRİKET!C$30:N2201,9,0)),VLOOKUP(B576,'FERDİ BRANŞLAR'!B$2:M102,9,0))</f>
        <v>#N/A</v>
      </c>
      <c r="K576" s="183" t="e">
        <f>IFERROR(IFERROR(IFERROR(IFERROR(IFERROR(IFERROR(IFERROR(VLOOKUP(B576,FUTSAL!C$69:N11928,10,0),VLOOKUP(B576,VOLEYBOL!C$54:N2324,10,0)),VLOOKUP(B576,FUTBOL!C$31:N2412,10,0)),VLOOKUP(B576,BASKETBOL!C$42:N2426,10,0)),VLOOKUP(B576,HENTBOL!C$32:N2427,10,0)),VLOOKUP(B576,HOKEY!C$35:N1771,10,0)),VLOOKUP(B576,KRİKET!C$30:N2201,10,0)),VLOOKUP(B576,'FERDİ BRANŞLAR'!B$2:M102,10,0))</f>
        <v>#N/A</v>
      </c>
      <c r="L576" s="59" t="e">
        <f>IFERROR(IFERROR(IFERROR(IFERROR(IFERROR(IFERROR(IFERROR(VLOOKUP(B576,FUTSAL!C$69:N11928,11,0),VLOOKUP(B576,VOLEYBOL!C$54:N2324,11,0)),VLOOKUP(B576,FUTBOL!C$31:N2412,11,0)),VLOOKUP(B576,BASKETBOL!C$42:N2426,11,0)),VLOOKUP(B576,HENTBOL!C$32:N2427,11,0)),VLOOKUP(B576,HOKEY!C$35:N1771,11,0)),VLOOKUP(B576,KRİKET!C$30:N2201,11,0)),VLOOKUP(B576,'FERDİ BRANŞLAR'!B$2:M102,11,0))</f>
        <v>#N/A</v>
      </c>
      <c r="M576" s="79" t="e">
        <f>IFERROR(IFERROR(IFERROR(IFERROR(IFERROR(IFERROR(IFERROR(VLOOKUP(B576,FUTSAL!C$69:N11928,12,0),VLOOKUP(B576,VOLEYBOL!C$54:N2324,12,0)),VLOOKUP(B576,FUTBOL!C$31:N2412,12,0)),VLOOKUP(B576,BASKETBOL!C$42:N2426,12,0)),VLOOKUP(B576,HENTBOL!C$32:N2427,12,0)),VLOOKUP(B576,HOKEY!C$35:N1771,11,0)),VLOOKUP(B576,KRİKET!C$30:N2201,12,0)),VLOOKUP(B576,'FERDİ BRANŞLAR'!B$2:M102,12,0))</f>
        <v>#N/A</v>
      </c>
    </row>
    <row r="577" spans="2:13" ht="12" x14ac:dyDescent="0.2">
      <c r="B577" s="188">
        <v>492</v>
      </c>
      <c r="C577" s="185" t="e">
        <f>IFERROR(IFERROR(IFERROR(IFERROR(IFERROR(IFERROR(IFERROR(VLOOKUP(B577,FUTSAL!C$69:N11484,2,0),VLOOKUP(B577,VOLEYBOL!C$54:N1880,2,0)),VLOOKUP(B577,FUTBOL!C$31:N1968,2,0)),VLOOKUP(B577,BASKETBOL!C$42:N1982,2,0)),VLOOKUP(B577,HENTBOL!C$32:N1983,2,0)),VLOOKUP(B577,HOKEY!C$35:N1327,2,0)),VLOOKUP(B577,KRİKET!C$30:N1757,2,0)),VLOOKUP(B577,'FERDİ BRANŞLAR'!B$2:M103,2,0))</f>
        <v>#N/A</v>
      </c>
      <c r="D577" s="186" t="e">
        <f>IFERROR(IFERROR(IFERROR(IFERROR(IFERROR(IFERROR(IFERROR(VLOOKUP(B577,FUTSAL!C$69:N11484,3,0),VLOOKUP(B577,VOLEYBOL!C$54:N1880,3,0)),VLOOKUP(B577,FUTBOL!C$31:N1968,3,0)),VLOOKUP(B577,BASKETBOL!C$42:N1982,3,0)),VLOOKUP(B577,HENTBOL!C$32:N1983,3,0)),VLOOKUP(B577,HOKEY!C$35:N1327,3,0)),VLOOKUP(B577,KRİKET!C$30:N1757,3,0)),VLOOKUP(B577,'FERDİ BRANŞLAR'!B$2:M103,3,0))</f>
        <v>#N/A</v>
      </c>
      <c r="E577" s="185" t="e">
        <f>IFERROR(IFERROR(IFERROR(IFERROR(IFERROR(IFERROR(IFERROR(VLOOKUP(B577,FUTSAL!C$69:N11484,4,0),VLOOKUP(B577,VOLEYBOL!C$54:N1880,4,0)),VLOOKUP(B577,FUTBOL!C$31:N1968,4,0)),VLOOKUP(B577,BASKETBOL!C$42:N1982,4,0)),VLOOKUP(B577,HENTBOL!C$32:N1983,4,0)),VLOOKUP(B577,HOKEY!C$35:N1327,4,0)),VLOOKUP(B577,KRİKET!C$30:N1757,4,0)),VLOOKUP(B577,'FERDİ BRANŞLAR'!B$2:M103,4,0))</f>
        <v>#N/A</v>
      </c>
      <c r="F577" s="185" t="e">
        <f>IFERROR(IFERROR(IFERROR(IFERROR(IFERROR(IFERROR(IFERROR(VLOOKUP(B577,FUTSAL!C$69:N11484,5,0),VLOOKUP(B577,VOLEYBOL!C$54:N1880,5,0)),VLOOKUP(B577,FUTBOL!C$31:N1968,5,0)),VLOOKUP(B577,BASKETBOL!C$42:N1982,5,0)),VLOOKUP(B577,HENTBOL!C$32:N1983,5,0)),VLOOKUP(B577,HOKEY!C$35:N1327,5,0)),VLOOKUP(B577,KRİKET!C$30:N1757,5,0)),VLOOKUP(B577,'FERDİ BRANŞLAR'!B$2:M103,5,0))</f>
        <v>#N/A</v>
      </c>
      <c r="G577" s="185" t="e">
        <f>IFERROR(IFERROR(IFERROR(IFERROR(IFERROR(IFERROR(IFERROR(VLOOKUP(B577,FUTSAL!C$69:N11929,6,0),VLOOKUP(B577,VOLEYBOL!C$54:N2325,6,0)),VLOOKUP(B577,FUTBOL!C$31:N2413,6,0)),VLOOKUP(B577,BASKETBOL!C$42:N2427,6,0)),VLOOKUP(B577,HENTBOL!C$32:N2428,6,0)),VLOOKUP(B577,HOKEY!C$35:N1772,6,0)),VLOOKUP(B577,KRİKET!C$30:N2202,6,0)),VLOOKUP(B577,'FERDİ BRANŞLAR'!B$2:M103,6,0))</f>
        <v>#N/A</v>
      </c>
      <c r="H577" s="185" t="e">
        <f>IFERROR(IFERROR(IFERROR(IFERROR(IFERROR(IFERROR(IFERROR(VLOOKUP(B577,FUTSAL!C$69:N11929,7,0),VLOOKUP(B577,VOLEYBOL!C$54:N2325,7,0)),VLOOKUP(B577,FUTBOL!C$31:N2413,7,0)),VLOOKUP(B577,BASKETBOL!C$42:N2427,7,0)),VLOOKUP(B577,HENTBOL!C$32:N2428,7,0)),VLOOKUP(B577,HOKEY!C$35:N1772,7,0)),VLOOKUP(B577,KRİKET!C$30:N2202,7,0)),VLOOKUP(B577,'FERDİ BRANŞLAR'!B$2:M103,7,0))</f>
        <v>#N/A</v>
      </c>
      <c r="I577" s="187" t="e">
        <f>IFERROR(IFERROR(IFERROR(IFERROR(IFERROR(IFERROR(IFERROR(VLOOKUP(B577,FUTSAL!C$69:N11929,8,0),VLOOKUP(B577,VOLEYBOL!C$54:N2325,8,0)),VLOOKUP(B577,FUTBOL!C$31:N2413,8,0)),VLOOKUP(B577,BASKETBOL!C$42:N2427,8,0)),VLOOKUP(B577,HENTBOL!C$32:N2428,8,0)),VLOOKUP(B577,HOKEY!C$35:N1772,8,0)),VLOOKUP(B577,KRİKET!C$30:N2202,8,0)),VLOOKUP(B577,'FERDİ BRANŞLAR'!B$2:M103,8,0))</f>
        <v>#N/A</v>
      </c>
      <c r="J577" s="183" t="e">
        <f>IFERROR(IFERROR(IFERROR(IFERROR(IFERROR(IFERROR(IFERROR(VLOOKUP(B577,FUTSAL!C$69:N11929,9,0),VLOOKUP(B577,VOLEYBOL!C$54:N2325,9,0)),VLOOKUP(B577,FUTBOL!C$31:N2413,9,0)),VLOOKUP(B577,BASKETBOL!C$42:N2427,9,0)),VLOOKUP(B577,HENTBOL!C$32:N2428,9,0)),VLOOKUP(B577,HOKEY!C$35:N1772,9,0)),VLOOKUP(B577,KRİKET!C$30:N2202,9,0)),VLOOKUP(B577,'FERDİ BRANŞLAR'!B$2:M103,9,0))</f>
        <v>#N/A</v>
      </c>
      <c r="K577" s="183" t="e">
        <f>IFERROR(IFERROR(IFERROR(IFERROR(IFERROR(IFERROR(IFERROR(VLOOKUP(B577,FUTSAL!C$69:N11929,10,0),VLOOKUP(B577,VOLEYBOL!C$54:N2325,10,0)),VLOOKUP(B577,FUTBOL!C$31:N2413,10,0)),VLOOKUP(B577,BASKETBOL!C$42:N2427,10,0)),VLOOKUP(B577,HENTBOL!C$32:N2428,10,0)),VLOOKUP(B577,HOKEY!C$35:N1772,10,0)),VLOOKUP(B577,KRİKET!C$30:N2202,10,0)),VLOOKUP(B577,'FERDİ BRANŞLAR'!B$2:M103,10,0))</f>
        <v>#N/A</v>
      </c>
      <c r="L577" s="59" t="e">
        <f>IFERROR(IFERROR(IFERROR(IFERROR(IFERROR(IFERROR(IFERROR(VLOOKUP(B577,FUTSAL!C$69:N11929,11,0),VLOOKUP(B577,VOLEYBOL!C$54:N2325,11,0)),VLOOKUP(B577,FUTBOL!C$31:N2413,11,0)),VLOOKUP(B577,BASKETBOL!C$42:N2427,11,0)),VLOOKUP(B577,HENTBOL!C$32:N2428,11,0)),VLOOKUP(B577,HOKEY!C$35:N1772,11,0)),VLOOKUP(B577,KRİKET!C$30:N2202,11,0)),VLOOKUP(B577,'FERDİ BRANŞLAR'!B$2:M103,11,0))</f>
        <v>#N/A</v>
      </c>
      <c r="M577" s="79" t="e">
        <f>IFERROR(IFERROR(IFERROR(IFERROR(IFERROR(IFERROR(IFERROR(VLOOKUP(B577,FUTSAL!C$69:N11929,12,0),VLOOKUP(B577,VOLEYBOL!C$54:N2325,12,0)),VLOOKUP(B577,FUTBOL!C$31:N2413,12,0)),VLOOKUP(B577,BASKETBOL!C$42:N2427,12,0)),VLOOKUP(B577,HENTBOL!C$32:N2428,12,0)),VLOOKUP(B577,HOKEY!C$35:N1772,11,0)),VLOOKUP(B577,KRİKET!C$30:N2202,12,0)),VLOOKUP(B577,'FERDİ BRANŞLAR'!B$2:M103,12,0))</f>
        <v>#N/A</v>
      </c>
    </row>
    <row r="578" spans="2:13" ht="12" x14ac:dyDescent="0.2">
      <c r="B578" s="188">
        <v>493</v>
      </c>
      <c r="C578" s="185" t="e">
        <f>IFERROR(IFERROR(IFERROR(IFERROR(IFERROR(IFERROR(IFERROR(VLOOKUP(B578,FUTSAL!C$69:N11485,2,0),VLOOKUP(B578,VOLEYBOL!C$54:N1881,2,0)),VLOOKUP(B578,FUTBOL!C$31:N1969,2,0)),VLOOKUP(B578,BASKETBOL!C$42:N1983,2,0)),VLOOKUP(B578,HENTBOL!C$32:N1984,2,0)),VLOOKUP(B578,HOKEY!C$35:N1328,2,0)),VLOOKUP(B578,KRİKET!C$30:N1758,2,0)),VLOOKUP(B578,'FERDİ BRANŞLAR'!B$2:M104,2,0))</f>
        <v>#N/A</v>
      </c>
      <c r="D578" s="186" t="e">
        <f>IFERROR(IFERROR(IFERROR(IFERROR(IFERROR(IFERROR(IFERROR(VLOOKUP(B578,FUTSAL!C$69:N11485,3,0),VLOOKUP(B578,VOLEYBOL!C$54:N1881,3,0)),VLOOKUP(B578,FUTBOL!C$31:N1969,3,0)),VLOOKUP(B578,BASKETBOL!C$42:N1983,3,0)),VLOOKUP(B578,HENTBOL!C$32:N1984,3,0)),VLOOKUP(B578,HOKEY!C$35:N1328,3,0)),VLOOKUP(B578,KRİKET!C$30:N1758,3,0)),VLOOKUP(B578,'FERDİ BRANŞLAR'!B$2:M104,3,0))</f>
        <v>#N/A</v>
      </c>
      <c r="E578" s="185" t="e">
        <f>IFERROR(IFERROR(IFERROR(IFERROR(IFERROR(IFERROR(IFERROR(VLOOKUP(B578,FUTSAL!C$69:N11485,4,0),VLOOKUP(B578,VOLEYBOL!C$54:N1881,4,0)),VLOOKUP(B578,FUTBOL!C$31:N1969,4,0)),VLOOKUP(B578,BASKETBOL!C$42:N1983,4,0)),VLOOKUP(B578,HENTBOL!C$32:N1984,4,0)),VLOOKUP(B578,HOKEY!C$35:N1328,4,0)),VLOOKUP(B578,KRİKET!C$30:N1758,4,0)),VLOOKUP(B578,'FERDİ BRANŞLAR'!B$2:M104,4,0))</f>
        <v>#N/A</v>
      </c>
      <c r="F578" s="185" t="e">
        <f>IFERROR(IFERROR(IFERROR(IFERROR(IFERROR(IFERROR(IFERROR(VLOOKUP(B578,FUTSAL!C$69:N11485,5,0),VLOOKUP(B578,VOLEYBOL!C$54:N1881,5,0)),VLOOKUP(B578,FUTBOL!C$31:N1969,5,0)),VLOOKUP(B578,BASKETBOL!C$42:N1983,5,0)),VLOOKUP(B578,HENTBOL!C$32:N1984,5,0)),VLOOKUP(B578,HOKEY!C$35:N1328,5,0)),VLOOKUP(B578,KRİKET!C$30:N1758,5,0)),VLOOKUP(B578,'FERDİ BRANŞLAR'!B$2:M104,5,0))</f>
        <v>#N/A</v>
      </c>
      <c r="G578" s="185" t="e">
        <f>IFERROR(IFERROR(IFERROR(IFERROR(IFERROR(IFERROR(IFERROR(VLOOKUP(B578,FUTSAL!C$69:N11930,6,0),VLOOKUP(B578,VOLEYBOL!C$54:N2326,6,0)),VLOOKUP(B578,FUTBOL!C$31:N2414,6,0)),VLOOKUP(B578,BASKETBOL!C$42:N2428,6,0)),VLOOKUP(B578,HENTBOL!C$32:N2429,6,0)),VLOOKUP(B578,HOKEY!C$35:N1773,6,0)),VLOOKUP(B578,KRİKET!C$30:N2203,6,0)),VLOOKUP(B578,'FERDİ BRANŞLAR'!B$2:M104,6,0))</f>
        <v>#N/A</v>
      </c>
      <c r="H578" s="185" t="e">
        <f>IFERROR(IFERROR(IFERROR(IFERROR(IFERROR(IFERROR(IFERROR(VLOOKUP(B578,FUTSAL!C$69:N11930,7,0),VLOOKUP(B578,VOLEYBOL!C$54:N2326,7,0)),VLOOKUP(B578,FUTBOL!C$31:N2414,7,0)),VLOOKUP(B578,BASKETBOL!C$42:N2428,7,0)),VLOOKUP(B578,HENTBOL!C$32:N2429,7,0)),VLOOKUP(B578,HOKEY!C$35:N1773,7,0)),VLOOKUP(B578,KRİKET!C$30:N2203,7,0)),VLOOKUP(B578,'FERDİ BRANŞLAR'!B$2:M104,7,0))</f>
        <v>#N/A</v>
      </c>
      <c r="I578" s="187" t="e">
        <f>IFERROR(IFERROR(IFERROR(IFERROR(IFERROR(IFERROR(IFERROR(VLOOKUP(B578,FUTSAL!C$69:N11930,8,0),VLOOKUP(B578,VOLEYBOL!C$54:N2326,8,0)),VLOOKUP(B578,FUTBOL!C$31:N2414,8,0)),VLOOKUP(B578,BASKETBOL!C$42:N2428,8,0)),VLOOKUP(B578,HENTBOL!C$32:N2429,8,0)),VLOOKUP(B578,HOKEY!C$35:N1773,8,0)),VLOOKUP(B578,KRİKET!C$30:N2203,8,0)),VLOOKUP(B578,'FERDİ BRANŞLAR'!B$2:M104,8,0))</f>
        <v>#N/A</v>
      </c>
      <c r="J578" s="183" t="e">
        <f>IFERROR(IFERROR(IFERROR(IFERROR(IFERROR(IFERROR(IFERROR(VLOOKUP(B578,FUTSAL!C$69:N11930,9,0),VLOOKUP(B578,VOLEYBOL!C$54:N2326,9,0)),VLOOKUP(B578,FUTBOL!C$31:N2414,9,0)),VLOOKUP(B578,BASKETBOL!C$42:N2428,9,0)),VLOOKUP(B578,HENTBOL!C$32:N2429,9,0)),VLOOKUP(B578,HOKEY!C$35:N1773,9,0)),VLOOKUP(B578,KRİKET!C$30:N2203,9,0)),VLOOKUP(B578,'FERDİ BRANŞLAR'!B$2:M104,9,0))</f>
        <v>#N/A</v>
      </c>
      <c r="K578" s="183" t="e">
        <f>IFERROR(IFERROR(IFERROR(IFERROR(IFERROR(IFERROR(IFERROR(VLOOKUP(B578,FUTSAL!C$69:N11930,10,0),VLOOKUP(B578,VOLEYBOL!C$54:N2326,10,0)),VLOOKUP(B578,FUTBOL!C$31:N2414,10,0)),VLOOKUP(B578,BASKETBOL!C$42:N2428,10,0)),VLOOKUP(B578,HENTBOL!C$32:N2429,10,0)),VLOOKUP(B578,HOKEY!C$35:N1773,10,0)),VLOOKUP(B578,KRİKET!C$30:N2203,10,0)),VLOOKUP(B578,'FERDİ BRANŞLAR'!B$2:M104,10,0))</f>
        <v>#N/A</v>
      </c>
      <c r="L578" s="59" t="e">
        <f>IFERROR(IFERROR(IFERROR(IFERROR(IFERROR(IFERROR(IFERROR(VLOOKUP(B578,FUTSAL!C$69:N11930,11,0),VLOOKUP(B578,VOLEYBOL!C$54:N2326,11,0)),VLOOKUP(B578,FUTBOL!C$31:N2414,11,0)),VLOOKUP(B578,BASKETBOL!C$42:N2428,11,0)),VLOOKUP(B578,HENTBOL!C$32:N2429,11,0)),VLOOKUP(B578,HOKEY!C$35:N1773,11,0)),VLOOKUP(B578,KRİKET!C$30:N2203,11,0)),VLOOKUP(B578,'FERDİ BRANŞLAR'!B$2:M104,11,0))</f>
        <v>#N/A</v>
      </c>
      <c r="M578" s="79" t="e">
        <f>IFERROR(IFERROR(IFERROR(IFERROR(IFERROR(IFERROR(IFERROR(VLOOKUP(B578,FUTSAL!C$69:N11930,12,0),VLOOKUP(B578,VOLEYBOL!C$54:N2326,12,0)),VLOOKUP(B578,FUTBOL!C$31:N2414,12,0)),VLOOKUP(B578,BASKETBOL!C$42:N2428,12,0)),VLOOKUP(B578,HENTBOL!C$32:N2429,12,0)),VLOOKUP(B578,HOKEY!C$35:N1773,11,0)),VLOOKUP(B578,KRİKET!C$30:N2203,12,0)),VLOOKUP(B578,'FERDİ BRANŞLAR'!B$2:M104,12,0))</f>
        <v>#N/A</v>
      </c>
    </row>
    <row r="579" spans="2:13" ht="12" x14ac:dyDescent="0.2">
      <c r="B579" s="216">
        <v>600</v>
      </c>
      <c r="C579" s="185" t="e">
        <f>IFERROR(IFERROR(IFERROR(IFERROR(IFERROR(IFERROR(IFERROR(VLOOKUP(B579,FUTSAL!C$69:N12049,2,0),VLOOKUP(B579,VOLEYBOL!C$54:N2445,2,0)),VLOOKUP(B579,FUTBOL!C$31:N2533,2,0)),VLOOKUP(B579,BASKETBOL!C$42:N2547,2,0)),VLOOKUP(B579,HENTBOL!C$32:N2548,2,0)),VLOOKUP(B579,HOKEY!C$35:N1892,2,0)),VLOOKUP(B579,KRİKET!C$30:N2322,2,0)),VLOOKUP(B579,'FERDİ BRANŞLAR'!B$2:M668,2,0))</f>
        <v>#N/A</v>
      </c>
      <c r="D579" s="186" t="e">
        <f>IFERROR(IFERROR(IFERROR(IFERROR(IFERROR(IFERROR(IFERROR(VLOOKUP(B579,FUTSAL!C$69:N12049,3,0),VLOOKUP(B579,VOLEYBOL!C$54:N2445,3,0)),VLOOKUP(B579,FUTBOL!C$31:N2533,3,0)),VLOOKUP(B579,BASKETBOL!C$42:N2547,3,0)),VLOOKUP(B579,HENTBOL!C$32:N2548,3,0)),VLOOKUP(B579,HOKEY!C$35:N1892,3,0)),VLOOKUP(B579,KRİKET!C$30:N2322,3,0)),VLOOKUP(B579,'FERDİ BRANŞLAR'!B$2:M668,3,0))</f>
        <v>#N/A</v>
      </c>
      <c r="E579" s="185" t="e">
        <f>IFERROR(IFERROR(IFERROR(IFERROR(IFERROR(IFERROR(IFERROR(VLOOKUP(B579,FUTSAL!C$69:N12049,4,0),VLOOKUP(B579,VOLEYBOL!C$54:N2445,4,0)),VLOOKUP(B579,FUTBOL!C$31:N2533,4,0)),VLOOKUP(B579,BASKETBOL!C$42:N2547,4,0)),VLOOKUP(B579,HENTBOL!C$32:N2548,4,0)),VLOOKUP(B579,HOKEY!C$35:N1892,4,0)),VLOOKUP(B579,KRİKET!C$30:N2322,4,0)),VLOOKUP(B579,'FERDİ BRANŞLAR'!B$2:M668,4,0))</f>
        <v>#N/A</v>
      </c>
      <c r="F579" s="185" t="e">
        <f>IFERROR(IFERROR(IFERROR(IFERROR(IFERROR(IFERROR(IFERROR(VLOOKUP(B579,FUTSAL!C$69:N12049,5,0),VLOOKUP(B579,VOLEYBOL!C$54:N2445,5,0)),VLOOKUP(B579,FUTBOL!C$31:N2533,5,0)),VLOOKUP(B579,BASKETBOL!C$42:N2547,5,0)),VLOOKUP(B579,HENTBOL!C$32:N2548,5,0)),VLOOKUP(B579,HOKEY!C$35:N1892,5,0)),VLOOKUP(B579,KRİKET!C$30:N2322,5,0)),VLOOKUP(B579,'FERDİ BRANŞLAR'!B$2:M668,5,0))</f>
        <v>#N/A</v>
      </c>
      <c r="G579" s="185" t="e">
        <f>IFERROR(IFERROR(IFERROR(IFERROR(IFERROR(IFERROR(IFERROR(VLOOKUP(B579,FUTSAL!C$69:N12494,6,0),VLOOKUP(B579,VOLEYBOL!C$54:N2890,6,0)),VLOOKUP(B579,FUTBOL!C$31:N2978,6,0)),VLOOKUP(B579,BASKETBOL!C$42:N2992,6,0)),VLOOKUP(B579,HENTBOL!C$32:N2993,6,0)),VLOOKUP(B579,HOKEY!C$35:N2337,6,0)),VLOOKUP(B579,KRİKET!C$30:N2767,6,0)),VLOOKUP(B579,'FERDİ BRANŞLAR'!B$2:M668,6,0))</f>
        <v>#N/A</v>
      </c>
      <c r="H579" s="185" t="e">
        <f>IFERROR(IFERROR(IFERROR(IFERROR(IFERROR(IFERROR(IFERROR(VLOOKUP(B579,FUTSAL!C$69:N12494,7,0),VLOOKUP(B579,VOLEYBOL!C$54:N2890,7,0)),VLOOKUP(B579,FUTBOL!C$31:N2978,7,0)),VLOOKUP(B579,BASKETBOL!C$42:N2992,7,0)),VLOOKUP(B579,HENTBOL!C$32:N2993,7,0)),VLOOKUP(B579,HOKEY!C$35:N2337,7,0)),VLOOKUP(B579,KRİKET!C$30:N2767,7,0)),VLOOKUP(B579,'FERDİ BRANŞLAR'!B$2:M668,7,0))</f>
        <v>#N/A</v>
      </c>
      <c r="I579" s="187" t="e">
        <f>IFERROR(IFERROR(IFERROR(IFERROR(IFERROR(IFERROR(IFERROR(VLOOKUP(B579,FUTSAL!C$69:N12494,8,0),VLOOKUP(B579,VOLEYBOL!C$54:N2890,8,0)),VLOOKUP(B579,FUTBOL!C$31:N2978,8,0)),VLOOKUP(B579,BASKETBOL!C$42:N2992,8,0)),VLOOKUP(B579,HENTBOL!C$32:N2993,8,0)),VLOOKUP(B579,HOKEY!C$35:N2337,8,0)),VLOOKUP(B579,KRİKET!C$30:N2767,8,0)),VLOOKUP(B579,'FERDİ BRANŞLAR'!B$2:M668,8,0))</f>
        <v>#N/A</v>
      </c>
      <c r="J579" s="183" t="e">
        <f>IFERROR(IFERROR(IFERROR(IFERROR(IFERROR(IFERROR(IFERROR(VLOOKUP(B579,FUTSAL!C$69:N12494,9,0),VLOOKUP(B579,VOLEYBOL!C$54:N2890,9,0)),VLOOKUP(B579,FUTBOL!C$31:N2978,9,0)),VLOOKUP(B579,BASKETBOL!C$42:N2992,9,0)),VLOOKUP(B579,HENTBOL!C$32:N2993,9,0)),VLOOKUP(B579,HOKEY!C$35:N2337,9,0)),VLOOKUP(B579,KRİKET!C$30:N2767,9,0)),VLOOKUP(B579,'FERDİ BRANŞLAR'!B$2:M668,9,0))</f>
        <v>#N/A</v>
      </c>
      <c r="K579" s="183" t="e">
        <f>IFERROR(IFERROR(IFERROR(IFERROR(IFERROR(IFERROR(IFERROR(VLOOKUP(B579,FUTSAL!C$69:N12494,10,0),VLOOKUP(B579,VOLEYBOL!C$54:N2890,10,0)),VLOOKUP(B579,FUTBOL!C$31:N2978,10,0)),VLOOKUP(B579,BASKETBOL!C$42:N2992,10,0)),VLOOKUP(B579,HENTBOL!C$32:N2993,10,0)),VLOOKUP(B579,HOKEY!C$35:N2337,10,0)),VLOOKUP(B579,KRİKET!C$30:N2767,10,0)),VLOOKUP(B579,'FERDİ BRANŞLAR'!B$2:M668,10,0))</f>
        <v>#N/A</v>
      </c>
      <c r="L579" s="59" t="e">
        <f>IFERROR(IFERROR(IFERROR(IFERROR(IFERROR(IFERROR(IFERROR(VLOOKUP(B579,FUTSAL!C$69:N12494,11,0),VLOOKUP(B579,VOLEYBOL!C$54:N2890,11,0)),VLOOKUP(B579,FUTBOL!C$31:N2978,11,0)),VLOOKUP(B579,BASKETBOL!C$42:N2992,11,0)),VLOOKUP(B579,HENTBOL!C$32:N2993,11,0)),VLOOKUP(B579,HOKEY!C$35:N2337,11,0)),VLOOKUP(B579,KRİKET!C$30:N2767,11,0)),VLOOKUP(B579,'FERDİ BRANŞLAR'!B$2:M668,11,0))</f>
        <v>#N/A</v>
      </c>
      <c r="M579" s="79" t="e">
        <f>IFERROR(IFERROR(IFERROR(IFERROR(IFERROR(IFERROR(IFERROR(VLOOKUP(B579,FUTSAL!C$69:N12494,12,0),VLOOKUP(B579,VOLEYBOL!C$54:N2890,12,0)),VLOOKUP(B579,FUTBOL!C$31:N2978,12,0)),VLOOKUP(B579,BASKETBOL!C$42:N2992,12,0)),VLOOKUP(B579,HENTBOL!C$32:N2993,12,0)),VLOOKUP(B579,HOKEY!C$35:N2337,11,0)),VLOOKUP(B579,KRİKET!C$30:N2767,12,0)),VLOOKUP(B579,'FERDİ BRANŞLAR'!B$2:M668,12,0))</f>
        <v>#N/A</v>
      </c>
    </row>
    <row r="580" spans="2:13" ht="12" x14ac:dyDescent="0.2">
      <c r="B580" s="104">
        <v>700</v>
      </c>
      <c r="C580" s="185" t="e">
        <f>IFERROR(IFERROR(IFERROR(IFERROR(IFERROR(IFERROR(IFERROR(VLOOKUP(B580,FUTSAL!C$69:N12050,2,0),VLOOKUP(B580,VOLEYBOL!C$54:N2446,2,0)),VLOOKUP(B580,FUTBOL!C$31:N2534,2,0)),VLOOKUP(B580,BASKETBOL!C$42:N2548,2,0)),VLOOKUP(B580,HENTBOL!C$32:N2549,2,0)),VLOOKUP(B580,HOKEY!C$35:N1893,2,0)),VLOOKUP(B580,KRİKET!C$30:N2323,2,0)),VLOOKUP(B580,'FERDİ BRANŞLAR'!B$2:M669,2,0))</f>
        <v>#N/A</v>
      </c>
      <c r="D580" s="186" t="e">
        <f>IFERROR(IFERROR(IFERROR(IFERROR(IFERROR(IFERROR(IFERROR(VLOOKUP(B580,FUTSAL!C$69:N12050,3,0),VLOOKUP(B580,VOLEYBOL!C$54:N2446,3,0)),VLOOKUP(B580,FUTBOL!C$31:N2534,3,0)),VLOOKUP(B580,BASKETBOL!C$42:N2548,3,0)),VLOOKUP(B580,HENTBOL!C$32:N2549,3,0)),VLOOKUP(B580,HOKEY!C$35:N1893,3,0)),VLOOKUP(B580,KRİKET!C$30:N2323,3,0)),VLOOKUP(B580,'FERDİ BRANŞLAR'!B$2:M669,3,0))</f>
        <v>#N/A</v>
      </c>
      <c r="E580" s="185" t="e">
        <f>IFERROR(IFERROR(IFERROR(IFERROR(IFERROR(IFERROR(IFERROR(VLOOKUP(B580,FUTSAL!C$69:N12050,4,0),VLOOKUP(B580,VOLEYBOL!C$54:N2446,4,0)),VLOOKUP(B580,FUTBOL!C$31:N2534,4,0)),VLOOKUP(B580,BASKETBOL!C$42:N2548,4,0)),VLOOKUP(B580,HENTBOL!C$32:N2549,4,0)),VLOOKUP(B580,HOKEY!C$35:N1893,4,0)),VLOOKUP(B580,KRİKET!C$30:N2323,4,0)),VLOOKUP(B580,'FERDİ BRANŞLAR'!B$2:M669,4,0))</f>
        <v>#N/A</v>
      </c>
      <c r="F580" s="185" t="e">
        <f>IFERROR(IFERROR(IFERROR(IFERROR(IFERROR(IFERROR(IFERROR(VLOOKUP(B580,FUTSAL!C$69:N12050,5,0),VLOOKUP(B580,VOLEYBOL!C$54:N2446,5,0)),VLOOKUP(B580,FUTBOL!C$31:N2534,5,0)),VLOOKUP(B580,BASKETBOL!C$42:N2548,5,0)),VLOOKUP(B580,HENTBOL!C$32:N2549,5,0)),VLOOKUP(B580,HOKEY!C$35:N1893,5,0)),VLOOKUP(B580,KRİKET!C$30:N2323,5,0)),VLOOKUP(B580,'FERDİ BRANŞLAR'!B$2:M669,5,0))</f>
        <v>#N/A</v>
      </c>
      <c r="G580" s="185" t="e">
        <f>IFERROR(IFERROR(IFERROR(IFERROR(IFERROR(IFERROR(IFERROR(VLOOKUP(B580,FUTSAL!C$69:N12495,6,0),VLOOKUP(B580,VOLEYBOL!C$54:N2891,6,0)),VLOOKUP(B580,FUTBOL!C$31:N2979,6,0)),VLOOKUP(B580,BASKETBOL!C$42:N2993,6,0)),VLOOKUP(B580,HENTBOL!C$32:N2994,6,0)),VLOOKUP(B580,HOKEY!C$35:N2338,6,0)),VLOOKUP(B580,KRİKET!C$30:N2768,6,0)),VLOOKUP(B580,'FERDİ BRANŞLAR'!B$2:M669,6,0))</f>
        <v>#N/A</v>
      </c>
      <c r="H580" s="185" t="e">
        <f>IFERROR(IFERROR(IFERROR(IFERROR(IFERROR(IFERROR(IFERROR(VLOOKUP(B580,FUTSAL!C$69:N12495,7,0),VLOOKUP(B580,VOLEYBOL!C$54:N2891,7,0)),VLOOKUP(B580,FUTBOL!C$31:N2979,7,0)),VLOOKUP(B580,BASKETBOL!C$42:N2993,7,0)),VLOOKUP(B580,HENTBOL!C$32:N2994,7,0)),VLOOKUP(B580,HOKEY!C$35:N2338,7,0)),VLOOKUP(B580,KRİKET!C$30:N2768,7,0)),VLOOKUP(B580,'FERDİ BRANŞLAR'!B$2:M669,7,0))</f>
        <v>#N/A</v>
      </c>
      <c r="I580" s="187" t="e">
        <f>IFERROR(IFERROR(IFERROR(IFERROR(IFERROR(IFERROR(IFERROR(VLOOKUP(B580,FUTSAL!C$69:N12495,8,0),VLOOKUP(B580,VOLEYBOL!C$54:N2891,8,0)),VLOOKUP(B580,FUTBOL!C$31:N2979,8,0)),VLOOKUP(B580,BASKETBOL!C$42:N2993,8,0)),VLOOKUP(B580,HENTBOL!C$32:N2994,8,0)),VLOOKUP(B580,HOKEY!C$35:N2338,8,0)),VLOOKUP(B580,KRİKET!C$30:N2768,8,0)),VLOOKUP(B580,'FERDİ BRANŞLAR'!B$2:M669,8,0))</f>
        <v>#N/A</v>
      </c>
      <c r="J580" s="183" t="e">
        <f>IFERROR(IFERROR(IFERROR(IFERROR(IFERROR(IFERROR(IFERROR(VLOOKUP(B580,FUTSAL!C$69:N12495,9,0),VLOOKUP(B580,VOLEYBOL!C$54:N2891,9,0)),VLOOKUP(B580,FUTBOL!C$31:N2979,9,0)),VLOOKUP(B580,BASKETBOL!C$42:N2993,9,0)),VLOOKUP(B580,HENTBOL!C$32:N2994,9,0)),VLOOKUP(B580,HOKEY!C$35:N2338,9,0)),VLOOKUP(B580,KRİKET!C$30:N2768,9,0)),VLOOKUP(B580,'FERDİ BRANŞLAR'!B$2:M669,9,0))</f>
        <v>#N/A</v>
      </c>
      <c r="K580" s="183" t="e">
        <f>IFERROR(IFERROR(IFERROR(IFERROR(IFERROR(IFERROR(IFERROR(VLOOKUP(B580,FUTSAL!C$69:N12495,10,0),VLOOKUP(B580,VOLEYBOL!C$54:N2891,10,0)),VLOOKUP(B580,FUTBOL!C$31:N2979,10,0)),VLOOKUP(B580,BASKETBOL!C$42:N2993,10,0)),VLOOKUP(B580,HENTBOL!C$32:N2994,10,0)),VLOOKUP(B580,HOKEY!C$35:N2338,10,0)),VLOOKUP(B580,KRİKET!C$30:N2768,10,0)),VLOOKUP(B580,'FERDİ BRANŞLAR'!B$2:M669,10,0))</f>
        <v>#N/A</v>
      </c>
      <c r="L580" s="59" t="e">
        <f>IFERROR(IFERROR(IFERROR(IFERROR(IFERROR(IFERROR(IFERROR(VLOOKUP(B580,FUTSAL!C$69:N12495,11,0),VLOOKUP(B580,VOLEYBOL!C$54:N2891,11,0)),VLOOKUP(B580,FUTBOL!C$31:N2979,11,0)),VLOOKUP(B580,BASKETBOL!C$42:N2993,11,0)),VLOOKUP(B580,HENTBOL!C$32:N2994,11,0)),VLOOKUP(B580,HOKEY!C$35:N2338,11,0)),VLOOKUP(B580,KRİKET!C$30:N2768,11,0)),VLOOKUP(B580,'FERDİ BRANŞLAR'!B$2:M669,11,0))</f>
        <v>#N/A</v>
      </c>
      <c r="M580" s="79" t="e">
        <f>IFERROR(IFERROR(IFERROR(IFERROR(IFERROR(IFERROR(IFERROR(VLOOKUP(B580,FUTSAL!C$69:N12495,12,0),VLOOKUP(B580,VOLEYBOL!C$54:N2891,12,0)),VLOOKUP(B580,FUTBOL!C$31:N2979,12,0)),VLOOKUP(B580,BASKETBOL!C$42:N2993,12,0)),VLOOKUP(B580,HENTBOL!C$32:N2994,12,0)),VLOOKUP(B580,HOKEY!C$35:N2338,11,0)),VLOOKUP(B580,KRİKET!C$30:N2768,12,0)),VLOOKUP(B580,'FERDİ BRANŞLAR'!B$2:M669,12,0))</f>
        <v>#N/A</v>
      </c>
    </row>
    <row r="581" spans="2:13" ht="12" x14ac:dyDescent="0.2">
      <c r="B581" s="188" t="s">
        <v>118</v>
      </c>
      <c r="C581" s="185" t="e">
        <f>IFERROR(IFERROR(IFERROR(IFERROR(IFERROR(IFERROR(IFERROR(VLOOKUP(B581,FUTSAL!C$69:N11543,2,0),VLOOKUP(B581,VOLEYBOL!C$54:N1939,2,0)),VLOOKUP(B581,FUTBOL!C$31:N2027,2,0)),VLOOKUP(B581,BASKETBOL!C$42:N2041,2,0)),VLOOKUP(B581,HENTBOL!C$32:N2042,2,0)),VLOOKUP(B581,HOKEY!C$35:N1386,2,0)),VLOOKUP(B581,KRİKET!C$30:N1816,2,0)),VLOOKUP(B581,'FERDİ BRANŞLAR'!B$2:M162,2,0))</f>
        <v>#N/A</v>
      </c>
      <c r="D581" s="186" t="e">
        <f>IFERROR(IFERROR(IFERROR(IFERROR(IFERROR(IFERROR(IFERROR(VLOOKUP(B581,FUTSAL!C$69:N11543,3,0),VLOOKUP(B581,VOLEYBOL!C$54:N1939,3,0)),VLOOKUP(B581,FUTBOL!C$31:N2027,3,0)),VLOOKUP(B581,BASKETBOL!C$42:N2041,3,0)),VLOOKUP(B581,HENTBOL!C$32:N2042,3,0)),VLOOKUP(B581,HOKEY!C$35:N1386,3,0)),VLOOKUP(B581,KRİKET!C$30:N1816,3,0)),VLOOKUP(B581,'FERDİ BRANŞLAR'!B$2:M162,3,0))</f>
        <v>#N/A</v>
      </c>
      <c r="E581" s="185" t="e">
        <f>IFERROR(IFERROR(IFERROR(IFERROR(IFERROR(IFERROR(IFERROR(VLOOKUP(B581,FUTSAL!C$69:N11543,4,0),VLOOKUP(B581,VOLEYBOL!C$54:N1939,4,0)),VLOOKUP(B581,FUTBOL!C$31:N2027,4,0)),VLOOKUP(B581,BASKETBOL!C$42:N2041,4,0)),VLOOKUP(B581,HENTBOL!C$32:N2042,4,0)),VLOOKUP(B581,HOKEY!C$35:N1386,4,0)),VLOOKUP(B581,KRİKET!C$30:N1816,4,0)),VLOOKUP(B581,'FERDİ BRANŞLAR'!B$2:M162,4,0))</f>
        <v>#N/A</v>
      </c>
      <c r="F581" s="185" t="e">
        <f>IFERROR(IFERROR(IFERROR(IFERROR(IFERROR(IFERROR(IFERROR(VLOOKUP(B581,FUTSAL!C$69:N11543,5,0),VLOOKUP(B581,VOLEYBOL!C$54:N1939,5,0)),VLOOKUP(B581,FUTBOL!C$31:N2027,5,0)),VLOOKUP(B581,BASKETBOL!C$42:N2041,5,0)),VLOOKUP(B581,HENTBOL!C$32:N2042,5,0)),VLOOKUP(B581,HOKEY!C$35:N1386,5,0)),VLOOKUP(B581,KRİKET!C$30:N1816,5,0)),VLOOKUP(B581,'FERDİ BRANŞLAR'!B$2:M162,5,0))</f>
        <v>#N/A</v>
      </c>
      <c r="G581" s="185" t="e">
        <f>IFERROR(IFERROR(IFERROR(IFERROR(IFERROR(IFERROR(IFERROR(VLOOKUP(B581,FUTSAL!C$69:N11988,6,0),VLOOKUP(B581,VOLEYBOL!C$54:N2384,6,0)),VLOOKUP(B581,FUTBOL!C$31:N2472,6,0)),VLOOKUP(B581,BASKETBOL!C$42:N2486,6,0)),VLOOKUP(B581,HENTBOL!C$32:N2487,6,0)),VLOOKUP(B581,HOKEY!C$35:N1831,6,0)),VLOOKUP(B581,KRİKET!C$30:N2261,6,0)),VLOOKUP(B581,'FERDİ BRANŞLAR'!B$2:M162,6,0))</f>
        <v>#N/A</v>
      </c>
      <c r="H581" s="185" t="e">
        <f>IFERROR(IFERROR(IFERROR(IFERROR(IFERROR(IFERROR(IFERROR(VLOOKUP(B581,FUTSAL!C$69:N11988,7,0),VLOOKUP(B581,VOLEYBOL!C$54:N2384,7,0)),VLOOKUP(B581,FUTBOL!C$31:N2472,7,0)),VLOOKUP(B581,BASKETBOL!C$42:N2486,7,0)),VLOOKUP(B581,HENTBOL!C$32:N2487,7,0)),VLOOKUP(B581,HOKEY!C$35:N1831,7,0)),VLOOKUP(B581,KRİKET!C$30:N2261,7,0)),VLOOKUP(B581,'FERDİ BRANŞLAR'!B$2:M162,7,0))</f>
        <v>#N/A</v>
      </c>
      <c r="I581" s="187" t="e">
        <f>IFERROR(IFERROR(IFERROR(IFERROR(IFERROR(IFERROR(IFERROR(VLOOKUP(B581,FUTSAL!C$69:N11988,8,0),VLOOKUP(B581,VOLEYBOL!C$54:N2384,8,0)),VLOOKUP(B581,FUTBOL!C$31:N2472,8,0)),VLOOKUP(B581,BASKETBOL!C$42:N2486,8,0)),VLOOKUP(B581,HENTBOL!C$32:N2487,8,0)),VLOOKUP(B581,HOKEY!C$35:N1831,8,0)),VLOOKUP(B581,KRİKET!C$30:N2261,8,0)),VLOOKUP(B581,'FERDİ BRANŞLAR'!B$2:M162,8,0))</f>
        <v>#N/A</v>
      </c>
      <c r="J581" s="183" t="e">
        <f>IFERROR(IFERROR(IFERROR(IFERROR(IFERROR(IFERROR(IFERROR(VLOOKUP(B581,FUTSAL!C$69:N11988,9,0),VLOOKUP(B581,VOLEYBOL!C$54:N2384,9,0)),VLOOKUP(B581,FUTBOL!C$31:N2472,9,0)),VLOOKUP(B581,BASKETBOL!C$42:N2486,9,0)),VLOOKUP(B581,HENTBOL!C$32:N2487,9,0)),VLOOKUP(B581,HOKEY!C$35:N1831,9,0)),VLOOKUP(B581,KRİKET!C$30:N2261,9,0)),VLOOKUP(B581,'FERDİ BRANŞLAR'!B$2:M162,9,0))</f>
        <v>#N/A</v>
      </c>
      <c r="K581" s="183" t="e">
        <f>IFERROR(IFERROR(IFERROR(IFERROR(IFERROR(IFERROR(IFERROR(VLOOKUP(B581,FUTSAL!C$69:N11988,10,0),VLOOKUP(B581,VOLEYBOL!C$54:N2384,10,0)),VLOOKUP(B581,FUTBOL!C$31:N2472,10,0)),VLOOKUP(B581,BASKETBOL!C$42:N2486,10,0)),VLOOKUP(B581,HENTBOL!C$32:N2487,10,0)),VLOOKUP(B581,HOKEY!C$35:N1831,10,0)),VLOOKUP(B581,KRİKET!C$30:N2261,10,0)),VLOOKUP(B581,'FERDİ BRANŞLAR'!B$2:M162,10,0))</f>
        <v>#N/A</v>
      </c>
      <c r="L581" s="59" t="e">
        <f>IFERROR(IFERROR(IFERROR(IFERROR(IFERROR(IFERROR(IFERROR(VLOOKUP(B581,FUTSAL!C$69:N11988,11,0),VLOOKUP(B581,VOLEYBOL!C$54:N2384,11,0)),VLOOKUP(B581,FUTBOL!C$31:N2472,11,0)),VLOOKUP(B581,BASKETBOL!C$42:N2486,11,0)),VLOOKUP(B581,HENTBOL!C$32:N2487,11,0)),VLOOKUP(B581,HOKEY!C$35:N1831,11,0)),VLOOKUP(B581,KRİKET!C$30:N2261,11,0)),VLOOKUP(B581,'FERDİ BRANŞLAR'!B$2:M162,11,0))</f>
        <v>#N/A</v>
      </c>
      <c r="M581" s="79" t="e">
        <f>IFERROR(IFERROR(IFERROR(IFERROR(IFERROR(IFERROR(IFERROR(VLOOKUP(B581,FUTSAL!C$69:N11988,12,0),VLOOKUP(B581,VOLEYBOL!C$54:N2384,12,0)),VLOOKUP(B581,FUTBOL!C$31:N2472,12,0)),VLOOKUP(B581,BASKETBOL!C$42:N2486,12,0)),VLOOKUP(B581,HENTBOL!C$32:N2487,12,0)),VLOOKUP(B581,HOKEY!C$35:N1831,11,0)),VLOOKUP(B581,KRİKET!C$30:N2261,12,0)),VLOOKUP(B581,'FERDİ BRANŞLAR'!B$2:M162,12,0))</f>
        <v>#N/A</v>
      </c>
    </row>
    <row r="582" spans="2:13" ht="12" x14ac:dyDescent="0.2">
      <c r="B582" s="104"/>
      <c r="C582" s="185" t="e">
        <f>IFERROR(IFERROR(IFERROR(IFERROR(IFERROR(IFERROR(IFERROR(VLOOKUP(B582,FUTSAL!C$69:N12059,2,0),VLOOKUP(B582,VOLEYBOL!C$54:N2455,2,0)),VLOOKUP(B582,FUTBOL!C$31:N2543,2,0)),VLOOKUP(B582,BASKETBOL!C$42:N2557,2,0)),VLOOKUP(B582,HENTBOL!C$32:N2558,2,0)),VLOOKUP(B582,HOKEY!C$35:N1902,2,0)),VLOOKUP(B582,KRİKET!C$30:N2332,2,0)),VLOOKUP(B582,'FERDİ BRANŞLAR'!B$2:M678,2,0))</f>
        <v>#N/A</v>
      </c>
      <c r="D582" s="186" t="e">
        <f>IFERROR(IFERROR(IFERROR(IFERROR(IFERROR(IFERROR(IFERROR(VLOOKUP(B582,FUTSAL!C$69:N12059,3,0),VLOOKUP(B582,VOLEYBOL!C$54:N2455,3,0)),VLOOKUP(B582,FUTBOL!C$31:N2543,3,0)),VLOOKUP(B582,BASKETBOL!C$42:N2557,3,0)),VLOOKUP(B582,HENTBOL!C$32:N2558,3,0)),VLOOKUP(B582,HOKEY!C$35:N1902,3,0)),VLOOKUP(B582,KRİKET!C$30:N2332,3,0)),VLOOKUP(B582,'FERDİ BRANŞLAR'!B$2:M678,3,0))</f>
        <v>#N/A</v>
      </c>
      <c r="E582" s="185" t="e">
        <f>IFERROR(IFERROR(IFERROR(IFERROR(IFERROR(IFERROR(IFERROR(VLOOKUP(B582,FUTSAL!C$69:N12059,4,0),VLOOKUP(B582,VOLEYBOL!C$54:N2455,4,0)),VLOOKUP(B582,FUTBOL!C$31:N2543,4,0)),VLOOKUP(B582,BASKETBOL!C$42:N2557,4,0)),VLOOKUP(B582,HENTBOL!C$32:N2558,4,0)),VLOOKUP(B582,HOKEY!C$35:N1902,4,0)),VLOOKUP(B582,KRİKET!C$30:N2332,4,0)),VLOOKUP(B582,'FERDİ BRANŞLAR'!B$2:M678,4,0))</f>
        <v>#N/A</v>
      </c>
      <c r="F582" s="185" t="e">
        <f>IFERROR(IFERROR(IFERROR(IFERROR(IFERROR(IFERROR(IFERROR(VLOOKUP(B582,FUTSAL!C$69:N12059,5,0),VLOOKUP(B582,VOLEYBOL!C$54:N2455,5,0)),VLOOKUP(B582,FUTBOL!C$31:N2543,5,0)),VLOOKUP(B582,BASKETBOL!C$42:N2557,5,0)),VLOOKUP(B582,HENTBOL!C$32:N2558,5,0)),VLOOKUP(B582,HOKEY!C$35:N1902,5,0)),VLOOKUP(B582,KRİKET!C$30:N2332,5,0)),VLOOKUP(B582,'FERDİ BRANŞLAR'!B$2:M678,5,0))</f>
        <v>#N/A</v>
      </c>
      <c r="G582" s="185" t="e">
        <f>IFERROR(IFERROR(IFERROR(IFERROR(IFERROR(IFERROR(IFERROR(VLOOKUP(B582,FUTSAL!C$69:N12504,6,0),VLOOKUP(B582,VOLEYBOL!C$54:N2900,6,0)),VLOOKUP(B582,FUTBOL!C$31:N2988,6,0)),VLOOKUP(B582,BASKETBOL!C$42:N3002,6,0)),VLOOKUP(B582,HENTBOL!C$32:N3003,6,0)),VLOOKUP(B582,HOKEY!C$35:N2347,6,0)),VLOOKUP(B582,KRİKET!C$30:N2777,6,0)),VLOOKUP(B582,'FERDİ BRANŞLAR'!B$2:M678,6,0))</f>
        <v>#N/A</v>
      </c>
      <c r="H582" s="185" t="e">
        <f>IFERROR(IFERROR(IFERROR(IFERROR(IFERROR(IFERROR(IFERROR(VLOOKUP(B582,FUTSAL!C$69:N12504,7,0),VLOOKUP(B582,VOLEYBOL!C$54:N2900,7,0)),VLOOKUP(B582,FUTBOL!C$31:N2988,7,0)),VLOOKUP(B582,BASKETBOL!C$42:N3002,7,0)),VLOOKUP(B582,HENTBOL!C$32:N3003,7,0)),VLOOKUP(B582,HOKEY!C$35:N2347,7,0)),VLOOKUP(B582,KRİKET!C$30:N2777,7,0)),VLOOKUP(B582,'FERDİ BRANŞLAR'!B$2:M678,7,0))</f>
        <v>#N/A</v>
      </c>
      <c r="I582" s="187" t="e">
        <f>IFERROR(IFERROR(IFERROR(IFERROR(IFERROR(IFERROR(IFERROR(VLOOKUP(B582,FUTSAL!C$69:N12504,8,0),VLOOKUP(B582,VOLEYBOL!C$54:N2900,8,0)),VLOOKUP(B582,FUTBOL!C$31:N2988,8,0)),VLOOKUP(B582,BASKETBOL!C$42:N3002,8,0)),VLOOKUP(B582,HENTBOL!C$32:N3003,8,0)),VLOOKUP(B582,HOKEY!C$35:N2347,8,0)),VLOOKUP(B582,KRİKET!C$30:N2777,8,0)),VLOOKUP(B582,'FERDİ BRANŞLAR'!B$2:M678,8,0))</f>
        <v>#N/A</v>
      </c>
      <c r="J582" s="183" t="e">
        <f>IFERROR(IFERROR(IFERROR(IFERROR(IFERROR(IFERROR(IFERROR(VLOOKUP(B582,FUTSAL!C$69:N12504,9,0),VLOOKUP(B582,VOLEYBOL!C$54:N2900,9,0)),VLOOKUP(B582,FUTBOL!C$31:N2988,9,0)),VLOOKUP(B582,BASKETBOL!C$42:N3002,9,0)),VLOOKUP(B582,HENTBOL!C$32:N3003,9,0)),VLOOKUP(B582,HOKEY!C$35:N2347,9,0)),VLOOKUP(B582,KRİKET!C$30:N2777,9,0)),VLOOKUP(B582,'FERDİ BRANŞLAR'!B$2:M678,9,0))</f>
        <v>#N/A</v>
      </c>
      <c r="K582" s="183" t="e">
        <f>IFERROR(IFERROR(IFERROR(IFERROR(IFERROR(IFERROR(IFERROR(VLOOKUP(B582,FUTSAL!C$69:N12504,10,0),VLOOKUP(B582,VOLEYBOL!C$54:N2900,10,0)),VLOOKUP(B582,FUTBOL!C$31:N2988,10,0)),VLOOKUP(B582,BASKETBOL!C$42:N3002,10,0)),VLOOKUP(B582,HENTBOL!C$32:N3003,10,0)),VLOOKUP(B582,HOKEY!C$35:N2347,10,0)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3002,11,0)),VLOOKUP(B582,HENTBOL!C$32:N3003,11,0)),VLOOKUP(B582,HOKEY!C$35:N2347,11,0)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3002,12,0)),VLOOKUP(B582,HENTBOL!C$32:N3003,12,0)),VLOOKUP(B582,HOKEY!C$35:N2347,11,0)),VLOOKUP(B582,KRİKET!C$30:N2777,12,0)),VLOOKUP(B582,'FERDİ BRANŞLAR'!B$2:M678,12,0))</f>
        <v>#N/A</v>
      </c>
    </row>
    <row r="583" spans="2:13" ht="12" x14ac:dyDescent="0.2">
      <c r="B583" s="104"/>
      <c r="C583" s="185" t="e">
        <f>IFERROR(IFERROR(IFERROR(IFERROR(IFERROR(IFERROR(IFERROR(VLOOKUP(B583,FUTSAL!C$69:N12060,2,0),VLOOKUP(B583,VOLEYBOL!C$54:N2456,2,0)),VLOOKUP(B583,FUTBOL!C$31:N2544,2,0)),VLOOKUP(B583,BASKETBOL!C$42:N2558,2,0)),VLOOKUP(B583,HENTBOL!C$32:N2559,2,0)),VLOOKUP(B583,HOKEY!C$35:N1903,2,0)),VLOOKUP(B583,KRİKET!C$30:N2333,2,0)),VLOOKUP(B583,'FERDİ BRANŞLAR'!B$2:M679,2,0))</f>
        <v>#N/A</v>
      </c>
      <c r="D583" s="186" t="e">
        <f>IFERROR(IFERROR(IFERROR(IFERROR(IFERROR(IFERROR(IFERROR(VLOOKUP(B583,FUTSAL!C$69:N12060,3,0),VLOOKUP(B583,VOLEYBOL!C$54:N2456,3,0)),VLOOKUP(B583,FUTBOL!C$31:N2544,3,0)),VLOOKUP(B583,BASKETBOL!C$42:N2558,3,0)),VLOOKUP(B583,HENTBOL!C$32:N2559,3,0)),VLOOKUP(B583,HOKEY!C$35:N1903,3,0)),VLOOKUP(B583,KRİKET!C$30:N2333,3,0)),VLOOKUP(B583,'FERDİ BRANŞLAR'!B$2:M679,3,0))</f>
        <v>#N/A</v>
      </c>
      <c r="E583" s="185" t="e">
        <f>IFERROR(IFERROR(IFERROR(IFERROR(IFERROR(IFERROR(IFERROR(VLOOKUP(B583,FUTSAL!C$69:N12060,4,0),VLOOKUP(B583,VOLEYBOL!C$54:N2456,4,0)),VLOOKUP(B583,FUTBOL!C$31:N2544,4,0)),VLOOKUP(B583,BASKETBOL!C$42:N2558,4,0)),VLOOKUP(B583,HENTBOL!C$32:N2559,4,0)),VLOOKUP(B583,HOKEY!C$35:N1903,4,0)),VLOOKUP(B583,KRİKET!C$30:N2333,4,0)),VLOOKUP(B583,'FERDİ BRANŞLAR'!B$2:M679,4,0))</f>
        <v>#N/A</v>
      </c>
      <c r="F583" s="185" t="e">
        <f>IFERROR(IFERROR(IFERROR(IFERROR(IFERROR(IFERROR(IFERROR(VLOOKUP(B583,FUTSAL!C$69:N12060,5,0),VLOOKUP(B583,VOLEYBOL!C$54:N2456,5,0)),VLOOKUP(B583,FUTBOL!C$31:N2544,5,0)),VLOOKUP(B583,BASKETBOL!C$42:N2558,5,0)),VLOOKUP(B583,HENTBOL!C$32:N2559,5,0)),VLOOKUP(B583,HOKEY!C$35:N1903,5,0)),VLOOKUP(B583,KRİKET!C$30:N2333,5,0)),VLOOKUP(B583,'FERDİ BRANŞLAR'!B$2:M679,5,0))</f>
        <v>#N/A</v>
      </c>
      <c r="G583" s="185" t="e">
        <f>IFERROR(IFERROR(IFERROR(IFERROR(IFERROR(IFERROR(IFERROR(VLOOKUP(B583,FUTSAL!C$69:N12505,6,0),VLOOKUP(B583,VOLEYBOL!C$54:N2901,6,0)),VLOOKUP(B583,FUTBOL!C$31:N2989,6,0)),VLOOKUP(B583,BASKETBOL!C$42:N3003,6,0)),VLOOKUP(B583,HENTBOL!C$32:N3004,6,0)),VLOOKUP(B583,HOKEY!C$35:N2348,6,0)),VLOOKUP(B583,KRİKET!C$30:N2778,6,0)),VLOOKUP(B583,'FERDİ BRANŞLAR'!B$2:M679,6,0))</f>
        <v>#N/A</v>
      </c>
      <c r="H583" s="185" t="e">
        <f>IFERROR(IFERROR(IFERROR(IFERROR(IFERROR(IFERROR(IFERROR(VLOOKUP(B583,FUTSAL!C$69:N12505,7,0),VLOOKUP(B583,VOLEYBOL!C$54:N2901,7,0)),VLOOKUP(B583,FUTBOL!C$31:N2989,7,0)),VLOOKUP(B583,BASKETBOL!C$42:N3003,7,0)),VLOOKUP(B583,HENTBOL!C$32:N3004,7,0)),VLOOKUP(B583,HOKEY!C$35:N2348,7,0)),VLOOKUP(B583,KRİKET!C$30:N2778,7,0)),VLOOKUP(B583,'FERDİ BRANŞLAR'!B$2:M679,7,0))</f>
        <v>#N/A</v>
      </c>
      <c r="I583" s="187" t="e">
        <f>IFERROR(IFERROR(IFERROR(IFERROR(IFERROR(IFERROR(IFERROR(VLOOKUP(B583,FUTSAL!C$69:N12505,8,0),VLOOKUP(B583,VOLEYBOL!C$54:N2901,8,0)),VLOOKUP(B583,FUTBOL!C$31:N2989,8,0)),VLOOKUP(B583,BASKETBOL!C$42:N3003,8,0)),VLOOKUP(B583,HENTBOL!C$32:N3004,8,0)),VLOOKUP(B583,HOKEY!C$35:N2348,8,0)),VLOOKUP(B583,KRİKET!C$30:N2778,8,0)),VLOOKUP(B583,'FERDİ BRANŞLAR'!B$2:M679,8,0))</f>
        <v>#N/A</v>
      </c>
      <c r="J583" s="183" t="e">
        <f>IFERROR(IFERROR(IFERROR(IFERROR(IFERROR(IFERROR(IFERROR(VLOOKUP(B583,FUTSAL!C$69:N12505,9,0),VLOOKUP(B583,VOLEYBOL!C$54:N2901,9,0)),VLOOKUP(B583,FUTBOL!C$31:N2989,9,0)),VLOOKUP(B583,BASKETBOL!C$42:N3003,9,0)),VLOOKUP(B583,HENTBOL!C$32:N3004,9,0)),VLOOKUP(B583,HOKEY!C$35:N2348,9,0)),VLOOKUP(B583,KRİKET!C$30:N2778,9,0)),VLOOKUP(B583,'FERDİ BRANŞLAR'!B$2:M679,9,0))</f>
        <v>#N/A</v>
      </c>
      <c r="K583" s="183" t="e">
        <f>IFERROR(IFERROR(IFERROR(IFERROR(IFERROR(IFERROR(IFERROR(VLOOKUP(B583,FUTSAL!C$69:N12505,10,0),VLOOKUP(B583,VOLEYBOL!C$54:N2901,10,0)),VLOOKUP(B583,FUTBOL!C$31:N2989,10,0)),VLOOKUP(B583,BASKETBOL!C$42:N3003,10,0)),VLOOKUP(B583,HENTBOL!C$32:N3004,10,0)),VLOOKUP(B583,HOKEY!C$35:N2348,10,0)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3003,11,0)),VLOOKUP(B583,HENTBOL!C$32:N3004,11,0)),VLOOKUP(B583,HOKEY!C$35:N2348,11,0)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3003,12,0)),VLOOKUP(B583,HENTBOL!C$32:N3004,12,0)),VLOOKUP(B583,HOKEY!C$35:N2348,11,0)),VLOOKUP(B583,KRİKET!C$30:N2778,12,0)),VLOOKUP(B583,'FERDİ BRANŞLAR'!B$2:M679,12,0))</f>
        <v>#N/A</v>
      </c>
    </row>
    <row r="584" spans="2:13" ht="12" x14ac:dyDescent="0.2">
      <c r="B584" s="104"/>
      <c r="C584" s="185" t="e">
        <f>IFERROR(IFERROR(IFERROR(IFERROR(IFERROR(IFERROR(IFERROR(VLOOKUP(B584,FUTSAL!C$69:N12061,2,0),VLOOKUP(B584,VOLEYBOL!C$54:N2457,2,0)),VLOOKUP(B584,FUTBOL!C$31:N2545,2,0)),VLOOKUP(B584,BASKETBOL!C$42:N2559,2,0)),VLOOKUP(B584,HENTBOL!C$32:N2560,2,0)),VLOOKUP(B584,HOKEY!C$35:N1904,2,0)),VLOOKUP(B584,KRİKET!C$30:N2334,2,0)),VLOOKUP(B584,'FERDİ BRANŞLAR'!B$2:M680,2,0))</f>
        <v>#N/A</v>
      </c>
      <c r="D584" s="186" t="e">
        <f>IFERROR(IFERROR(IFERROR(IFERROR(IFERROR(IFERROR(IFERROR(VLOOKUP(B584,FUTSAL!C$69:N12061,3,0),VLOOKUP(B584,VOLEYBOL!C$54:N2457,3,0)),VLOOKUP(B584,FUTBOL!C$31:N2545,3,0)),VLOOKUP(B584,BASKETBOL!C$42:N2559,3,0)),VLOOKUP(B584,HENTBOL!C$32:N2560,3,0)),VLOOKUP(B584,HOKEY!C$35:N1904,3,0)),VLOOKUP(B584,KRİKET!C$30:N2334,3,0)),VLOOKUP(B584,'FERDİ BRANŞLAR'!B$2:M680,3,0))</f>
        <v>#N/A</v>
      </c>
      <c r="E584" s="185" t="e">
        <f>IFERROR(IFERROR(IFERROR(IFERROR(IFERROR(IFERROR(IFERROR(VLOOKUP(B584,FUTSAL!C$69:N12061,4,0),VLOOKUP(B584,VOLEYBOL!C$54:N2457,4,0)),VLOOKUP(B584,FUTBOL!C$31:N2545,4,0)),VLOOKUP(B584,BASKETBOL!C$42:N2559,4,0)),VLOOKUP(B584,HENTBOL!C$32:N2560,4,0)),VLOOKUP(B584,HOKEY!C$35:N1904,4,0)),VLOOKUP(B584,KRİKET!C$30:N2334,4,0)),VLOOKUP(B584,'FERDİ BRANŞLAR'!B$2:M680,4,0))</f>
        <v>#N/A</v>
      </c>
      <c r="F584" s="185" t="e">
        <f>IFERROR(IFERROR(IFERROR(IFERROR(IFERROR(IFERROR(IFERROR(VLOOKUP(B584,FUTSAL!C$69:N12061,5,0),VLOOKUP(B584,VOLEYBOL!C$54:N2457,5,0)),VLOOKUP(B584,FUTBOL!C$31:N2545,5,0)),VLOOKUP(B584,BASKETBOL!C$42:N2559,5,0)),VLOOKUP(B584,HENTBOL!C$32:N2560,5,0)),VLOOKUP(B584,HOKEY!C$35:N1904,5,0)),VLOOKUP(B584,KRİKET!C$30:N2334,5,0)),VLOOKUP(B584,'FERDİ BRANŞLAR'!B$2:M680,5,0))</f>
        <v>#N/A</v>
      </c>
      <c r="G584" s="185" t="e">
        <f>IFERROR(IFERROR(IFERROR(IFERROR(IFERROR(IFERROR(IFERROR(VLOOKUP(B584,FUTSAL!C$69:N12506,6,0),VLOOKUP(B584,VOLEYBOL!C$54:N2902,6,0)),VLOOKUP(B584,FUTBOL!C$31:N2990,6,0)),VLOOKUP(B584,BASKETBOL!C$42:N3004,6,0)),VLOOKUP(B584,HENTBOL!C$32:N3005,6,0)),VLOOKUP(B584,HOKEY!C$35:N2349,6,0)),VLOOKUP(B584,KRİKET!C$30:N2779,6,0)),VLOOKUP(B584,'FERDİ BRANŞLAR'!B$2:M680,6,0))</f>
        <v>#N/A</v>
      </c>
      <c r="H584" s="185" t="e">
        <f>IFERROR(IFERROR(IFERROR(IFERROR(IFERROR(IFERROR(IFERROR(VLOOKUP(B584,FUTSAL!C$69:N12506,7,0),VLOOKUP(B584,VOLEYBOL!C$54:N2902,7,0)),VLOOKUP(B584,FUTBOL!C$31:N2990,7,0)),VLOOKUP(B584,BASKETBOL!C$42:N3004,7,0)),VLOOKUP(B584,HENTBOL!C$32:N3005,7,0)),VLOOKUP(B584,HOKEY!C$35:N2349,7,0)),VLOOKUP(B584,KRİKET!C$30:N2779,7,0)),VLOOKUP(B584,'FERDİ BRANŞLAR'!B$2:M680,7,0))</f>
        <v>#N/A</v>
      </c>
      <c r="I584" s="187" t="e">
        <f>IFERROR(IFERROR(IFERROR(IFERROR(IFERROR(IFERROR(IFERROR(VLOOKUP(B584,FUTSAL!C$69:N12506,8,0),VLOOKUP(B584,VOLEYBOL!C$54:N2902,8,0)),VLOOKUP(B584,FUTBOL!C$31:N2990,8,0)),VLOOKUP(B584,BASKETBOL!C$42:N3004,8,0)),VLOOKUP(B584,HENTBOL!C$32:N3005,8,0)),VLOOKUP(B584,HOKEY!C$35:N2349,8,0)),VLOOKUP(B584,KRİKET!C$30:N2779,8,0)),VLOOKUP(B584,'FERDİ BRANŞLAR'!B$2:M680,8,0))</f>
        <v>#N/A</v>
      </c>
      <c r="J584" s="183" t="e">
        <f>IFERROR(IFERROR(IFERROR(IFERROR(IFERROR(IFERROR(IFERROR(VLOOKUP(B584,FUTSAL!C$69:N12506,9,0),VLOOKUP(B584,VOLEYBOL!C$54:N2902,9,0)),VLOOKUP(B584,FUTBOL!C$31:N2990,9,0)),VLOOKUP(B584,BASKETBOL!C$42:N3004,9,0)),VLOOKUP(B584,HENTBOL!C$32:N3005,9,0)),VLOOKUP(B584,HOKEY!C$35:N2349,9,0)),VLOOKUP(B584,KRİKET!C$30:N2779,9,0)),VLOOKUP(B584,'FERDİ BRANŞLAR'!B$2:M680,9,0))</f>
        <v>#N/A</v>
      </c>
      <c r="K584" s="183" t="e">
        <f>IFERROR(IFERROR(IFERROR(IFERROR(IFERROR(IFERROR(IFERROR(VLOOKUP(B584,FUTSAL!C$69:N12506,10,0),VLOOKUP(B584,VOLEYBOL!C$54:N2902,10,0)),VLOOKUP(B584,FUTBOL!C$31:N2990,10,0)),VLOOKUP(B584,BASKETBOL!C$42:N3004,10,0)),VLOOKUP(B584,HENTBOL!C$32:N3005,10,0)),VLOOKUP(B584,HOKEY!C$35:N2349,10,0)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3004,11,0)),VLOOKUP(B584,HENTBOL!C$32:N3005,11,0)),VLOOKUP(B584,HOKEY!C$35:N2349,11,0)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3004,12,0)),VLOOKUP(B584,HENTBOL!C$32:N3005,12,0)),VLOOKUP(B584,HOKEY!C$35:N2349,11,0)),VLOOKUP(B584,KRİKET!C$30:N2779,12,0)),VLOOKUP(B584,'FERDİ BRANŞLAR'!B$2:M680,12,0))</f>
        <v>#N/A</v>
      </c>
    </row>
    <row r="585" spans="2:13" ht="12" x14ac:dyDescent="0.2">
      <c r="B585" s="104"/>
      <c r="C585" s="185" t="e">
        <f>IFERROR(IFERROR(IFERROR(IFERROR(IFERROR(IFERROR(IFERROR(VLOOKUP(B585,FUTSAL!C$69:N12062,2,0),VLOOKUP(B585,VOLEYBOL!C$54:N2458,2,0)),VLOOKUP(B585,FUTBOL!C$31:N2546,2,0)),VLOOKUP(B585,BASKETBOL!C$42:N2560,2,0)),VLOOKUP(B585,HENTBOL!C$32:N2561,2,0)),VLOOKUP(B585,HOKEY!C$35:N1905,2,0)),VLOOKUP(B585,KRİKET!C$30:N2335,2,0)),VLOOKUP(B585,'FERDİ BRANŞLAR'!B$2:M681,2,0))</f>
        <v>#N/A</v>
      </c>
      <c r="D585" s="186" t="e">
        <f>IFERROR(IFERROR(IFERROR(IFERROR(IFERROR(IFERROR(IFERROR(VLOOKUP(B585,FUTSAL!C$69:N12062,3,0),VLOOKUP(B585,VOLEYBOL!C$54:N2458,3,0)),VLOOKUP(B585,FUTBOL!C$31:N2546,3,0)),VLOOKUP(B585,BASKETBOL!C$42:N2560,3,0)),VLOOKUP(B585,HENTBOL!C$32:N2561,3,0)),VLOOKUP(B585,HOKEY!C$35:N1905,3,0)),VLOOKUP(B585,KRİKET!C$30:N2335,3,0)),VLOOKUP(B585,'FERDİ BRANŞLAR'!B$2:M681,3,0))</f>
        <v>#N/A</v>
      </c>
      <c r="E585" s="185" t="e">
        <f>IFERROR(IFERROR(IFERROR(IFERROR(IFERROR(IFERROR(IFERROR(VLOOKUP(B585,FUTSAL!C$69:N12062,4,0),VLOOKUP(B585,VOLEYBOL!C$54:N2458,4,0)),VLOOKUP(B585,FUTBOL!C$31:N2546,4,0)),VLOOKUP(B585,BASKETBOL!C$42:N2560,4,0)),VLOOKUP(B585,HENTBOL!C$32:N2561,4,0)),VLOOKUP(B585,HOKEY!C$35:N1905,4,0)),VLOOKUP(B585,KRİKET!C$30:N2335,4,0)),VLOOKUP(B585,'FERDİ BRANŞLAR'!B$2:M681,4,0))</f>
        <v>#N/A</v>
      </c>
      <c r="F585" s="185" t="e">
        <f>IFERROR(IFERROR(IFERROR(IFERROR(IFERROR(IFERROR(IFERROR(VLOOKUP(B585,FUTSAL!C$69:N12062,5,0),VLOOKUP(B585,VOLEYBOL!C$54:N2458,5,0)),VLOOKUP(B585,FUTBOL!C$31:N2546,5,0)),VLOOKUP(B585,BASKETBOL!C$42:N2560,5,0)),VLOOKUP(B585,HENTBOL!C$32:N2561,5,0)),VLOOKUP(B585,HOKEY!C$35:N1905,5,0)),VLOOKUP(B585,KRİKET!C$30:N2335,5,0)),VLOOKUP(B585,'FERDİ BRANŞLAR'!B$2:M681,5,0))</f>
        <v>#N/A</v>
      </c>
      <c r="G585" s="185" t="e">
        <f>IFERROR(IFERROR(IFERROR(IFERROR(IFERROR(IFERROR(IFERROR(VLOOKUP(B585,FUTSAL!C$69:N12507,6,0),VLOOKUP(B585,VOLEYBOL!C$54:N2903,6,0)),VLOOKUP(B585,FUTBOL!C$31:N2991,6,0)),VLOOKUP(B585,BASKETBOL!C$42:N3005,6,0)),VLOOKUP(B585,HENTBOL!C$32:N3006,6,0)),VLOOKUP(B585,HOKEY!C$35:N2350,6,0)),VLOOKUP(B585,KRİKET!C$30:N2780,6,0)),VLOOKUP(B585,'FERDİ BRANŞLAR'!B$2:M681,6,0))</f>
        <v>#N/A</v>
      </c>
      <c r="H585" s="185" t="e">
        <f>IFERROR(IFERROR(IFERROR(IFERROR(IFERROR(IFERROR(IFERROR(VLOOKUP(B585,FUTSAL!C$69:N12507,7,0),VLOOKUP(B585,VOLEYBOL!C$54:N2903,7,0)),VLOOKUP(B585,FUTBOL!C$31:N2991,7,0)),VLOOKUP(B585,BASKETBOL!C$42:N3005,7,0)),VLOOKUP(B585,HENTBOL!C$32:N3006,7,0)),VLOOKUP(B585,HOKEY!C$35:N2350,7,0)),VLOOKUP(B585,KRİKET!C$30:N2780,7,0)),VLOOKUP(B585,'FERDİ BRANŞLAR'!B$2:M681,7,0))</f>
        <v>#N/A</v>
      </c>
      <c r="I585" s="187" t="e">
        <f>IFERROR(IFERROR(IFERROR(IFERROR(IFERROR(IFERROR(IFERROR(VLOOKUP(B585,FUTSAL!C$69:N12507,8,0),VLOOKUP(B585,VOLEYBOL!C$54:N2903,8,0)),VLOOKUP(B585,FUTBOL!C$31:N2991,8,0)),VLOOKUP(B585,BASKETBOL!C$42:N3005,8,0)),VLOOKUP(B585,HENTBOL!C$32:N3006,8,0)),VLOOKUP(B585,HOKEY!C$35:N2350,8,0)),VLOOKUP(B585,KRİKET!C$30:N2780,8,0)),VLOOKUP(B585,'FERDİ BRANŞLAR'!B$2:M681,8,0))</f>
        <v>#N/A</v>
      </c>
      <c r="J585" s="183" t="e">
        <f>IFERROR(IFERROR(IFERROR(IFERROR(IFERROR(IFERROR(IFERROR(VLOOKUP(B585,FUTSAL!C$69:N12507,9,0),VLOOKUP(B585,VOLEYBOL!C$54:N2903,9,0)),VLOOKUP(B585,FUTBOL!C$31:N2991,9,0)),VLOOKUP(B585,BASKETBOL!C$42:N3005,9,0)),VLOOKUP(B585,HENTBOL!C$32:N3006,9,0)),VLOOKUP(B585,HOKEY!C$35:N2350,9,0)),VLOOKUP(B585,KRİKET!C$30:N2780,9,0)),VLOOKUP(B585,'FERDİ BRANŞLAR'!B$2:M681,9,0))</f>
        <v>#N/A</v>
      </c>
      <c r="K585" s="183" t="e">
        <f>IFERROR(IFERROR(IFERROR(IFERROR(IFERROR(IFERROR(IFERROR(VLOOKUP(B585,FUTSAL!C$69:N12507,10,0),VLOOKUP(B585,VOLEYBOL!C$54:N2903,10,0)),VLOOKUP(B585,FUTBOL!C$31:N2991,10,0)),VLOOKUP(B585,BASKETBOL!C$42:N3005,10,0)),VLOOKUP(B585,HENTBOL!C$32:N3006,10,0)),VLOOKUP(B585,HOKEY!C$35:N2350,10,0)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3005,11,0)),VLOOKUP(B585,HENTBOL!C$32:N3006,11,0)),VLOOKUP(B585,HOKEY!C$35:N2350,11,0)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3005,12,0)),VLOOKUP(B585,HENTBOL!C$32:N3006,12,0)),VLOOKUP(B585,HOKEY!C$35:N2350,11,0)),VLOOKUP(B585,KRİKET!C$30:N2780,12,0)),VLOOKUP(B585,'FERDİ BRANŞLAR'!B$2:M681,12,0))</f>
        <v>#N/A</v>
      </c>
    </row>
    <row r="586" spans="2:13" ht="12" x14ac:dyDescent="0.2">
      <c r="B586" s="104"/>
      <c r="C586" s="185" t="e">
        <f>IFERROR(IFERROR(IFERROR(IFERROR(IFERROR(IFERROR(IFERROR(VLOOKUP(B586,FUTSAL!C$69:N12063,2,0),VLOOKUP(B586,VOLEYBOL!C$54:N2459,2,0)),VLOOKUP(B586,FUTBOL!C$31:N2547,2,0)),VLOOKUP(B586,BASKETBOL!C$42:N2561,2,0)),VLOOKUP(B586,HENTBOL!C$32:N2562,2,0)),VLOOKUP(B586,HOKEY!C$35:N1906,2,0)),VLOOKUP(B586,KRİKET!C$30:N2336,2,0)),VLOOKUP(B586,'FERDİ BRANŞLAR'!B$2:M682,2,0))</f>
        <v>#N/A</v>
      </c>
      <c r="D586" s="186" t="e">
        <f>IFERROR(IFERROR(IFERROR(IFERROR(IFERROR(IFERROR(IFERROR(VLOOKUP(B586,FUTSAL!C$69:N12063,3,0),VLOOKUP(B586,VOLEYBOL!C$54:N2459,3,0)),VLOOKUP(B586,FUTBOL!C$31:N2547,3,0)),VLOOKUP(B586,BASKETBOL!C$42:N2561,3,0)),VLOOKUP(B586,HENTBOL!C$32:N2562,3,0)),VLOOKUP(B586,HOKEY!C$35:N1906,3,0)),VLOOKUP(B586,KRİKET!C$30:N2336,3,0)),VLOOKUP(B586,'FERDİ BRANŞLAR'!B$2:M682,3,0))</f>
        <v>#N/A</v>
      </c>
      <c r="E586" s="185" t="e">
        <f>IFERROR(IFERROR(IFERROR(IFERROR(IFERROR(IFERROR(IFERROR(VLOOKUP(B586,FUTSAL!C$69:N12063,4,0),VLOOKUP(B586,VOLEYBOL!C$54:N2459,4,0)),VLOOKUP(B586,FUTBOL!C$31:N2547,4,0)),VLOOKUP(B586,BASKETBOL!C$42:N2561,4,0)),VLOOKUP(B586,HENTBOL!C$32:N2562,4,0)),VLOOKUP(B586,HOKEY!C$35:N1906,4,0)),VLOOKUP(B586,KRİKET!C$30:N2336,4,0)),VLOOKUP(B586,'FERDİ BRANŞLAR'!B$2:M682,4,0))</f>
        <v>#N/A</v>
      </c>
      <c r="F586" s="185" t="e">
        <f>IFERROR(IFERROR(IFERROR(IFERROR(IFERROR(IFERROR(IFERROR(VLOOKUP(B586,FUTSAL!C$69:N12063,5,0),VLOOKUP(B586,VOLEYBOL!C$54:N2459,5,0)),VLOOKUP(B586,FUTBOL!C$31:N2547,5,0)),VLOOKUP(B586,BASKETBOL!C$42:N2561,5,0)),VLOOKUP(B586,HENTBOL!C$32:N2562,5,0)),VLOOKUP(B586,HOKEY!C$35:N1906,5,0)),VLOOKUP(B586,KRİKET!C$30:N2336,5,0)),VLOOKUP(B586,'FERDİ BRANŞLAR'!B$2:M682,5,0))</f>
        <v>#N/A</v>
      </c>
      <c r="G586" s="185" t="e">
        <f>IFERROR(IFERROR(IFERROR(IFERROR(IFERROR(IFERROR(IFERROR(VLOOKUP(B586,FUTSAL!C$69:N12508,6,0),VLOOKUP(B586,VOLEYBOL!C$54:N2904,6,0)),VLOOKUP(B586,FUTBOL!C$31:N2992,6,0)),VLOOKUP(B586,BASKETBOL!C$42:N3006,6,0)),VLOOKUP(B586,HENTBOL!C$32:N3007,6,0)),VLOOKUP(B586,HOKEY!C$35:N2351,6,0)),VLOOKUP(B586,KRİKET!C$30:N2781,6,0)),VLOOKUP(B586,'FERDİ BRANŞLAR'!B$2:M682,6,0))</f>
        <v>#N/A</v>
      </c>
      <c r="H586" s="185" t="e">
        <f>IFERROR(IFERROR(IFERROR(IFERROR(IFERROR(IFERROR(IFERROR(VLOOKUP(B586,FUTSAL!C$69:N12508,7,0),VLOOKUP(B586,VOLEYBOL!C$54:N2904,7,0)),VLOOKUP(B586,FUTBOL!C$31:N2992,7,0)),VLOOKUP(B586,BASKETBOL!C$42:N3006,7,0)),VLOOKUP(B586,HENTBOL!C$32:N3007,7,0)),VLOOKUP(B586,HOKEY!C$35:N2351,7,0)),VLOOKUP(B586,KRİKET!C$30:N2781,7,0)),VLOOKUP(B586,'FERDİ BRANŞLAR'!B$2:M682,7,0))</f>
        <v>#N/A</v>
      </c>
      <c r="I586" s="187" t="e">
        <f>IFERROR(IFERROR(IFERROR(IFERROR(IFERROR(IFERROR(IFERROR(VLOOKUP(B586,FUTSAL!C$69:N12508,8,0),VLOOKUP(B586,VOLEYBOL!C$54:N2904,8,0)),VLOOKUP(B586,FUTBOL!C$31:N2992,8,0)),VLOOKUP(B586,BASKETBOL!C$42:N3006,8,0)),VLOOKUP(B586,HENTBOL!C$32:N3007,8,0)),VLOOKUP(B586,HOKEY!C$35:N2351,8,0)),VLOOKUP(B586,KRİKET!C$30:N2781,8,0)),VLOOKUP(B586,'FERDİ BRANŞLAR'!B$2:M682,8,0))</f>
        <v>#N/A</v>
      </c>
      <c r="J586" s="183" t="e">
        <f>IFERROR(IFERROR(IFERROR(IFERROR(IFERROR(IFERROR(IFERROR(VLOOKUP(B586,FUTSAL!C$69:N12508,9,0),VLOOKUP(B586,VOLEYBOL!C$54:N2904,9,0)),VLOOKUP(B586,FUTBOL!C$31:N2992,9,0)),VLOOKUP(B586,BASKETBOL!C$42:N3006,9,0)),VLOOKUP(B586,HENTBOL!C$32:N3007,9,0)),VLOOKUP(B586,HOKEY!C$35:N2351,9,0)),VLOOKUP(B586,KRİKET!C$30:N2781,9,0)),VLOOKUP(B586,'FERDİ BRANŞLAR'!B$2:M682,9,0))</f>
        <v>#N/A</v>
      </c>
      <c r="K586" s="183" t="e">
        <f>IFERROR(IFERROR(IFERROR(IFERROR(IFERROR(IFERROR(IFERROR(VLOOKUP(B586,FUTSAL!C$69:N12508,10,0),VLOOKUP(B586,VOLEYBOL!C$54:N2904,10,0)),VLOOKUP(B586,FUTBOL!C$31:N2992,10,0)),VLOOKUP(B586,BASKETBOL!C$42:N3006,10,0)),VLOOKUP(B586,HENTBOL!C$32:N3007,10,0)),VLOOKUP(B586,HOKEY!C$35:N2351,10,0)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3006,11,0)),VLOOKUP(B586,HENTBOL!C$32:N3007,11,0)),VLOOKUP(B586,HOKEY!C$35:N2351,11,0)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3006,12,0)),VLOOKUP(B586,HENTBOL!C$32:N3007,12,0)),VLOOKUP(B586,HOKEY!C$35:N2351,11,0)),VLOOKUP(B586,KRİKET!C$30:N2781,12,0)),VLOOKUP(B586,'FERDİ BRANŞLAR'!B$2:M682,12,0))</f>
        <v>#N/A</v>
      </c>
    </row>
    <row r="587" spans="2:13" ht="12" x14ac:dyDescent="0.2">
      <c r="B587" s="104"/>
      <c r="C587" s="185" t="e">
        <f>IFERROR(IFERROR(IFERROR(IFERROR(IFERROR(IFERROR(IFERROR(VLOOKUP(B587,FUTSAL!C$69:N12064,2,0),VLOOKUP(B587,VOLEYBOL!C$54:N2460,2,0)),VLOOKUP(B587,FUTBOL!C$31:N2548,2,0)),VLOOKUP(B587,BASKETBOL!C$42:N2562,2,0)),VLOOKUP(B587,HENTBOL!C$32:N2563,2,0)),VLOOKUP(B587,HOKEY!C$35:N1907,2,0)),VLOOKUP(B587,KRİKET!C$30:N2337,2,0)),VLOOKUP(B587,'FERDİ BRANŞLAR'!B$2:M683,2,0))</f>
        <v>#N/A</v>
      </c>
      <c r="D587" s="186" t="e">
        <f>IFERROR(IFERROR(IFERROR(IFERROR(IFERROR(IFERROR(IFERROR(VLOOKUP(B587,FUTSAL!C$69:N12064,3,0),VLOOKUP(B587,VOLEYBOL!C$54:N2460,3,0)),VLOOKUP(B587,FUTBOL!C$31:N2548,3,0)),VLOOKUP(B587,BASKETBOL!C$42:N2562,3,0)),VLOOKUP(B587,HENTBOL!C$32:N2563,3,0)),VLOOKUP(B587,HOKEY!C$35:N1907,3,0)),VLOOKUP(B587,KRİKET!C$30:N2337,3,0)),VLOOKUP(B587,'FERDİ BRANŞLAR'!B$2:M683,3,0))</f>
        <v>#N/A</v>
      </c>
      <c r="E587" s="185" t="e">
        <f>IFERROR(IFERROR(IFERROR(IFERROR(IFERROR(IFERROR(IFERROR(VLOOKUP(B587,FUTSAL!C$69:N12064,4,0),VLOOKUP(B587,VOLEYBOL!C$54:N2460,4,0)),VLOOKUP(B587,FUTBOL!C$31:N2548,4,0)),VLOOKUP(B587,BASKETBOL!C$42:N2562,4,0)),VLOOKUP(B587,HENTBOL!C$32:N2563,4,0)),VLOOKUP(B587,HOKEY!C$35:N1907,4,0)),VLOOKUP(B587,KRİKET!C$30:N2337,4,0)),VLOOKUP(B587,'FERDİ BRANŞLAR'!B$2:M683,4,0))</f>
        <v>#N/A</v>
      </c>
      <c r="F587" s="185" t="e">
        <f>IFERROR(IFERROR(IFERROR(IFERROR(IFERROR(IFERROR(IFERROR(VLOOKUP(B587,FUTSAL!C$69:N12064,5,0),VLOOKUP(B587,VOLEYBOL!C$54:N2460,5,0)),VLOOKUP(B587,FUTBOL!C$31:N2548,5,0)),VLOOKUP(B587,BASKETBOL!C$42:N2562,5,0)),VLOOKUP(B587,HENTBOL!C$32:N2563,5,0)),VLOOKUP(B587,HOKEY!C$35:N1907,5,0)),VLOOKUP(B587,KRİKET!C$30:N2337,5,0)),VLOOKUP(B587,'FERDİ BRANŞLAR'!B$2:M683,5,0))</f>
        <v>#N/A</v>
      </c>
      <c r="G587" s="185" t="e">
        <f>IFERROR(IFERROR(IFERROR(IFERROR(IFERROR(IFERROR(IFERROR(VLOOKUP(B587,FUTSAL!C$69:N12509,6,0),VLOOKUP(B587,VOLEYBOL!C$54:N2905,6,0)),VLOOKUP(B587,FUTBOL!C$31:N2993,6,0)),VLOOKUP(B587,BASKETBOL!C$42:N3007,6,0)),VLOOKUP(B587,HENTBOL!C$32:N3008,6,0)),VLOOKUP(B587,HOKEY!C$35:N2352,6,0)),VLOOKUP(B587,KRİKET!C$30:N2782,6,0)),VLOOKUP(B587,'FERDİ BRANŞLAR'!B$2:M683,6,0))</f>
        <v>#N/A</v>
      </c>
      <c r="H587" s="185" t="e">
        <f>IFERROR(IFERROR(IFERROR(IFERROR(IFERROR(IFERROR(IFERROR(VLOOKUP(B587,FUTSAL!C$69:N12509,7,0),VLOOKUP(B587,VOLEYBOL!C$54:N2905,7,0)),VLOOKUP(B587,FUTBOL!C$31:N2993,7,0)),VLOOKUP(B587,BASKETBOL!C$42:N3007,7,0)),VLOOKUP(B587,HENTBOL!C$32:N3008,7,0)),VLOOKUP(B587,HOKEY!C$35:N2352,7,0)),VLOOKUP(B587,KRİKET!C$30:N2782,7,0)),VLOOKUP(B587,'FERDİ BRANŞLAR'!B$2:M683,7,0))</f>
        <v>#N/A</v>
      </c>
      <c r="I587" s="187" t="e">
        <f>IFERROR(IFERROR(IFERROR(IFERROR(IFERROR(IFERROR(IFERROR(VLOOKUP(B587,FUTSAL!C$69:N12509,8,0),VLOOKUP(B587,VOLEYBOL!C$54:N2905,8,0)),VLOOKUP(B587,FUTBOL!C$31:N2993,8,0)),VLOOKUP(B587,BASKETBOL!C$42:N3007,8,0)),VLOOKUP(B587,HENTBOL!C$32:N3008,8,0)),VLOOKUP(B587,HOKEY!C$35:N2352,8,0)),VLOOKUP(B587,KRİKET!C$30:N2782,8,0)),VLOOKUP(B587,'FERDİ BRANŞLAR'!B$2:M683,8,0))</f>
        <v>#N/A</v>
      </c>
      <c r="J587" s="183" t="e">
        <f>IFERROR(IFERROR(IFERROR(IFERROR(IFERROR(IFERROR(IFERROR(VLOOKUP(B587,FUTSAL!C$69:N12509,9,0),VLOOKUP(B587,VOLEYBOL!C$54:N2905,9,0)),VLOOKUP(B587,FUTBOL!C$31:N2993,9,0)),VLOOKUP(B587,BASKETBOL!C$42:N3007,9,0)),VLOOKUP(B587,HENTBOL!C$32:N3008,9,0)),VLOOKUP(B587,HOKEY!C$35:N2352,9,0)),VLOOKUP(B587,KRİKET!C$30:N2782,9,0)),VLOOKUP(B587,'FERDİ BRANŞLAR'!B$2:M683,9,0))</f>
        <v>#N/A</v>
      </c>
      <c r="K587" s="183" t="e">
        <f>IFERROR(IFERROR(IFERROR(IFERROR(IFERROR(IFERROR(IFERROR(VLOOKUP(B587,FUTSAL!C$69:N12509,10,0),VLOOKUP(B587,VOLEYBOL!C$54:N2905,10,0)),VLOOKUP(B587,FUTBOL!C$31:N2993,10,0)),VLOOKUP(B587,BASKETBOL!C$42:N3007,10,0)),VLOOKUP(B587,HENTBOL!C$32:N3008,10,0)),VLOOKUP(B587,HOKEY!C$35:N2352,10,0)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3007,11,0)),VLOOKUP(B587,HENTBOL!C$32:N3008,11,0)),VLOOKUP(B587,HOKEY!C$35:N2352,11,0)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3007,12,0)),VLOOKUP(B587,HENTBOL!C$32:N3008,12,0)),VLOOKUP(B587,HOKEY!C$35:N2352,11,0)),VLOOKUP(B587,KRİKET!C$30:N2782,12,0)),VLOOKUP(B587,'FERDİ BRANŞLAR'!B$2:M683,12,0))</f>
        <v>#N/A</v>
      </c>
    </row>
    <row r="588" spans="2:13" ht="12" x14ac:dyDescent="0.2">
      <c r="B588" s="104"/>
      <c r="C588" s="185" t="e">
        <f>IFERROR(IFERROR(IFERROR(IFERROR(IFERROR(IFERROR(IFERROR(VLOOKUP(B588,FUTSAL!C$69:N12065,2,0),VLOOKUP(B588,VOLEYBOL!C$54:N2461,2,0)),VLOOKUP(B588,FUTBOL!C$31:N2549,2,0)),VLOOKUP(B588,BASKETBOL!C$42:N2563,2,0)),VLOOKUP(B588,HENTBOL!C$32:N2564,2,0)),VLOOKUP(B588,HOKEY!C$35:N1908,2,0)),VLOOKUP(B588,KRİKET!C$30:N2338,2,0)),VLOOKUP(B588,'FERDİ BRANŞLAR'!B$2:M684,2,0))</f>
        <v>#N/A</v>
      </c>
      <c r="D588" s="186" t="e">
        <f>IFERROR(IFERROR(IFERROR(IFERROR(IFERROR(IFERROR(IFERROR(VLOOKUP(B588,FUTSAL!C$69:N12065,3,0),VLOOKUP(B588,VOLEYBOL!C$54:N2461,3,0)),VLOOKUP(B588,FUTBOL!C$31:N2549,3,0)),VLOOKUP(B588,BASKETBOL!C$42:N2563,3,0)),VLOOKUP(B588,HENTBOL!C$32:N2564,3,0)),VLOOKUP(B588,HOKEY!C$35:N1908,3,0)),VLOOKUP(B588,KRİKET!C$30:N2338,3,0)),VLOOKUP(B588,'FERDİ BRANŞLAR'!B$2:M684,3,0))</f>
        <v>#N/A</v>
      </c>
      <c r="E588" s="185" t="e">
        <f>IFERROR(IFERROR(IFERROR(IFERROR(IFERROR(IFERROR(IFERROR(VLOOKUP(B588,FUTSAL!C$69:N12065,4,0),VLOOKUP(B588,VOLEYBOL!C$54:N2461,4,0)),VLOOKUP(B588,FUTBOL!C$31:N2549,4,0)),VLOOKUP(B588,BASKETBOL!C$42:N2563,4,0)),VLOOKUP(B588,HENTBOL!C$32:N2564,4,0)),VLOOKUP(B588,HOKEY!C$35:N1908,4,0)),VLOOKUP(B588,KRİKET!C$30:N2338,4,0)),VLOOKUP(B588,'FERDİ BRANŞLAR'!B$2:M684,4,0))</f>
        <v>#N/A</v>
      </c>
      <c r="F588" s="185" t="e">
        <f>IFERROR(IFERROR(IFERROR(IFERROR(IFERROR(IFERROR(IFERROR(VLOOKUP(B588,FUTSAL!C$69:N12065,5,0),VLOOKUP(B588,VOLEYBOL!C$54:N2461,5,0)),VLOOKUP(B588,FUTBOL!C$31:N2549,5,0)),VLOOKUP(B588,BASKETBOL!C$42:N2563,5,0)),VLOOKUP(B588,HENTBOL!C$32:N2564,5,0)),VLOOKUP(B588,HOKEY!C$35:N1908,5,0)),VLOOKUP(B588,KRİKET!C$30:N2338,5,0)),VLOOKUP(B588,'FERDİ BRANŞLAR'!B$2:M684,5,0))</f>
        <v>#N/A</v>
      </c>
      <c r="G588" s="185" t="e">
        <f>IFERROR(IFERROR(IFERROR(IFERROR(IFERROR(IFERROR(IFERROR(VLOOKUP(B588,FUTSAL!C$69:N12510,6,0),VLOOKUP(B588,VOLEYBOL!C$54:N2906,6,0)),VLOOKUP(B588,FUTBOL!C$31:N2994,6,0)),VLOOKUP(B588,BASKETBOL!C$42:N3008,6,0)),VLOOKUP(B588,HENTBOL!C$32:N3009,6,0)),VLOOKUP(B588,HOKEY!C$35:N2353,6,0)),VLOOKUP(B588,KRİKET!C$30:N2783,6,0)),VLOOKUP(B588,'FERDİ BRANŞLAR'!B$2:M684,6,0))</f>
        <v>#N/A</v>
      </c>
      <c r="H588" s="185" t="e">
        <f>IFERROR(IFERROR(IFERROR(IFERROR(IFERROR(IFERROR(IFERROR(VLOOKUP(B588,FUTSAL!C$69:N12510,7,0),VLOOKUP(B588,VOLEYBOL!C$54:N2906,7,0)),VLOOKUP(B588,FUTBOL!C$31:N2994,7,0)),VLOOKUP(B588,BASKETBOL!C$42:N3008,7,0)),VLOOKUP(B588,HENTBOL!C$32:N3009,7,0)),VLOOKUP(B588,HOKEY!C$35:N2353,7,0)),VLOOKUP(B588,KRİKET!C$30:N2783,7,0)),VLOOKUP(B588,'FERDİ BRANŞLAR'!B$2:M684,7,0))</f>
        <v>#N/A</v>
      </c>
      <c r="I588" s="187" t="e">
        <f>IFERROR(IFERROR(IFERROR(IFERROR(IFERROR(IFERROR(IFERROR(VLOOKUP(B588,FUTSAL!C$69:N12510,8,0),VLOOKUP(B588,VOLEYBOL!C$54:N2906,8,0)),VLOOKUP(B588,FUTBOL!C$31:N2994,8,0)),VLOOKUP(B588,BASKETBOL!C$42:N3008,8,0)),VLOOKUP(B588,HENTBOL!C$32:N3009,8,0)),VLOOKUP(B588,HOKEY!C$35:N2353,8,0)),VLOOKUP(B588,KRİKET!C$30:N2783,8,0)),VLOOKUP(B588,'FERDİ BRANŞLAR'!B$2:M684,8,0))</f>
        <v>#N/A</v>
      </c>
      <c r="J588" s="183" t="e">
        <f>IFERROR(IFERROR(IFERROR(IFERROR(IFERROR(IFERROR(IFERROR(VLOOKUP(B588,FUTSAL!C$69:N12510,9,0),VLOOKUP(B588,VOLEYBOL!C$54:N2906,9,0)),VLOOKUP(B588,FUTBOL!C$31:N2994,9,0)),VLOOKUP(B588,BASKETBOL!C$42:N3008,9,0)),VLOOKUP(B588,HENTBOL!C$32:N3009,9,0)),VLOOKUP(B588,HOKEY!C$35:N2353,9,0)),VLOOKUP(B588,KRİKET!C$30:N2783,9,0)),VLOOKUP(B588,'FERDİ BRANŞLAR'!B$2:M684,9,0))</f>
        <v>#N/A</v>
      </c>
      <c r="K588" s="183" t="e">
        <f>IFERROR(IFERROR(IFERROR(IFERROR(IFERROR(IFERROR(IFERROR(VLOOKUP(B588,FUTSAL!C$69:N12510,10,0),VLOOKUP(B588,VOLEYBOL!C$54:N2906,10,0)),VLOOKUP(B588,FUTBOL!C$31:N2994,10,0)),VLOOKUP(B588,BASKETBOL!C$42:N3008,10,0)),VLOOKUP(B588,HENTBOL!C$32:N3009,10,0)),VLOOKUP(B588,HOKEY!C$35:N2353,10,0)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3008,11,0)),VLOOKUP(B588,HENTBOL!C$32:N3009,11,0)),VLOOKUP(B588,HOKEY!C$35:N2353,11,0)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3008,12,0)),VLOOKUP(B588,HENTBOL!C$32:N3009,12,0)),VLOOKUP(B588,HOKEY!C$35:N2353,11,0)),VLOOKUP(B588,KRİKET!C$30:N2783,12,0)),VLOOKUP(B588,'FERDİ BRANŞLAR'!B$2:M684,12,0))</f>
        <v>#N/A</v>
      </c>
    </row>
    <row r="589" spans="2:13" ht="12" x14ac:dyDescent="0.2">
      <c r="B589" s="104"/>
      <c r="C589" s="185" t="e">
        <f>IFERROR(IFERROR(IFERROR(IFERROR(IFERROR(IFERROR(IFERROR(VLOOKUP(B589,FUTSAL!C$69:N12066,2,0),VLOOKUP(B589,VOLEYBOL!C$54:N2462,2,0)),VLOOKUP(B589,FUTBOL!C$31:N2550,2,0)),VLOOKUP(B589,BASKETBOL!C$42:N2564,2,0)),VLOOKUP(B589,HENTBOL!C$32:N2565,2,0)),VLOOKUP(B589,HOKEY!C$35:N1909,2,0)),VLOOKUP(B589,KRİKET!C$30:N2339,2,0)),VLOOKUP(B589,'FERDİ BRANŞLAR'!B$2:M685,2,0))</f>
        <v>#N/A</v>
      </c>
      <c r="D589" s="186" t="e">
        <f>IFERROR(IFERROR(IFERROR(IFERROR(IFERROR(IFERROR(IFERROR(VLOOKUP(B589,FUTSAL!C$69:N12066,3,0),VLOOKUP(B589,VOLEYBOL!C$54:N2462,3,0)),VLOOKUP(B589,FUTBOL!C$31:N2550,3,0)),VLOOKUP(B589,BASKETBOL!C$42:N2564,3,0)),VLOOKUP(B589,HENTBOL!C$32:N2565,3,0)),VLOOKUP(B589,HOKEY!C$35:N1909,3,0)),VLOOKUP(B589,KRİKET!C$30:N2339,3,0)),VLOOKUP(B589,'FERDİ BRANŞLAR'!B$2:M685,3,0))</f>
        <v>#N/A</v>
      </c>
      <c r="E589" s="185" t="e">
        <f>IFERROR(IFERROR(IFERROR(IFERROR(IFERROR(IFERROR(IFERROR(VLOOKUP(B589,FUTSAL!C$69:N12066,4,0),VLOOKUP(B589,VOLEYBOL!C$54:N2462,4,0)),VLOOKUP(B589,FUTBOL!C$31:N2550,4,0)),VLOOKUP(B589,BASKETBOL!C$42:N2564,4,0)),VLOOKUP(B589,HENTBOL!C$32:N2565,4,0)),VLOOKUP(B589,HOKEY!C$35:N1909,4,0)),VLOOKUP(B589,KRİKET!C$30:N2339,4,0)),VLOOKUP(B589,'FERDİ BRANŞLAR'!B$2:M685,4,0))</f>
        <v>#N/A</v>
      </c>
      <c r="F589" s="185" t="e">
        <f>IFERROR(IFERROR(IFERROR(IFERROR(IFERROR(IFERROR(IFERROR(VLOOKUP(B589,FUTSAL!C$69:N12066,5,0),VLOOKUP(B589,VOLEYBOL!C$54:N2462,5,0)),VLOOKUP(B589,FUTBOL!C$31:N2550,5,0)),VLOOKUP(B589,BASKETBOL!C$42:N2564,5,0)),VLOOKUP(B589,HENTBOL!C$32:N2565,5,0)),VLOOKUP(B589,HOKEY!C$35:N1909,5,0)),VLOOKUP(B589,KRİKET!C$30:N2339,5,0)),VLOOKUP(B589,'FERDİ BRANŞLAR'!B$2:M685,5,0))</f>
        <v>#N/A</v>
      </c>
      <c r="G589" s="185" t="e">
        <f>IFERROR(IFERROR(IFERROR(IFERROR(IFERROR(IFERROR(IFERROR(VLOOKUP(B589,FUTSAL!C$69:N12511,6,0),VLOOKUP(B589,VOLEYBOL!C$54:N2907,6,0)),VLOOKUP(B589,FUTBOL!C$31:N2995,6,0)),VLOOKUP(B589,BASKETBOL!C$42:N3009,6,0)),VLOOKUP(B589,HENTBOL!C$32:N3010,6,0)),VLOOKUP(B589,HOKEY!C$35:N2354,6,0)),VLOOKUP(B589,KRİKET!C$30:N2784,6,0)),VLOOKUP(B589,'FERDİ BRANŞLAR'!B$2:M685,6,0))</f>
        <v>#N/A</v>
      </c>
      <c r="H589" s="185" t="e">
        <f>IFERROR(IFERROR(IFERROR(IFERROR(IFERROR(IFERROR(IFERROR(VLOOKUP(B589,FUTSAL!C$69:N12511,7,0),VLOOKUP(B589,VOLEYBOL!C$54:N2907,7,0)),VLOOKUP(B589,FUTBOL!C$31:N2995,7,0)),VLOOKUP(B589,BASKETBOL!C$42:N3009,7,0)),VLOOKUP(B589,HENTBOL!C$32:N3010,7,0)),VLOOKUP(B589,HOKEY!C$35:N2354,7,0)),VLOOKUP(B589,KRİKET!C$30:N2784,7,0)),VLOOKUP(B589,'FERDİ BRANŞLAR'!B$2:M685,7,0))</f>
        <v>#N/A</v>
      </c>
      <c r="I589" s="187" t="e">
        <f>IFERROR(IFERROR(IFERROR(IFERROR(IFERROR(IFERROR(IFERROR(VLOOKUP(B589,FUTSAL!C$69:N12511,8,0),VLOOKUP(B589,VOLEYBOL!C$54:N2907,8,0)),VLOOKUP(B589,FUTBOL!C$31:N2995,8,0)),VLOOKUP(B589,BASKETBOL!C$42:N3009,8,0)),VLOOKUP(B589,HENTBOL!C$32:N3010,8,0)),VLOOKUP(B589,HOKEY!C$35:N2354,8,0)),VLOOKUP(B589,KRİKET!C$30:N2784,8,0)),VLOOKUP(B589,'FERDİ BRANŞLAR'!B$2:M685,8,0))</f>
        <v>#N/A</v>
      </c>
      <c r="J589" s="183" t="e">
        <f>IFERROR(IFERROR(IFERROR(IFERROR(IFERROR(IFERROR(IFERROR(VLOOKUP(B589,FUTSAL!C$69:N12511,9,0),VLOOKUP(B589,VOLEYBOL!C$54:N2907,9,0)),VLOOKUP(B589,FUTBOL!C$31:N2995,9,0)),VLOOKUP(B589,BASKETBOL!C$42:N3009,9,0)),VLOOKUP(B589,HENTBOL!C$32:N3010,9,0)),VLOOKUP(B589,HOKEY!C$35:N2354,9,0)),VLOOKUP(B589,KRİKET!C$30:N2784,9,0)),VLOOKUP(B589,'FERDİ BRANŞLAR'!B$2:M685,9,0))</f>
        <v>#N/A</v>
      </c>
      <c r="K589" s="183" t="e">
        <f>IFERROR(IFERROR(IFERROR(IFERROR(IFERROR(IFERROR(IFERROR(VLOOKUP(B589,FUTSAL!C$69:N12511,10,0),VLOOKUP(B589,VOLEYBOL!C$54:N2907,10,0)),VLOOKUP(B589,FUTBOL!C$31:N2995,10,0)),VLOOKUP(B589,BASKETBOL!C$42:N3009,10,0)),VLOOKUP(B589,HENTBOL!C$32:N3010,10,0)),VLOOKUP(B589,HOKEY!C$35:N2354,10,0)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3009,11,0)),VLOOKUP(B589,HENTBOL!C$32:N3010,11,0)),VLOOKUP(B589,HOKEY!C$35:N2354,11,0)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3009,12,0)),VLOOKUP(B589,HENTBOL!C$32:N3010,12,0)),VLOOKUP(B589,HOKEY!C$35:N2354,11,0)),VLOOKUP(B589,KRİKET!C$30:N2784,12,0)),VLOOKUP(B589,'FERDİ BRANŞLAR'!B$2:M685,12,0))</f>
        <v>#N/A</v>
      </c>
    </row>
    <row r="590" spans="2:13" ht="12" x14ac:dyDescent="0.2">
      <c r="B590" s="104"/>
      <c r="C590" s="185" t="e">
        <f>IFERROR(IFERROR(IFERROR(IFERROR(IFERROR(IFERROR(IFERROR(VLOOKUP(B590,FUTSAL!C$69:N12067,2,0),VLOOKUP(B590,VOLEYBOL!C$54:N2463,2,0)),VLOOKUP(B590,FUTBOL!C$31:N2551,2,0)),VLOOKUP(B590,BASKETBOL!C$42:N2565,2,0)),VLOOKUP(B590,HENTBOL!C$32:N2566,2,0)),VLOOKUP(B590,HOKEY!C$35:N1910,2,0)),VLOOKUP(B590,KRİKET!C$30:N2340,2,0)),VLOOKUP(B590,'FERDİ BRANŞLAR'!B$2:M686,2,0))</f>
        <v>#N/A</v>
      </c>
      <c r="D590" s="186" t="e">
        <f>IFERROR(IFERROR(IFERROR(IFERROR(IFERROR(IFERROR(IFERROR(VLOOKUP(B590,FUTSAL!C$69:N12067,3,0),VLOOKUP(B590,VOLEYBOL!C$54:N2463,3,0)),VLOOKUP(B590,FUTBOL!C$31:N2551,3,0)),VLOOKUP(B590,BASKETBOL!C$42:N2565,3,0)),VLOOKUP(B590,HENTBOL!C$32:N2566,3,0)),VLOOKUP(B590,HOKEY!C$35:N1910,3,0)),VLOOKUP(B590,KRİKET!C$30:N2340,3,0)),VLOOKUP(B590,'FERDİ BRANŞLAR'!B$2:M686,3,0))</f>
        <v>#N/A</v>
      </c>
      <c r="E590" s="185" t="e">
        <f>IFERROR(IFERROR(IFERROR(IFERROR(IFERROR(IFERROR(IFERROR(VLOOKUP(B590,FUTSAL!C$69:N12067,4,0),VLOOKUP(B590,VOLEYBOL!C$54:N2463,4,0)),VLOOKUP(B590,FUTBOL!C$31:N2551,4,0)),VLOOKUP(B590,BASKETBOL!C$42:N2565,4,0)),VLOOKUP(B590,HENTBOL!C$32:N2566,4,0)),VLOOKUP(B590,HOKEY!C$35:N1910,4,0)),VLOOKUP(B590,KRİKET!C$30:N2340,4,0)),VLOOKUP(B590,'FERDİ BRANŞLAR'!B$2:M686,4,0))</f>
        <v>#N/A</v>
      </c>
      <c r="F590" s="185" t="e">
        <f>IFERROR(IFERROR(IFERROR(IFERROR(IFERROR(IFERROR(IFERROR(VLOOKUP(B590,FUTSAL!C$69:N12067,5,0),VLOOKUP(B590,VOLEYBOL!C$54:N2463,5,0)),VLOOKUP(B590,FUTBOL!C$31:N2551,5,0)),VLOOKUP(B590,BASKETBOL!C$42:N2565,5,0)),VLOOKUP(B590,HENTBOL!C$32:N2566,5,0)),VLOOKUP(B590,HOKEY!C$35:N1910,5,0)),VLOOKUP(B590,KRİKET!C$30:N2340,5,0)),VLOOKUP(B590,'FERDİ BRANŞLAR'!B$2:M686,5,0))</f>
        <v>#N/A</v>
      </c>
      <c r="G590" s="185" t="e">
        <f>IFERROR(IFERROR(IFERROR(IFERROR(IFERROR(IFERROR(IFERROR(VLOOKUP(B590,FUTSAL!C$69:N12512,6,0),VLOOKUP(B590,VOLEYBOL!C$54:N2908,6,0)),VLOOKUP(B590,FUTBOL!C$31:N2996,6,0)),VLOOKUP(B590,BASKETBOL!C$42:N3010,6,0)),VLOOKUP(B590,HENTBOL!C$32:N3011,6,0)),VLOOKUP(B590,HOKEY!C$35:N2355,6,0)),VLOOKUP(B590,KRİKET!C$30:N2785,6,0)),VLOOKUP(B590,'FERDİ BRANŞLAR'!B$2:M686,6,0))</f>
        <v>#N/A</v>
      </c>
      <c r="H590" s="185" t="e">
        <f>IFERROR(IFERROR(IFERROR(IFERROR(IFERROR(IFERROR(IFERROR(VLOOKUP(B590,FUTSAL!C$69:N12512,7,0),VLOOKUP(B590,VOLEYBOL!C$54:N2908,7,0)),VLOOKUP(B590,FUTBOL!C$31:N2996,7,0)),VLOOKUP(B590,BASKETBOL!C$42:N3010,7,0)),VLOOKUP(B590,HENTBOL!C$32:N3011,7,0)),VLOOKUP(B590,HOKEY!C$35:N2355,7,0)),VLOOKUP(B590,KRİKET!C$30:N2785,7,0)),VLOOKUP(B590,'FERDİ BRANŞLAR'!B$2:M686,7,0))</f>
        <v>#N/A</v>
      </c>
      <c r="I590" s="187" t="e">
        <f>IFERROR(IFERROR(IFERROR(IFERROR(IFERROR(IFERROR(IFERROR(VLOOKUP(B590,FUTSAL!C$69:N12512,8,0),VLOOKUP(B590,VOLEYBOL!C$54:N2908,8,0)),VLOOKUP(B590,FUTBOL!C$31:N2996,8,0)),VLOOKUP(B590,BASKETBOL!C$42:N3010,8,0)),VLOOKUP(B590,HENTBOL!C$32:N3011,8,0)),VLOOKUP(B590,HOKEY!C$35:N2355,8,0)),VLOOKUP(B590,KRİKET!C$30:N2785,8,0)),VLOOKUP(B590,'FERDİ BRANŞLAR'!B$2:M686,8,0))</f>
        <v>#N/A</v>
      </c>
      <c r="J590" s="183" t="e">
        <f>IFERROR(IFERROR(IFERROR(IFERROR(IFERROR(IFERROR(IFERROR(VLOOKUP(B590,FUTSAL!C$69:N12512,9,0),VLOOKUP(B590,VOLEYBOL!C$54:N2908,9,0)),VLOOKUP(B590,FUTBOL!C$31:N2996,9,0)),VLOOKUP(B590,BASKETBOL!C$42:N3010,9,0)),VLOOKUP(B590,HENTBOL!C$32:N3011,9,0)),VLOOKUP(B590,HOKEY!C$35:N2355,9,0)),VLOOKUP(B590,KRİKET!C$30:N2785,9,0)),VLOOKUP(B590,'FERDİ BRANŞLAR'!B$2:M686,9,0))</f>
        <v>#N/A</v>
      </c>
      <c r="K590" s="183" t="e">
        <f>IFERROR(IFERROR(IFERROR(IFERROR(IFERROR(IFERROR(IFERROR(VLOOKUP(B590,FUTSAL!C$69:N12512,10,0),VLOOKUP(B590,VOLEYBOL!C$54:N2908,10,0)),VLOOKUP(B590,FUTBOL!C$31:N2996,10,0)),VLOOKUP(B590,BASKETBOL!C$42:N3010,10,0)),VLOOKUP(B590,HENTBOL!C$32:N3011,10,0)),VLOOKUP(B590,HOKEY!C$35:N2355,10,0)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3010,11,0)),VLOOKUP(B590,HENTBOL!C$32:N3011,11,0)),VLOOKUP(B590,HOKEY!C$35:N2355,11,0)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3010,12,0)),VLOOKUP(B590,HENTBOL!C$32:N3011,12,0)),VLOOKUP(B590,HOKEY!C$35:N2355,11,0)),VLOOKUP(B590,KRİKET!C$30:N2785,12,0)),VLOOKUP(B590,'FERDİ BRANŞLAR'!B$2:M686,12,0))</f>
        <v>#N/A</v>
      </c>
    </row>
    <row r="591" spans="2:13" ht="12" x14ac:dyDescent="0.2">
      <c r="B591" s="104"/>
      <c r="C591" s="185" t="e">
        <f>IFERROR(IFERROR(IFERROR(IFERROR(IFERROR(IFERROR(IFERROR(VLOOKUP(B591,FUTSAL!C$69:N12068,2,0),VLOOKUP(B591,VOLEYBOL!C$54:N2464,2,0)),VLOOKUP(B591,FUTBOL!C$31:N2552,2,0)),VLOOKUP(B591,BASKETBOL!C$42:N2566,2,0)),VLOOKUP(B591,HENTBOL!C$32:N2567,2,0)),VLOOKUP(B591,HOKEY!C$35:N1911,2,0)),VLOOKUP(B591,KRİKET!C$30:N2341,2,0)),VLOOKUP(B591,'FERDİ BRANŞLAR'!B$2:M687,2,0))</f>
        <v>#N/A</v>
      </c>
      <c r="D591" s="186" t="e">
        <f>IFERROR(IFERROR(IFERROR(IFERROR(IFERROR(IFERROR(IFERROR(VLOOKUP(B591,FUTSAL!C$69:N12068,3,0),VLOOKUP(B591,VOLEYBOL!C$54:N2464,3,0)),VLOOKUP(B591,FUTBOL!C$31:N2552,3,0)),VLOOKUP(B591,BASKETBOL!C$42:N2566,3,0)),VLOOKUP(B591,HENTBOL!C$32:N2567,3,0)),VLOOKUP(B591,HOKEY!C$35:N1911,3,0)),VLOOKUP(B591,KRİKET!C$30:N2341,3,0)),VLOOKUP(B591,'FERDİ BRANŞLAR'!B$2:M687,3,0))</f>
        <v>#N/A</v>
      </c>
      <c r="E591" s="185" t="e">
        <f>IFERROR(IFERROR(IFERROR(IFERROR(IFERROR(IFERROR(IFERROR(VLOOKUP(B591,FUTSAL!C$69:N12068,4,0),VLOOKUP(B591,VOLEYBOL!C$54:N2464,4,0)),VLOOKUP(B591,FUTBOL!C$31:N2552,4,0)),VLOOKUP(B591,BASKETBOL!C$42:N2566,4,0)),VLOOKUP(B591,HENTBOL!C$32:N2567,4,0)),VLOOKUP(B591,HOKEY!C$35:N1911,4,0)),VLOOKUP(B591,KRİKET!C$30:N2341,4,0)),VLOOKUP(B591,'FERDİ BRANŞLAR'!B$2:M687,4,0))</f>
        <v>#N/A</v>
      </c>
      <c r="F591" s="185" t="e">
        <f>IFERROR(IFERROR(IFERROR(IFERROR(IFERROR(IFERROR(IFERROR(VLOOKUP(B591,FUTSAL!C$69:N12068,5,0),VLOOKUP(B591,VOLEYBOL!C$54:N2464,5,0)),VLOOKUP(B591,FUTBOL!C$31:N2552,5,0)),VLOOKUP(B591,BASKETBOL!C$42:N2566,5,0)),VLOOKUP(B591,HENTBOL!C$32:N2567,5,0)),VLOOKUP(B591,HOKEY!C$35:N1911,5,0)),VLOOKUP(B591,KRİKET!C$30:N2341,5,0)),VLOOKUP(B591,'FERDİ BRANŞLAR'!B$2:M687,5,0))</f>
        <v>#N/A</v>
      </c>
      <c r="G591" s="185" t="e">
        <f>IFERROR(IFERROR(IFERROR(IFERROR(IFERROR(IFERROR(IFERROR(VLOOKUP(B591,FUTSAL!C$69:N12513,6,0),VLOOKUP(B591,VOLEYBOL!C$54:N2909,6,0)),VLOOKUP(B591,FUTBOL!C$31:N2997,6,0)),VLOOKUP(B591,BASKETBOL!C$42:N3011,6,0)),VLOOKUP(B591,HENTBOL!C$32:N3012,6,0)),VLOOKUP(B591,HOKEY!C$35:N2356,6,0)),VLOOKUP(B591,KRİKET!C$30:N2786,6,0)),VLOOKUP(B591,'FERDİ BRANŞLAR'!B$2:M687,6,0))</f>
        <v>#N/A</v>
      </c>
      <c r="H591" s="185" t="e">
        <f>IFERROR(IFERROR(IFERROR(IFERROR(IFERROR(IFERROR(IFERROR(VLOOKUP(B591,FUTSAL!C$69:N12513,7,0),VLOOKUP(B591,VOLEYBOL!C$54:N2909,7,0)),VLOOKUP(B591,FUTBOL!C$31:N2997,7,0)),VLOOKUP(B591,BASKETBOL!C$42:N3011,7,0)),VLOOKUP(B591,HENTBOL!C$32:N3012,7,0)),VLOOKUP(B591,HOKEY!C$35:N2356,7,0)),VLOOKUP(B591,KRİKET!C$30:N2786,7,0)),VLOOKUP(B591,'FERDİ BRANŞLAR'!B$2:M687,7,0))</f>
        <v>#N/A</v>
      </c>
      <c r="I591" s="187" t="e">
        <f>IFERROR(IFERROR(IFERROR(IFERROR(IFERROR(IFERROR(IFERROR(VLOOKUP(B591,FUTSAL!C$69:N12513,8,0),VLOOKUP(B591,VOLEYBOL!C$54:N2909,8,0)),VLOOKUP(B591,FUTBOL!C$31:N2997,8,0)),VLOOKUP(B591,BASKETBOL!C$42:N3011,8,0)),VLOOKUP(B591,HENTBOL!C$32:N3012,8,0)),VLOOKUP(B591,HOKEY!C$35:N2356,8,0)),VLOOKUP(B591,KRİKET!C$30:N2786,8,0)),VLOOKUP(B591,'FERDİ BRANŞLAR'!B$2:M687,8,0))</f>
        <v>#N/A</v>
      </c>
      <c r="J591" s="183" t="e">
        <f>IFERROR(IFERROR(IFERROR(IFERROR(IFERROR(IFERROR(IFERROR(VLOOKUP(B591,FUTSAL!C$69:N12513,9,0),VLOOKUP(B591,VOLEYBOL!C$54:N2909,9,0)),VLOOKUP(B591,FUTBOL!C$31:N2997,9,0)),VLOOKUP(B591,BASKETBOL!C$42:N3011,9,0)),VLOOKUP(B591,HENTBOL!C$32:N3012,9,0)),VLOOKUP(B591,HOKEY!C$35:N2356,9,0)),VLOOKUP(B591,KRİKET!C$30:N2786,9,0)),VLOOKUP(B591,'FERDİ BRANŞLAR'!B$2:M687,9,0))</f>
        <v>#N/A</v>
      </c>
      <c r="K591" s="183" t="e">
        <f>IFERROR(IFERROR(IFERROR(IFERROR(IFERROR(IFERROR(IFERROR(VLOOKUP(B591,FUTSAL!C$69:N12513,10,0),VLOOKUP(B591,VOLEYBOL!C$54:N2909,10,0)),VLOOKUP(B591,FUTBOL!C$31:N2997,10,0)),VLOOKUP(B591,BASKETBOL!C$42:N3011,10,0)),VLOOKUP(B591,HENTBOL!C$32:N3012,10,0)),VLOOKUP(B591,HOKEY!C$35:N2356,10,0)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3011,11,0)),VLOOKUP(B591,HENTBOL!C$32:N3012,11,0)),VLOOKUP(B591,HOKEY!C$35:N2356,11,0)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3011,12,0)),VLOOKUP(B591,HENTBOL!C$32:N3012,12,0)),VLOOKUP(B591,HOKEY!C$35:N2356,11,0)),VLOOKUP(B591,KRİKET!C$30:N2786,12,0)),VLOOKUP(B591,'FERDİ BRANŞLAR'!B$2:M687,12,0))</f>
        <v>#N/A</v>
      </c>
    </row>
    <row r="592" spans="2:13" ht="12" x14ac:dyDescent="0.2">
      <c r="B592" s="104"/>
      <c r="C592" s="185" t="e">
        <f>IFERROR(IFERROR(IFERROR(IFERROR(IFERROR(IFERROR(IFERROR(VLOOKUP(B592,FUTSAL!C$69:N12069,2,0),VLOOKUP(B592,VOLEYBOL!C$54:N2465,2,0)),VLOOKUP(B592,FUTBOL!C$31:N2553,2,0)),VLOOKUP(B592,BASKETBOL!C$42:N2567,2,0)),VLOOKUP(B592,HENTBOL!C$32:N2568,2,0)),VLOOKUP(B592,HOKEY!C$35:N1912,2,0)),VLOOKUP(B592,KRİKET!C$30:N2342,2,0)),VLOOKUP(B592,'FERDİ BRANŞLAR'!B$2:M688,2,0))</f>
        <v>#N/A</v>
      </c>
      <c r="D592" s="186" t="e">
        <f>IFERROR(IFERROR(IFERROR(IFERROR(IFERROR(IFERROR(IFERROR(VLOOKUP(B592,FUTSAL!C$69:N12069,3,0),VLOOKUP(B592,VOLEYBOL!C$54:N2465,3,0)),VLOOKUP(B592,FUTBOL!C$31:N2553,3,0)),VLOOKUP(B592,BASKETBOL!C$42:N2567,3,0)),VLOOKUP(B592,HENTBOL!C$32:N2568,3,0)),VLOOKUP(B592,HOKEY!C$35:N1912,3,0)),VLOOKUP(B592,KRİKET!C$30:N2342,3,0)),VLOOKUP(B592,'FERDİ BRANŞLAR'!B$2:M688,3,0))</f>
        <v>#N/A</v>
      </c>
      <c r="E592" s="185" t="e">
        <f>IFERROR(IFERROR(IFERROR(IFERROR(IFERROR(IFERROR(IFERROR(VLOOKUP(B592,FUTSAL!C$69:N12069,4,0),VLOOKUP(B592,VOLEYBOL!C$54:N2465,4,0)),VLOOKUP(B592,FUTBOL!C$31:N2553,4,0)),VLOOKUP(B592,BASKETBOL!C$42:N2567,4,0)),VLOOKUP(B592,HENTBOL!C$32:N2568,4,0)),VLOOKUP(B592,HOKEY!C$35:N1912,4,0)),VLOOKUP(B592,KRİKET!C$30:N2342,4,0)),VLOOKUP(B592,'FERDİ BRANŞLAR'!B$2:M688,4,0))</f>
        <v>#N/A</v>
      </c>
      <c r="F592" s="185" t="e">
        <f>IFERROR(IFERROR(IFERROR(IFERROR(IFERROR(IFERROR(IFERROR(VLOOKUP(B592,FUTSAL!C$69:N12069,5,0),VLOOKUP(B592,VOLEYBOL!C$54:N2465,5,0)),VLOOKUP(B592,FUTBOL!C$31:N2553,5,0)),VLOOKUP(B592,BASKETBOL!C$42:N2567,5,0)),VLOOKUP(B592,HENTBOL!C$32:N2568,5,0)),VLOOKUP(B592,HOKEY!C$35:N1912,5,0)),VLOOKUP(B592,KRİKET!C$30:N2342,5,0)),VLOOKUP(B592,'FERDİ BRANŞLAR'!B$2:M688,5,0))</f>
        <v>#N/A</v>
      </c>
      <c r="G592" s="185" t="e">
        <f>IFERROR(IFERROR(IFERROR(IFERROR(IFERROR(IFERROR(IFERROR(VLOOKUP(B592,FUTSAL!C$69:N12514,6,0),VLOOKUP(B592,VOLEYBOL!C$54:N2910,6,0)),VLOOKUP(B592,FUTBOL!C$31:N2998,6,0)),VLOOKUP(B592,BASKETBOL!C$42:N3012,6,0)),VLOOKUP(B592,HENTBOL!C$32:N3013,6,0)),VLOOKUP(B592,HOKEY!C$35:N2357,6,0)),VLOOKUP(B592,KRİKET!C$30:N2787,6,0)),VLOOKUP(B592,'FERDİ BRANŞLAR'!B$2:M688,6,0))</f>
        <v>#N/A</v>
      </c>
      <c r="H592" s="185" t="e">
        <f>IFERROR(IFERROR(IFERROR(IFERROR(IFERROR(IFERROR(IFERROR(VLOOKUP(B592,FUTSAL!C$69:N12514,7,0),VLOOKUP(B592,VOLEYBOL!C$54:N2910,7,0)),VLOOKUP(B592,FUTBOL!C$31:N2998,7,0)),VLOOKUP(B592,BASKETBOL!C$42:N3012,7,0)),VLOOKUP(B592,HENTBOL!C$32:N3013,7,0)),VLOOKUP(B592,HOKEY!C$35:N2357,7,0)),VLOOKUP(B592,KRİKET!C$30:N2787,7,0)),VLOOKUP(B592,'FERDİ BRANŞLAR'!B$2:M688,7,0))</f>
        <v>#N/A</v>
      </c>
      <c r="I592" s="187" t="e">
        <f>IFERROR(IFERROR(IFERROR(IFERROR(IFERROR(IFERROR(IFERROR(VLOOKUP(B592,FUTSAL!C$69:N12514,8,0),VLOOKUP(B592,VOLEYBOL!C$54:N2910,8,0)),VLOOKUP(B592,FUTBOL!C$31:N2998,8,0)),VLOOKUP(B592,BASKETBOL!C$42:N3012,8,0)),VLOOKUP(B592,HENTBOL!C$32:N3013,8,0)),VLOOKUP(B592,HOKEY!C$35:N2357,8,0)),VLOOKUP(B592,KRİKET!C$30:N2787,8,0)),VLOOKUP(B592,'FERDİ BRANŞLAR'!B$2:M688,8,0))</f>
        <v>#N/A</v>
      </c>
      <c r="J592" s="183" t="e">
        <f>IFERROR(IFERROR(IFERROR(IFERROR(IFERROR(IFERROR(IFERROR(VLOOKUP(B592,FUTSAL!C$69:N12514,9,0),VLOOKUP(B592,VOLEYBOL!C$54:N2910,9,0)),VLOOKUP(B592,FUTBOL!C$31:N2998,9,0)),VLOOKUP(B592,BASKETBOL!C$42:N3012,9,0)),VLOOKUP(B592,HENTBOL!C$32:N3013,9,0)),VLOOKUP(B592,HOKEY!C$35:N2357,9,0)),VLOOKUP(B592,KRİKET!C$30:N2787,9,0)),VLOOKUP(B592,'FERDİ BRANŞLAR'!B$2:M688,9,0))</f>
        <v>#N/A</v>
      </c>
      <c r="K592" s="183" t="e">
        <f>IFERROR(IFERROR(IFERROR(IFERROR(IFERROR(IFERROR(IFERROR(VLOOKUP(B592,FUTSAL!C$69:N12514,10,0),VLOOKUP(B592,VOLEYBOL!C$54:N2910,10,0)),VLOOKUP(B592,FUTBOL!C$31:N2998,10,0)),VLOOKUP(B592,BASKETBOL!C$42:N3012,10,0)),VLOOKUP(B592,HENTBOL!C$32:N3013,10,0)),VLOOKUP(B592,HOKEY!C$35:N2357,10,0)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3012,11,0)),VLOOKUP(B592,HENTBOL!C$32:N3013,11,0)),VLOOKUP(B592,HOKEY!C$35:N2357,11,0)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3012,12,0)),VLOOKUP(B592,HENTBOL!C$32:N3013,12,0)),VLOOKUP(B592,HOKEY!C$35:N2357,11,0)),VLOOKUP(B592,KRİKET!C$30:N2787,12,0)),VLOOKUP(B592,'FERDİ BRANŞLAR'!B$2:M688,12,0))</f>
        <v>#N/A</v>
      </c>
    </row>
    <row r="593" spans="2:13" ht="12" x14ac:dyDescent="0.2">
      <c r="B593" s="104"/>
      <c r="C593" s="185" t="e">
        <f>IFERROR(IFERROR(IFERROR(IFERROR(IFERROR(IFERROR(IFERROR(VLOOKUP(B593,FUTSAL!C$69:N12070,2,0),VLOOKUP(B593,VOLEYBOL!C$54:N2466,2,0)),VLOOKUP(B593,FUTBOL!C$31:N2554,2,0)),VLOOKUP(B593,BASKETBOL!C$42:N2568,2,0)),VLOOKUP(B593,HENTBOL!C$32:N2569,2,0)),VLOOKUP(B593,HOKEY!C$35:N1913,2,0)),VLOOKUP(B593,KRİKET!C$30:N2343,2,0)),VLOOKUP(B593,'FERDİ BRANŞLAR'!B$2:M689,2,0))</f>
        <v>#N/A</v>
      </c>
      <c r="D593" s="186" t="e">
        <f>IFERROR(IFERROR(IFERROR(IFERROR(IFERROR(IFERROR(IFERROR(VLOOKUP(B593,FUTSAL!C$69:N12070,3,0),VLOOKUP(B593,VOLEYBOL!C$54:N2466,3,0)),VLOOKUP(B593,FUTBOL!C$31:N2554,3,0)),VLOOKUP(B593,BASKETBOL!C$42:N2568,3,0)),VLOOKUP(B593,HENTBOL!C$32:N2569,3,0)),VLOOKUP(B593,HOKEY!C$35:N1913,3,0)),VLOOKUP(B593,KRİKET!C$30:N2343,3,0)),VLOOKUP(B593,'FERDİ BRANŞLAR'!B$2:M689,3,0))</f>
        <v>#N/A</v>
      </c>
      <c r="E593" s="185" t="e">
        <f>IFERROR(IFERROR(IFERROR(IFERROR(IFERROR(IFERROR(IFERROR(VLOOKUP(B593,FUTSAL!C$69:N12070,4,0),VLOOKUP(B593,VOLEYBOL!C$54:N2466,4,0)),VLOOKUP(B593,FUTBOL!C$31:N2554,4,0)),VLOOKUP(B593,BASKETBOL!C$42:N2568,4,0)),VLOOKUP(B593,HENTBOL!C$32:N2569,4,0)),VLOOKUP(B593,HOKEY!C$35:N1913,4,0)),VLOOKUP(B593,KRİKET!C$30:N2343,4,0)),VLOOKUP(B593,'FERDİ BRANŞLAR'!B$2:M689,4,0))</f>
        <v>#N/A</v>
      </c>
      <c r="F593" s="185" t="e">
        <f>IFERROR(IFERROR(IFERROR(IFERROR(IFERROR(IFERROR(IFERROR(VLOOKUP(B593,FUTSAL!C$69:N12070,5,0),VLOOKUP(B593,VOLEYBOL!C$54:N2466,5,0)),VLOOKUP(B593,FUTBOL!C$31:N2554,5,0)),VLOOKUP(B593,BASKETBOL!C$42:N2568,5,0)),VLOOKUP(B593,HENTBOL!C$32:N2569,5,0)),VLOOKUP(B593,HOKEY!C$35:N1913,5,0)),VLOOKUP(B593,KRİKET!C$30:N2343,5,0)),VLOOKUP(B593,'FERDİ BRANŞLAR'!B$2:M689,5,0))</f>
        <v>#N/A</v>
      </c>
      <c r="G593" s="185" t="e">
        <f>IFERROR(IFERROR(IFERROR(IFERROR(IFERROR(IFERROR(IFERROR(VLOOKUP(B593,FUTSAL!C$69:N12515,6,0),VLOOKUP(B593,VOLEYBOL!C$54:N2911,6,0)),VLOOKUP(B593,FUTBOL!C$31:N2999,6,0)),VLOOKUP(B593,BASKETBOL!C$42:N3013,6,0)),VLOOKUP(B593,HENTBOL!C$32:N3014,6,0)),VLOOKUP(B593,HOKEY!C$35:N2358,6,0)),VLOOKUP(B593,KRİKET!C$30:N2788,6,0)),VLOOKUP(B593,'FERDİ BRANŞLAR'!B$2:M689,6,0))</f>
        <v>#N/A</v>
      </c>
      <c r="H593" s="185" t="e">
        <f>IFERROR(IFERROR(IFERROR(IFERROR(IFERROR(IFERROR(IFERROR(VLOOKUP(B593,FUTSAL!C$69:N12515,7,0),VLOOKUP(B593,VOLEYBOL!C$54:N2911,7,0)),VLOOKUP(B593,FUTBOL!C$31:N2999,7,0)),VLOOKUP(B593,BASKETBOL!C$42:N3013,7,0)),VLOOKUP(B593,HENTBOL!C$32:N3014,7,0)),VLOOKUP(B593,HOKEY!C$35:N2358,7,0)),VLOOKUP(B593,KRİKET!C$30:N2788,7,0)),VLOOKUP(B593,'FERDİ BRANŞLAR'!B$2:M689,7,0))</f>
        <v>#N/A</v>
      </c>
      <c r="I593" s="187" t="e">
        <f>IFERROR(IFERROR(IFERROR(IFERROR(IFERROR(IFERROR(IFERROR(VLOOKUP(B593,FUTSAL!C$69:N12515,8,0),VLOOKUP(B593,VOLEYBOL!C$54:N2911,8,0)),VLOOKUP(B593,FUTBOL!C$31:N2999,8,0)),VLOOKUP(B593,BASKETBOL!C$42:N3013,8,0)),VLOOKUP(B593,HENTBOL!C$32:N3014,8,0)),VLOOKUP(B593,HOKEY!C$35:N2358,8,0)),VLOOKUP(B593,KRİKET!C$30:N2788,8,0)),VLOOKUP(B593,'FERDİ BRANŞLAR'!B$2:M689,8,0))</f>
        <v>#N/A</v>
      </c>
      <c r="J593" s="183" t="e">
        <f>IFERROR(IFERROR(IFERROR(IFERROR(IFERROR(IFERROR(IFERROR(VLOOKUP(B593,FUTSAL!C$69:N12515,9,0),VLOOKUP(B593,VOLEYBOL!C$54:N2911,9,0)),VLOOKUP(B593,FUTBOL!C$31:N2999,9,0)),VLOOKUP(B593,BASKETBOL!C$42:N3013,9,0)),VLOOKUP(B593,HENTBOL!C$32:N3014,9,0)),VLOOKUP(B593,HOKEY!C$35:N2358,9,0)),VLOOKUP(B593,KRİKET!C$30:N2788,9,0)),VLOOKUP(B593,'FERDİ BRANŞLAR'!B$2:M689,9,0))</f>
        <v>#N/A</v>
      </c>
      <c r="K593" s="183" t="e">
        <f>IFERROR(IFERROR(IFERROR(IFERROR(IFERROR(IFERROR(IFERROR(VLOOKUP(B593,FUTSAL!C$69:N12515,10,0),VLOOKUP(B593,VOLEYBOL!C$54:N2911,10,0)),VLOOKUP(B593,FUTBOL!C$31:N2999,10,0)),VLOOKUP(B593,BASKETBOL!C$42:N3013,10,0)),VLOOKUP(B593,HENTBOL!C$32:N3014,10,0)),VLOOKUP(B593,HOKEY!C$35:N2358,10,0)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3013,11,0)),VLOOKUP(B593,HENTBOL!C$32:N3014,11,0)),VLOOKUP(B593,HOKEY!C$35:N2358,11,0)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3013,12,0)),VLOOKUP(B593,HENTBOL!C$32:N3014,12,0)),VLOOKUP(B593,HOKEY!C$35:N2358,11,0)),VLOOKUP(B593,KRİKET!C$30:N2788,12,0)),VLOOKUP(B593,'FERDİ BRANŞLAR'!B$2:M689,12,0))</f>
        <v>#N/A</v>
      </c>
    </row>
    <row r="594" spans="2:13" ht="12" x14ac:dyDescent="0.2">
      <c r="B594" s="104"/>
      <c r="C594" s="185" t="e">
        <f>IFERROR(IFERROR(IFERROR(IFERROR(IFERROR(IFERROR(IFERROR(VLOOKUP(B594,FUTSAL!C$69:N12071,2,0),VLOOKUP(B594,VOLEYBOL!C$54:N2467,2,0)),VLOOKUP(B594,FUTBOL!C$31:N2555,2,0)),VLOOKUP(B594,BASKETBOL!C$42:N2569,2,0)),VLOOKUP(B594,HENTBOL!C$32:N2570,2,0)),VLOOKUP(B594,HOKEY!C$35:N1914,2,0)),VLOOKUP(B594,KRİKET!C$30:N2344,2,0)),VLOOKUP(B594,'FERDİ BRANŞLAR'!B$2:M690,2,0))</f>
        <v>#N/A</v>
      </c>
      <c r="D594" s="186" t="e">
        <f>IFERROR(IFERROR(IFERROR(IFERROR(IFERROR(IFERROR(IFERROR(VLOOKUP(B594,FUTSAL!C$69:N12071,3,0),VLOOKUP(B594,VOLEYBOL!C$54:N2467,3,0)),VLOOKUP(B594,FUTBOL!C$31:N2555,3,0)),VLOOKUP(B594,BASKETBOL!C$42:N2569,3,0)),VLOOKUP(B594,HENTBOL!C$32:N2570,3,0)),VLOOKUP(B594,HOKEY!C$35:N1914,3,0)),VLOOKUP(B594,KRİKET!C$30:N2344,3,0)),VLOOKUP(B594,'FERDİ BRANŞLAR'!B$2:M690,3,0))</f>
        <v>#N/A</v>
      </c>
      <c r="E594" s="185" t="e">
        <f>IFERROR(IFERROR(IFERROR(IFERROR(IFERROR(IFERROR(IFERROR(VLOOKUP(B594,FUTSAL!C$69:N12071,4,0),VLOOKUP(B594,VOLEYBOL!C$54:N2467,4,0)),VLOOKUP(B594,FUTBOL!C$31:N2555,4,0)),VLOOKUP(B594,BASKETBOL!C$42:N2569,4,0)),VLOOKUP(B594,HENTBOL!C$32:N2570,4,0)),VLOOKUP(B594,HOKEY!C$35:N1914,4,0)),VLOOKUP(B594,KRİKET!C$30:N2344,4,0)),VLOOKUP(B594,'FERDİ BRANŞLAR'!B$2:M690,4,0))</f>
        <v>#N/A</v>
      </c>
      <c r="F594" s="185" t="e">
        <f>IFERROR(IFERROR(IFERROR(IFERROR(IFERROR(IFERROR(IFERROR(VLOOKUP(B594,FUTSAL!C$69:N12071,5,0),VLOOKUP(B594,VOLEYBOL!C$54:N2467,5,0)),VLOOKUP(B594,FUTBOL!C$31:N2555,5,0)),VLOOKUP(B594,BASKETBOL!C$42:N2569,5,0)),VLOOKUP(B594,HENTBOL!C$32:N2570,5,0)),VLOOKUP(B594,HOKEY!C$35:N1914,5,0)),VLOOKUP(B594,KRİKET!C$30:N2344,5,0)),VLOOKUP(B594,'FERDİ BRANŞLAR'!B$2:M690,5,0))</f>
        <v>#N/A</v>
      </c>
      <c r="G594" s="185" t="e">
        <f>IFERROR(IFERROR(IFERROR(IFERROR(IFERROR(IFERROR(IFERROR(VLOOKUP(B594,FUTSAL!C$69:N12516,6,0),VLOOKUP(B594,VOLEYBOL!C$54:N2912,6,0)),VLOOKUP(B594,FUTBOL!C$31:N3000,6,0)),VLOOKUP(B594,BASKETBOL!C$42:N3014,6,0)),VLOOKUP(B594,HENTBOL!C$32:N3015,6,0)),VLOOKUP(B594,HOKEY!C$35:N2359,6,0)),VLOOKUP(B594,KRİKET!C$30:N2789,6,0)),VLOOKUP(B594,'FERDİ BRANŞLAR'!B$2:M690,6,0))</f>
        <v>#N/A</v>
      </c>
      <c r="H594" s="185" t="e">
        <f>IFERROR(IFERROR(IFERROR(IFERROR(IFERROR(IFERROR(IFERROR(VLOOKUP(B594,FUTSAL!C$69:N12516,7,0),VLOOKUP(B594,VOLEYBOL!C$54:N2912,7,0)),VLOOKUP(B594,FUTBOL!C$31:N3000,7,0)),VLOOKUP(B594,BASKETBOL!C$42:N3014,7,0)),VLOOKUP(B594,HENTBOL!C$32:N3015,7,0)),VLOOKUP(B594,HOKEY!C$35:N2359,7,0)),VLOOKUP(B594,KRİKET!C$30:N2789,7,0)),VLOOKUP(B594,'FERDİ BRANŞLAR'!B$2:M690,7,0))</f>
        <v>#N/A</v>
      </c>
      <c r="I594" s="187" t="e">
        <f>IFERROR(IFERROR(IFERROR(IFERROR(IFERROR(IFERROR(IFERROR(VLOOKUP(B594,FUTSAL!C$69:N12516,8,0),VLOOKUP(B594,VOLEYBOL!C$54:N2912,8,0)),VLOOKUP(B594,FUTBOL!C$31:N3000,8,0)),VLOOKUP(B594,BASKETBOL!C$42:N3014,8,0)),VLOOKUP(B594,HENTBOL!C$32:N3015,8,0)),VLOOKUP(B594,HOKEY!C$35:N2359,8,0)),VLOOKUP(B594,KRİKET!C$30:N2789,8,0)),VLOOKUP(B594,'FERDİ BRANŞLAR'!B$2:M690,8,0))</f>
        <v>#N/A</v>
      </c>
      <c r="J594" s="183" t="e">
        <f>IFERROR(IFERROR(IFERROR(IFERROR(IFERROR(IFERROR(IFERROR(VLOOKUP(B594,FUTSAL!C$69:N12516,9,0),VLOOKUP(B594,VOLEYBOL!C$54:N2912,9,0)),VLOOKUP(B594,FUTBOL!C$31:N3000,9,0)),VLOOKUP(B594,BASKETBOL!C$42:N3014,9,0)),VLOOKUP(B594,HENTBOL!C$32:N3015,9,0)),VLOOKUP(B594,HOKEY!C$35:N2359,9,0)),VLOOKUP(B594,KRİKET!C$30:N2789,9,0)),VLOOKUP(B594,'FERDİ BRANŞLAR'!B$2:M690,9,0))</f>
        <v>#N/A</v>
      </c>
      <c r="K594" s="183" t="e">
        <f>IFERROR(IFERROR(IFERROR(IFERROR(IFERROR(IFERROR(IFERROR(VLOOKUP(B594,FUTSAL!C$69:N12516,10,0),VLOOKUP(B594,VOLEYBOL!C$54:N2912,10,0)),VLOOKUP(B594,FUTBOL!C$31:N3000,10,0)),VLOOKUP(B594,BASKETBOL!C$42:N3014,10,0)),VLOOKUP(B594,HENTBOL!C$32:N3015,10,0)),VLOOKUP(B594,HOKEY!C$35:N2359,10,0)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3014,11,0)),VLOOKUP(B594,HENTBOL!C$32:N3015,11,0)),VLOOKUP(B594,HOKEY!C$35:N2359,11,0)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3014,12,0)),VLOOKUP(B594,HENTBOL!C$32:N3015,12,0)),VLOOKUP(B594,HOKEY!C$35:N2359,11,0)),VLOOKUP(B594,KRİKET!C$30:N2789,12,0)),VLOOKUP(B594,'FERDİ BRANŞLAR'!B$2:M690,12,0))</f>
        <v>#N/A</v>
      </c>
    </row>
    <row r="595" spans="2:13" ht="12" x14ac:dyDescent="0.2">
      <c r="B595" s="104"/>
      <c r="C595" s="185" t="e">
        <f>IFERROR(IFERROR(IFERROR(IFERROR(IFERROR(IFERROR(IFERROR(VLOOKUP(B595,FUTSAL!C$69:N12072,2,0),VLOOKUP(B595,VOLEYBOL!C$54:N2468,2,0)),VLOOKUP(B595,FUTBOL!C$31:N2556,2,0)),VLOOKUP(B595,BASKETBOL!C$42:N2570,2,0)),VLOOKUP(B595,HENTBOL!C$32:N2571,2,0)),VLOOKUP(B595,HOKEY!C$35:N1915,2,0)),VLOOKUP(B595,KRİKET!C$30:N2345,2,0)),VLOOKUP(B595,'FERDİ BRANŞLAR'!B$2:M691,2,0))</f>
        <v>#N/A</v>
      </c>
      <c r="D595" s="186" t="e">
        <f>IFERROR(IFERROR(IFERROR(IFERROR(IFERROR(IFERROR(IFERROR(VLOOKUP(B595,FUTSAL!C$69:N12072,3,0),VLOOKUP(B595,VOLEYBOL!C$54:N2468,3,0)),VLOOKUP(B595,FUTBOL!C$31:N2556,3,0)),VLOOKUP(B595,BASKETBOL!C$42:N2570,3,0)),VLOOKUP(B595,HENTBOL!C$32:N2571,3,0)),VLOOKUP(B595,HOKEY!C$35:N1915,3,0)),VLOOKUP(B595,KRİKET!C$30:N2345,3,0)),VLOOKUP(B595,'FERDİ BRANŞLAR'!B$2:M691,3,0))</f>
        <v>#N/A</v>
      </c>
      <c r="E595" s="185" t="e">
        <f>IFERROR(IFERROR(IFERROR(IFERROR(IFERROR(IFERROR(IFERROR(VLOOKUP(B595,FUTSAL!C$69:N12072,4,0),VLOOKUP(B595,VOLEYBOL!C$54:N2468,4,0)),VLOOKUP(B595,FUTBOL!C$31:N2556,4,0)),VLOOKUP(B595,BASKETBOL!C$42:N2570,4,0)),VLOOKUP(B595,HENTBOL!C$32:N2571,4,0)),VLOOKUP(B595,HOKEY!C$35:N1915,4,0)),VLOOKUP(B595,KRİKET!C$30:N2345,4,0)),VLOOKUP(B595,'FERDİ BRANŞLAR'!B$2:M691,4,0))</f>
        <v>#N/A</v>
      </c>
      <c r="F595" s="185" t="e">
        <f>IFERROR(IFERROR(IFERROR(IFERROR(IFERROR(IFERROR(IFERROR(VLOOKUP(B595,FUTSAL!C$69:N12072,5,0),VLOOKUP(B595,VOLEYBOL!C$54:N2468,5,0)),VLOOKUP(B595,FUTBOL!C$31:N2556,5,0)),VLOOKUP(B595,BASKETBOL!C$42:N2570,5,0)),VLOOKUP(B595,HENTBOL!C$32:N2571,5,0)),VLOOKUP(B595,HOKEY!C$35:N1915,5,0)),VLOOKUP(B595,KRİKET!C$30:N2345,5,0)),VLOOKUP(B595,'FERDİ BRANŞLAR'!B$2:M691,5,0))</f>
        <v>#N/A</v>
      </c>
      <c r="G595" s="185" t="e">
        <f>IFERROR(IFERROR(IFERROR(IFERROR(IFERROR(IFERROR(IFERROR(VLOOKUP(B595,FUTSAL!C$69:N12517,6,0),VLOOKUP(B595,VOLEYBOL!C$54:N2913,6,0)),VLOOKUP(B595,FUTBOL!C$31:N3001,6,0)),VLOOKUP(B595,BASKETBOL!C$42:N3015,6,0)),VLOOKUP(B595,HENTBOL!C$32:N3016,6,0)),VLOOKUP(B595,HOKEY!C$35:N2360,6,0)),VLOOKUP(B595,KRİKET!C$30:N2790,6,0)),VLOOKUP(B595,'FERDİ BRANŞLAR'!B$2:M691,6,0))</f>
        <v>#N/A</v>
      </c>
      <c r="H595" s="185" t="e">
        <f>IFERROR(IFERROR(IFERROR(IFERROR(IFERROR(IFERROR(IFERROR(VLOOKUP(B595,FUTSAL!C$69:N12517,7,0),VLOOKUP(B595,VOLEYBOL!C$54:N2913,7,0)),VLOOKUP(B595,FUTBOL!C$31:N3001,7,0)),VLOOKUP(B595,BASKETBOL!C$42:N3015,7,0)),VLOOKUP(B595,HENTBOL!C$32:N3016,7,0)),VLOOKUP(B595,HOKEY!C$35:N2360,7,0)),VLOOKUP(B595,KRİKET!C$30:N2790,7,0)),VLOOKUP(B595,'FERDİ BRANŞLAR'!B$2:M691,7,0))</f>
        <v>#N/A</v>
      </c>
      <c r="I595" s="187" t="e">
        <f>IFERROR(IFERROR(IFERROR(IFERROR(IFERROR(IFERROR(IFERROR(VLOOKUP(B595,FUTSAL!C$69:N12517,8,0),VLOOKUP(B595,VOLEYBOL!C$54:N2913,8,0)),VLOOKUP(B595,FUTBOL!C$31:N3001,8,0)),VLOOKUP(B595,BASKETBOL!C$42:N3015,8,0)),VLOOKUP(B595,HENTBOL!C$32:N3016,8,0)),VLOOKUP(B595,HOKEY!C$35:N2360,8,0)),VLOOKUP(B595,KRİKET!C$30:N2790,8,0)),VLOOKUP(B595,'FERDİ BRANŞLAR'!B$2:M691,8,0))</f>
        <v>#N/A</v>
      </c>
      <c r="J595" s="183" t="e">
        <f>IFERROR(IFERROR(IFERROR(IFERROR(IFERROR(IFERROR(IFERROR(VLOOKUP(B595,FUTSAL!C$69:N12517,9,0),VLOOKUP(B595,VOLEYBOL!C$54:N2913,9,0)),VLOOKUP(B595,FUTBOL!C$31:N3001,9,0)),VLOOKUP(B595,BASKETBOL!C$42:N3015,9,0)),VLOOKUP(B595,HENTBOL!C$32:N3016,9,0)),VLOOKUP(B595,HOKEY!C$35:N2360,9,0)),VLOOKUP(B595,KRİKET!C$30:N2790,9,0)),VLOOKUP(B595,'FERDİ BRANŞLAR'!B$2:M691,9,0))</f>
        <v>#N/A</v>
      </c>
      <c r="K595" s="183" t="e">
        <f>IFERROR(IFERROR(IFERROR(IFERROR(IFERROR(IFERROR(IFERROR(VLOOKUP(B595,FUTSAL!C$69:N12517,10,0),VLOOKUP(B595,VOLEYBOL!C$54:N2913,10,0)),VLOOKUP(B595,FUTBOL!C$31:N3001,10,0)),VLOOKUP(B595,BASKETBOL!C$42:N3015,10,0)),VLOOKUP(B595,HENTBOL!C$32:N3016,10,0)),VLOOKUP(B595,HOKEY!C$35:N2360,10,0)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3015,11,0)),VLOOKUP(B595,HENTBOL!C$32:N3016,11,0)),VLOOKUP(B595,HOKEY!C$35:N2360,11,0)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3015,12,0)),VLOOKUP(B595,HENTBOL!C$32:N3016,12,0)),VLOOKUP(B595,HOKEY!C$35:N2360,11,0)),VLOOKUP(B595,KRİKET!C$30:N2790,12,0)),VLOOKUP(B595,'FERDİ BRANŞLAR'!B$2:M691,12,0))</f>
        <v>#N/A</v>
      </c>
    </row>
    <row r="596" spans="2:13" ht="12" x14ac:dyDescent="0.2">
      <c r="B596" s="104"/>
      <c r="C596" s="185" t="e">
        <f>IFERROR(IFERROR(IFERROR(IFERROR(IFERROR(IFERROR(IFERROR(VLOOKUP(B596,FUTSAL!C$69:N12073,2,0),VLOOKUP(B596,VOLEYBOL!C$54:N2469,2,0)),VLOOKUP(B596,FUTBOL!C$31:N2557,2,0)),VLOOKUP(B596,BASKETBOL!C$42:N2571,2,0)),VLOOKUP(B596,HENTBOL!C$32:N2572,2,0)),VLOOKUP(B596,HOKEY!C$35:N1916,2,0)),VLOOKUP(B596,KRİKET!C$30:N2346,2,0)),VLOOKUP(B596,'FERDİ BRANŞLAR'!B$2:M692,2,0))</f>
        <v>#N/A</v>
      </c>
      <c r="D596" s="186" t="e">
        <f>IFERROR(IFERROR(IFERROR(IFERROR(IFERROR(IFERROR(IFERROR(VLOOKUP(B596,FUTSAL!C$69:N12073,3,0),VLOOKUP(B596,VOLEYBOL!C$54:N2469,3,0)),VLOOKUP(B596,FUTBOL!C$31:N2557,3,0)),VLOOKUP(B596,BASKETBOL!C$42:N2571,3,0)),VLOOKUP(B596,HENTBOL!C$32:N2572,3,0)),VLOOKUP(B596,HOKEY!C$35:N1916,3,0)),VLOOKUP(B596,KRİKET!C$30:N2346,3,0)),VLOOKUP(B596,'FERDİ BRANŞLAR'!B$2:M692,3,0))</f>
        <v>#N/A</v>
      </c>
      <c r="E596" s="185" t="e">
        <f>IFERROR(IFERROR(IFERROR(IFERROR(IFERROR(IFERROR(IFERROR(VLOOKUP(B596,FUTSAL!C$69:N12073,4,0),VLOOKUP(B596,VOLEYBOL!C$54:N2469,4,0)),VLOOKUP(B596,FUTBOL!C$31:N2557,4,0)),VLOOKUP(B596,BASKETBOL!C$42:N2571,4,0)),VLOOKUP(B596,HENTBOL!C$32:N2572,4,0)),VLOOKUP(B596,HOKEY!C$35:N1916,4,0)),VLOOKUP(B596,KRİKET!C$30:N2346,4,0)),VLOOKUP(B596,'FERDİ BRANŞLAR'!B$2:M692,4,0))</f>
        <v>#N/A</v>
      </c>
      <c r="F596" s="185" t="e">
        <f>IFERROR(IFERROR(IFERROR(IFERROR(IFERROR(IFERROR(IFERROR(VLOOKUP(B596,FUTSAL!C$69:N12073,5,0),VLOOKUP(B596,VOLEYBOL!C$54:N2469,5,0)),VLOOKUP(B596,FUTBOL!C$31:N2557,5,0)),VLOOKUP(B596,BASKETBOL!C$42:N2571,5,0)),VLOOKUP(B596,HENTBOL!C$32:N2572,5,0)),VLOOKUP(B596,HOKEY!C$35:N1916,5,0)),VLOOKUP(B596,KRİKET!C$30:N2346,5,0)),VLOOKUP(B596,'FERDİ BRANŞLAR'!B$2:M692,5,0))</f>
        <v>#N/A</v>
      </c>
      <c r="G596" s="185" t="e">
        <f>IFERROR(IFERROR(IFERROR(IFERROR(IFERROR(IFERROR(IFERROR(VLOOKUP(B596,FUTSAL!C$69:N12518,6,0),VLOOKUP(B596,VOLEYBOL!C$54:N2914,6,0)),VLOOKUP(B596,FUTBOL!C$31:N3002,6,0)),VLOOKUP(B596,BASKETBOL!C$42:N3016,6,0)),VLOOKUP(B596,HENTBOL!C$32:N3017,6,0)),VLOOKUP(B596,HOKEY!C$35:N2361,6,0)),VLOOKUP(B596,KRİKET!C$30:N2791,6,0)),VLOOKUP(B596,'FERDİ BRANŞLAR'!B$2:M692,6,0))</f>
        <v>#N/A</v>
      </c>
      <c r="H596" s="185" t="e">
        <f>IFERROR(IFERROR(IFERROR(IFERROR(IFERROR(IFERROR(IFERROR(VLOOKUP(B596,FUTSAL!C$69:N12518,7,0),VLOOKUP(B596,VOLEYBOL!C$54:N2914,7,0)),VLOOKUP(B596,FUTBOL!C$31:N3002,7,0)),VLOOKUP(B596,BASKETBOL!C$42:N3016,7,0)),VLOOKUP(B596,HENTBOL!C$32:N3017,7,0)),VLOOKUP(B596,HOKEY!C$35:N2361,7,0)),VLOOKUP(B596,KRİKET!C$30:N2791,7,0)),VLOOKUP(B596,'FERDİ BRANŞLAR'!B$2:M692,7,0))</f>
        <v>#N/A</v>
      </c>
      <c r="I596" s="187" t="e">
        <f>IFERROR(IFERROR(IFERROR(IFERROR(IFERROR(IFERROR(IFERROR(VLOOKUP(B596,FUTSAL!C$69:N12518,8,0),VLOOKUP(B596,VOLEYBOL!C$54:N2914,8,0)),VLOOKUP(B596,FUTBOL!C$31:N3002,8,0)),VLOOKUP(B596,BASKETBOL!C$42:N3016,8,0)),VLOOKUP(B596,HENTBOL!C$32:N3017,8,0)),VLOOKUP(B596,HOKEY!C$35:N2361,8,0)),VLOOKUP(B596,KRİKET!C$30:N2791,8,0)),VLOOKUP(B596,'FERDİ BRANŞLAR'!B$2:M692,8,0))</f>
        <v>#N/A</v>
      </c>
      <c r="J596" s="183" t="e">
        <f>IFERROR(IFERROR(IFERROR(IFERROR(IFERROR(IFERROR(IFERROR(VLOOKUP(B596,FUTSAL!C$69:N12518,9,0),VLOOKUP(B596,VOLEYBOL!C$54:N2914,9,0)),VLOOKUP(B596,FUTBOL!C$31:N3002,9,0)),VLOOKUP(B596,BASKETBOL!C$42:N3016,9,0)),VLOOKUP(B596,HENTBOL!C$32:N3017,9,0)),VLOOKUP(B596,HOKEY!C$35:N2361,9,0)),VLOOKUP(B596,KRİKET!C$30:N2791,9,0)),VLOOKUP(B596,'FERDİ BRANŞLAR'!B$2:M692,9,0))</f>
        <v>#N/A</v>
      </c>
      <c r="K596" s="183" t="e">
        <f>IFERROR(IFERROR(IFERROR(IFERROR(IFERROR(IFERROR(IFERROR(VLOOKUP(B596,FUTSAL!C$69:N12518,10,0),VLOOKUP(B596,VOLEYBOL!C$54:N2914,10,0)),VLOOKUP(B596,FUTBOL!C$31:N3002,10,0)),VLOOKUP(B596,BASKETBOL!C$42:N3016,10,0)),VLOOKUP(B596,HENTBOL!C$32:N3017,10,0)),VLOOKUP(B596,HOKEY!C$35:N2361,10,0)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3016,11,0)),VLOOKUP(B596,HENTBOL!C$32:N3017,11,0)),VLOOKUP(B596,HOKEY!C$35:N2361,11,0)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3016,12,0)),VLOOKUP(B596,HENTBOL!C$32:N3017,12,0)),VLOOKUP(B596,HOKEY!C$35:N2361,11,0)),VLOOKUP(B596,KRİKET!C$30:N2791,12,0)),VLOOKUP(B596,'FERDİ BRANŞLAR'!B$2:M692,12,0))</f>
        <v>#N/A</v>
      </c>
    </row>
    <row r="597" spans="2:13" ht="12" x14ac:dyDescent="0.2">
      <c r="B597" s="104"/>
      <c r="C597" s="185" t="e">
        <f>IFERROR(IFERROR(IFERROR(IFERROR(IFERROR(IFERROR(IFERROR(VLOOKUP(B597,FUTSAL!C$69:N12074,2,0),VLOOKUP(B597,VOLEYBOL!C$54:N2470,2,0)),VLOOKUP(B597,FUTBOL!C$31:N2558,2,0)),VLOOKUP(B597,BASKETBOL!C$42:N2572,2,0)),VLOOKUP(B597,HENTBOL!C$32:N2573,2,0)),VLOOKUP(B597,HOKEY!C$35:N1917,2,0)),VLOOKUP(B597,KRİKET!C$30:N2347,2,0)),VLOOKUP(B597,'FERDİ BRANŞLAR'!B$2:M693,2,0))</f>
        <v>#N/A</v>
      </c>
      <c r="D597" s="186" t="e">
        <f>IFERROR(IFERROR(IFERROR(IFERROR(IFERROR(IFERROR(IFERROR(VLOOKUP(B597,FUTSAL!C$69:N12074,3,0),VLOOKUP(B597,VOLEYBOL!C$54:N2470,3,0)),VLOOKUP(B597,FUTBOL!C$31:N2558,3,0)),VLOOKUP(B597,BASKETBOL!C$42:N2572,3,0)),VLOOKUP(B597,HENTBOL!C$32:N2573,3,0)),VLOOKUP(B597,HOKEY!C$35:N1917,3,0)),VLOOKUP(B597,KRİKET!C$30:N2347,3,0)),VLOOKUP(B597,'FERDİ BRANŞLAR'!B$2:M693,3,0))</f>
        <v>#N/A</v>
      </c>
      <c r="E597" s="185" t="e">
        <f>IFERROR(IFERROR(IFERROR(IFERROR(IFERROR(IFERROR(IFERROR(VLOOKUP(B597,FUTSAL!C$69:N12074,4,0),VLOOKUP(B597,VOLEYBOL!C$54:N2470,4,0)),VLOOKUP(B597,FUTBOL!C$31:N2558,4,0)),VLOOKUP(B597,BASKETBOL!C$42:N2572,4,0)),VLOOKUP(B597,HENTBOL!C$32:N2573,4,0)),VLOOKUP(B597,HOKEY!C$35:N1917,4,0)),VLOOKUP(B597,KRİKET!C$30:N2347,4,0)),VLOOKUP(B597,'FERDİ BRANŞLAR'!B$2:M693,4,0))</f>
        <v>#N/A</v>
      </c>
      <c r="F597" s="185" t="e">
        <f>IFERROR(IFERROR(IFERROR(IFERROR(IFERROR(IFERROR(IFERROR(VLOOKUP(B597,FUTSAL!C$69:N12074,5,0),VLOOKUP(B597,VOLEYBOL!C$54:N2470,5,0)),VLOOKUP(B597,FUTBOL!C$31:N2558,5,0)),VLOOKUP(B597,BASKETBOL!C$42:N2572,5,0)),VLOOKUP(B597,HENTBOL!C$32:N2573,5,0)),VLOOKUP(B597,HOKEY!C$35:N1917,5,0)),VLOOKUP(B597,KRİKET!C$30:N2347,5,0)),VLOOKUP(B597,'FERDİ BRANŞLAR'!B$2:M693,5,0))</f>
        <v>#N/A</v>
      </c>
      <c r="G597" s="185" t="e">
        <f>IFERROR(IFERROR(IFERROR(IFERROR(IFERROR(IFERROR(IFERROR(VLOOKUP(B597,FUTSAL!C$69:N12519,6,0),VLOOKUP(B597,VOLEYBOL!C$54:N2915,6,0)),VLOOKUP(B597,FUTBOL!C$31:N3003,6,0)),VLOOKUP(B597,BASKETBOL!C$42:N3017,6,0)),VLOOKUP(B597,HENTBOL!C$32:N3018,6,0)),VLOOKUP(B597,HOKEY!C$35:N2362,6,0)),VLOOKUP(B597,KRİKET!C$30:N2792,6,0)),VLOOKUP(B597,'FERDİ BRANŞLAR'!B$2:M693,6,0))</f>
        <v>#N/A</v>
      </c>
      <c r="H597" s="185" t="e">
        <f>IFERROR(IFERROR(IFERROR(IFERROR(IFERROR(IFERROR(IFERROR(VLOOKUP(B597,FUTSAL!C$69:N12519,7,0),VLOOKUP(B597,VOLEYBOL!C$54:N2915,7,0)),VLOOKUP(B597,FUTBOL!C$31:N3003,7,0)),VLOOKUP(B597,BASKETBOL!C$42:N3017,7,0)),VLOOKUP(B597,HENTBOL!C$32:N3018,7,0)),VLOOKUP(B597,HOKEY!C$35:N2362,7,0)),VLOOKUP(B597,KRİKET!C$30:N2792,7,0)),VLOOKUP(B597,'FERDİ BRANŞLAR'!B$2:M693,7,0))</f>
        <v>#N/A</v>
      </c>
      <c r="I597" s="187" t="e">
        <f>IFERROR(IFERROR(IFERROR(IFERROR(IFERROR(IFERROR(IFERROR(VLOOKUP(B597,FUTSAL!C$69:N12519,8,0),VLOOKUP(B597,VOLEYBOL!C$54:N2915,8,0)),VLOOKUP(B597,FUTBOL!C$31:N3003,8,0)),VLOOKUP(B597,BASKETBOL!C$42:N3017,8,0)),VLOOKUP(B597,HENTBOL!C$32:N3018,8,0)),VLOOKUP(B597,HOKEY!C$35:N2362,8,0)),VLOOKUP(B597,KRİKET!C$30:N2792,8,0)),VLOOKUP(B597,'FERDİ BRANŞLAR'!B$2:M693,8,0))</f>
        <v>#N/A</v>
      </c>
      <c r="J597" s="183" t="e">
        <f>IFERROR(IFERROR(IFERROR(IFERROR(IFERROR(IFERROR(IFERROR(VLOOKUP(B597,FUTSAL!C$69:N12519,9,0),VLOOKUP(B597,VOLEYBOL!C$54:N2915,9,0)),VLOOKUP(B597,FUTBOL!C$31:N3003,9,0)),VLOOKUP(B597,BASKETBOL!C$42:N3017,9,0)),VLOOKUP(B597,HENTBOL!C$32:N3018,9,0)),VLOOKUP(B597,HOKEY!C$35:N2362,9,0)),VLOOKUP(B597,KRİKET!C$30:N2792,9,0)),VLOOKUP(B597,'FERDİ BRANŞLAR'!B$2:M693,9,0))</f>
        <v>#N/A</v>
      </c>
      <c r="K597" s="183" t="e">
        <f>IFERROR(IFERROR(IFERROR(IFERROR(IFERROR(IFERROR(IFERROR(VLOOKUP(B597,FUTSAL!C$69:N12519,10,0),VLOOKUP(B597,VOLEYBOL!C$54:N2915,10,0)),VLOOKUP(B597,FUTBOL!C$31:N3003,10,0)),VLOOKUP(B597,BASKETBOL!C$42:N3017,10,0)),VLOOKUP(B597,HENTBOL!C$32:N3018,10,0)),VLOOKUP(B597,HOKEY!C$35:N2362,10,0)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3017,11,0)),VLOOKUP(B597,HENTBOL!C$32:N3018,11,0)),VLOOKUP(B597,HOKEY!C$35:N2362,11,0)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3017,12,0)),VLOOKUP(B597,HENTBOL!C$32:N3018,12,0)),VLOOKUP(B597,HOKEY!C$35:N2362,11,0)),VLOOKUP(B597,KRİKET!C$30:N2792,12,0)),VLOOKUP(B597,'FERDİ BRANŞLAR'!B$2:M693,12,0))</f>
        <v>#N/A</v>
      </c>
    </row>
    <row r="598" spans="2:13" ht="12" x14ac:dyDescent="0.2">
      <c r="B598" s="104"/>
      <c r="C598" s="185" t="e">
        <f>IFERROR(IFERROR(IFERROR(IFERROR(IFERROR(IFERROR(IFERROR(VLOOKUP(B598,FUTSAL!C$69:N12075,2,0),VLOOKUP(B598,VOLEYBOL!C$54:N2471,2,0)),VLOOKUP(B598,FUTBOL!C$31:N2559,2,0)),VLOOKUP(B598,BASKETBOL!C$42:N2573,2,0)),VLOOKUP(B598,HENTBOL!C$32:N2574,2,0)),VLOOKUP(B598,HOKEY!C$35:N1918,2,0)),VLOOKUP(B598,KRİKET!C$30:N2348,2,0)),VLOOKUP(B598,'FERDİ BRANŞLAR'!B$2:M694,2,0))</f>
        <v>#N/A</v>
      </c>
      <c r="D598" s="186" t="e">
        <f>IFERROR(IFERROR(IFERROR(IFERROR(IFERROR(IFERROR(IFERROR(VLOOKUP(B598,FUTSAL!C$69:N12075,3,0),VLOOKUP(B598,VOLEYBOL!C$54:N2471,3,0)),VLOOKUP(B598,FUTBOL!C$31:N2559,3,0)),VLOOKUP(B598,BASKETBOL!C$42:N2573,3,0)),VLOOKUP(B598,HENTBOL!C$32:N2574,3,0)),VLOOKUP(B598,HOKEY!C$35:N1918,3,0)),VLOOKUP(B598,KRİKET!C$30:N2348,3,0)),VLOOKUP(B598,'FERDİ BRANŞLAR'!B$2:M694,3,0))</f>
        <v>#N/A</v>
      </c>
      <c r="E598" s="185" t="e">
        <f>IFERROR(IFERROR(IFERROR(IFERROR(IFERROR(IFERROR(IFERROR(VLOOKUP(B598,FUTSAL!C$69:N12075,4,0),VLOOKUP(B598,VOLEYBOL!C$54:N2471,4,0)),VLOOKUP(B598,FUTBOL!C$31:N2559,4,0)),VLOOKUP(B598,BASKETBOL!C$42:N2573,4,0)),VLOOKUP(B598,HENTBOL!C$32:N2574,4,0)),VLOOKUP(B598,HOKEY!C$35:N1918,4,0)),VLOOKUP(B598,KRİKET!C$30:N2348,4,0)),VLOOKUP(B598,'FERDİ BRANŞLAR'!B$2:M694,4,0))</f>
        <v>#N/A</v>
      </c>
      <c r="F598" s="185" t="e">
        <f>IFERROR(IFERROR(IFERROR(IFERROR(IFERROR(IFERROR(IFERROR(VLOOKUP(B598,FUTSAL!C$69:N12075,5,0),VLOOKUP(B598,VOLEYBOL!C$54:N2471,5,0)),VLOOKUP(B598,FUTBOL!C$31:N2559,5,0)),VLOOKUP(B598,BASKETBOL!C$42:N2573,5,0)),VLOOKUP(B598,HENTBOL!C$32:N2574,5,0)),VLOOKUP(B598,HOKEY!C$35:N1918,5,0)),VLOOKUP(B598,KRİKET!C$30:N2348,5,0)),VLOOKUP(B598,'FERDİ BRANŞLAR'!B$2:M694,5,0))</f>
        <v>#N/A</v>
      </c>
      <c r="G598" s="185" t="e">
        <f>IFERROR(IFERROR(IFERROR(IFERROR(IFERROR(IFERROR(IFERROR(VLOOKUP(B598,FUTSAL!C$69:N12520,6,0),VLOOKUP(B598,VOLEYBOL!C$54:N2916,6,0)),VLOOKUP(B598,FUTBOL!C$31:N3004,6,0)),VLOOKUP(B598,BASKETBOL!C$42:N3018,6,0)),VLOOKUP(B598,HENTBOL!C$32:N3019,6,0)),VLOOKUP(B598,HOKEY!C$35:N2363,6,0)),VLOOKUP(B598,KRİKET!C$30:N2793,6,0)),VLOOKUP(B598,'FERDİ BRANŞLAR'!B$2:M694,6,0))</f>
        <v>#N/A</v>
      </c>
      <c r="H598" s="185" t="e">
        <f>IFERROR(IFERROR(IFERROR(IFERROR(IFERROR(IFERROR(IFERROR(VLOOKUP(B598,FUTSAL!C$69:N12520,7,0),VLOOKUP(B598,VOLEYBOL!C$54:N2916,7,0)),VLOOKUP(B598,FUTBOL!C$31:N3004,7,0)),VLOOKUP(B598,BASKETBOL!C$42:N3018,7,0)),VLOOKUP(B598,HENTBOL!C$32:N3019,7,0)),VLOOKUP(B598,HOKEY!C$35:N2363,7,0)),VLOOKUP(B598,KRİKET!C$30:N2793,7,0)),VLOOKUP(B598,'FERDİ BRANŞLAR'!B$2:M694,7,0))</f>
        <v>#N/A</v>
      </c>
      <c r="I598" s="187" t="e">
        <f>IFERROR(IFERROR(IFERROR(IFERROR(IFERROR(IFERROR(IFERROR(VLOOKUP(B598,FUTSAL!C$69:N12520,8,0),VLOOKUP(B598,VOLEYBOL!C$54:N2916,8,0)),VLOOKUP(B598,FUTBOL!C$31:N3004,8,0)),VLOOKUP(B598,BASKETBOL!C$42:N3018,8,0)),VLOOKUP(B598,HENTBOL!C$32:N3019,8,0)),VLOOKUP(B598,HOKEY!C$35:N2363,8,0)),VLOOKUP(B598,KRİKET!C$30:N2793,8,0)),VLOOKUP(B598,'FERDİ BRANŞLAR'!B$2:M694,8,0))</f>
        <v>#N/A</v>
      </c>
      <c r="J598" s="183" t="e">
        <f>IFERROR(IFERROR(IFERROR(IFERROR(IFERROR(IFERROR(IFERROR(VLOOKUP(B598,FUTSAL!C$69:N12520,9,0),VLOOKUP(B598,VOLEYBOL!C$54:N2916,9,0)),VLOOKUP(B598,FUTBOL!C$31:N3004,9,0)),VLOOKUP(B598,BASKETBOL!C$42:N3018,9,0)),VLOOKUP(B598,HENTBOL!C$32:N3019,9,0)),VLOOKUP(B598,HOKEY!C$35:N2363,9,0)),VLOOKUP(B598,KRİKET!C$30:N2793,9,0)),VLOOKUP(B598,'FERDİ BRANŞLAR'!B$2:M694,9,0))</f>
        <v>#N/A</v>
      </c>
      <c r="K598" s="183" t="e">
        <f>IFERROR(IFERROR(IFERROR(IFERROR(IFERROR(IFERROR(IFERROR(VLOOKUP(B598,FUTSAL!C$69:N12520,10,0),VLOOKUP(B598,VOLEYBOL!C$54:N2916,10,0)),VLOOKUP(B598,FUTBOL!C$31:N3004,10,0)),VLOOKUP(B598,BASKETBOL!C$42:N3018,10,0)),VLOOKUP(B598,HENTBOL!C$32:N3019,10,0)),VLOOKUP(B598,HOKEY!C$35:N2363,10,0)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3018,11,0)),VLOOKUP(B598,HENTBOL!C$32:N3019,11,0)),VLOOKUP(B598,HOKEY!C$35:N2363,11,0)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3018,12,0)),VLOOKUP(B598,HENTBOL!C$32:N3019,12,0)),VLOOKUP(B598,HOKEY!C$35:N2363,11,0)),VLOOKUP(B598,KRİKET!C$30:N2793,12,0)),VLOOKUP(B598,'FERDİ BRANŞLAR'!B$2:M694,12,0))</f>
        <v>#N/A</v>
      </c>
    </row>
    <row r="599" spans="2:13" ht="12" x14ac:dyDescent="0.2">
      <c r="B599" s="104"/>
      <c r="C599" s="185" t="e">
        <f>IFERROR(IFERROR(IFERROR(IFERROR(IFERROR(IFERROR(IFERROR(VLOOKUP(B599,FUTSAL!C$69:N12076,2,0),VLOOKUP(B599,VOLEYBOL!C$54:N2472,2,0)),VLOOKUP(B599,FUTBOL!C$31:N2560,2,0)),VLOOKUP(B599,BASKETBOL!C$42:N2574,2,0)),VLOOKUP(B599,HENTBOL!C$32:N2575,2,0)),VLOOKUP(B599,HOKEY!C$35:N1919,2,0)),VLOOKUP(B599,KRİKET!C$30:N2349,2,0)),VLOOKUP(B599,'FERDİ BRANŞLAR'!B$2:M695,2,0))</f>
        <v>#N/A</v>
      </c>
      <c r="D599" s="186" t="e">
        <f>IFERROR(IFERROR(IFERROR(IFERROR(IFERROR(IFERROR(IFERROR(VLOOKUP(B599,FUTSAL!C$69:N12076,3,0),VLOOKUP(B599,VOLEYBOL!C$54:N2472,3,0)),VLOOKUP(B599,FUTBOL!C$31:N2560,3,0)),VLOOKUP(B599,BASKETBOL!C$42:N2574,3,0)),VLOOKUP(B599,HENTBOL!C$32:N2575,3,0)),VLOOKUP(B599,HOKEY!C$35:N1919,3,0)),VLOOKUP(B599,KRİKET!C$30:N2349,3,0)),VLOOKUP(B599,'FERDİ BRANŞLAR'!B$2:M695,3,0))</f>
        <v>#N/A</v>
      </c>
      <c r="E599" s="185" t="e">
        <f>IFERROR(IFERROR(IFERROR(IFERROR(IFERROR(IFERROR(IFERROR(VLOOKUP(B599,FUTSAL!C$69:N12076,4,0),VLOOKUP(B599,VOLEYBOL!C$54:N2472,4,0)),VLOOKUP(B599,FUTBOL!C$31:N2560,4,0)),VLOOKUP(B599,BASKETBOL!C$42:N2574,4,0)),VLOOKUP(B599,HENTBOL!C$32:N2575,4,0)),VLOOKUP(B599,HOKEY!C$35:N1919,4,0)),VLOOKUP(B599,KRİKET!C$30:N2349,4,0)),VLOOKUP(B599,'FERDİ BRANŞLAR'!B$2:M695,4,0))</f>
        <v>#N/A</v>
      </c>
      <c r="F599" s="185" t="e">
        <f>IFERROR(IFERROR(IFERROR(IFERROR(IFERROR(IFERROR(IFERROR(VLOOKUP(B599,FUTSAL!C$69:N12076,5,0),VLOOKUP(B599,VOLEYBOL!C$54:N2472,5,0)),VLOOKUP(B599,FUTBOL!C$31:N2560,5,0)),VLOOKUP(B599,BASKETBOL!C$42:N2574,5,0)),VLOOKUP(B599,HENTBOL!C$32:N2575,5,0)),VLOOKUP(B599,HOKEY!C$35:N1919,5,0)),VLOOKUP(B599,KRİKET!C$30:N2349,5,0)),VLOOKUP(B599,'FERDİ BRANŞLAR'!B$2:M695,5,0))</f>
        <v>#N/A</v>
      </c>
      <c r="G599" s="185" t="e">
        <f>IFERROR(IFERROR(IFERROR(IFERROR(IFERROR(IFERROR(IFERROR(VLOOKUP(B599,FUTSAL!C$69:N12521,6,0),VLOOKUP(B599,VOLEYBOL!C$54:N2917,6,0)),VLOOKUP(B599,FUTBOL!C$31:N3005,6,0)),VLOOKUP(B599,BASKETBOL!C$42:N3019,6,0)),VLOOKUP(B599,HENTBOL!C$32:N3020,6,0)),VLOOKUP(B599,HOKEY!C$35:N2364,6,0)),VLOOKUP(B599,KRİKET!C$30:N2794,6,0)),VLOOKUP(B599,'FERDİ BRANŞLAR'!B$2:M695,6,0))</f>
        <v>#N/A</v>
      </c>
      <c r="H599" s="185" t="e">
        <f>IFERROR(IFERROR(IFERROR(IFERROR(IFERROR(IFERROR(IFERROR(VLOOKUP(B599,FUTSAL!C$69:N12521,7,0),VLOOKUP(B599,VOLEYBOL!C$54:N2917,7,0)),VLOOKUP(B599,FUTBOL!C$31:N3005,7,0)),VLOOKUP(B599,BASKETBOL!C$42:N3019,7,0)),VLOOKUP(B599,HENTBOL!C$32:N3020,7,0)),VLOOKUP(B599,HOKEY!C$35:N2364,7,0)),VLOOKUP(B599,KRİKET!C$30:N2794,7,0)),VLOOKUP(B599,'FERDİ BRANŞLAR'!B$2:M695,7,0))</f>
        <v>#N/A</v>
      </c>
      <c r="I599" s="187" t="e">
        <f>IFERROR(IFERROR(IFERROR(IFERROR(IFERROR(IFERROR(IFERROR(VLOOKUP(B599,FUTSAL!C$69:N12521,8,0),VLOOKUP(B599,VOLEYBOL!C$54:N2917,8,0)),VLOOKUP(B599,FUTBOL!C$31:N3005,8,0)),VLOOKUP(B599,BASKETBOL!C$42:N3019,8,0)),VLOOKUP(B599,HENTBOL!C$32:N3020,8,0)),VLOOKUP(B599,HOKEY!C$35:N2364,8,0)),VLOOKUP(B599,KRİKET!C$30:N2794,8,0)),VLOOKUP(B599,'FERDİ BRANŞLAR'!B$2:M695,8,0))</f>
        <v>#N/A</v>
      </c>
      <c r="J599" s="183" t="e">
        <f>IFERROR(IFERROR(IFERROR(IFERROR(IFERROR(IFERROR(IFERROR(VLOOKUP(B599,FUTSAL!C$69:N12521,9,0),VLOOKUP(B599,VOLEYBOL!C$54:N2917,9,0)),VLOOKUP(B599,FUTBOL!C$31:N3005,9,0)),VLOOKUP(B599,BASKETBOL!C$42:N3019,9,0)),VLOOKUP(B599,HENTBOL!C$32:N3020,9,0)),VLOOKUP(B599,HOKEY!C$35:N2364,9,0)),VLOOKUP(B599,KRİKET!C$30:N2794,9,0)),VLOOKUP(B599,'FERDİ BRANŞLAR'!B$2:M695,9,0))</f>
        <v>#N/A</v>
      </c>
      <c r="K599" s="183" t="e">
        <f>IFERROR(IFERROR(IFERROR(IFERROR(IFERROR(IFERROR(IFERROR(VLOOKUP(B599,FUTSAL!C$69:N12521,10,0),VLOOKUP(B599,VOLEYBOL!C$54:N2917,10,0)),VLOOKUP(B599,FUTBOL!C$31:N3005,10,0)),VLOOKUP(B599,BASKETBOL!C$42:N3019,10,0)),VLOOKUP(B599,HENTBOL!C$32:N3020,10,0)),VLOOKUP(B599,HOKEY!C$35:N2364,10,0)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3019,11,0)),VLOOKUP(B599,HENTBOL!C$32:N3020,11,0)),VLOOKUP(B599,HOKEY!C$35:N2364,11,0)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3019,12,0)),VLOOKUP(B599,HENTBOL!C$32:N3020,12,0)),VLOOKUP(B599,HOKEY!C$35:N2364,11,0)),VLOOKUP(B599,KRİKET!C$30:N2794,12,0)),VLOOKUP(B599,'FERDİ BRANŞLAR'!B$2:M695,12,0))</f>
        <v>#N/A</v>
      </c>
    </row>
    <row r="600" spans="2:13" ht="12" x14ac:dyDescent="0.2">
      <c r="B600" s="104"/>
      <c r="C600" s="185" t="e">
        <f>IFERROR(IFERROR(IFERROR(IFERROR(IFERROR(IFERROR(IFERROR(VLOOKUP(B600,FUTSAL!C$69:N12077,2,0),VLOOKUP(B600,VOLEYBOL!C$54:N2473,2,0)),VLOOKUP(B600,FUTBOL!C$31:N2561,2,0)),VLOOKUP(B600,BASKETBOL!C$42:N2575,2,0)),VLOOKUP(B600,HENTBOL!C$32:N2576,2,0)),VLOOKUP(B600,HOKEY!C$35:N1920,2,0)),VLOOKUP(B600,KRİKET!C$30:N2350,2,0)),VLOOKUP(B600,'FERDİ BRANŞLAR'!B$2:M696,2,0))</f>
        <v>#N/A</v>
      </c>
      <c r="D600" s="186" t="e">
        <f>IFERROR(IFERROR(IFERROR(IFERROR(IFERROR(IFERROR(IFERROR(VLOOKUP(B600,FUTSAL!C$69:N12077,3,0),VLOOKUP(B600,VOLEYBOL!C$54:N2473,3,0)),VLOOKUP(B600,FUTBOL!C$31:N2561,3,0)),VLOOKUP(B600,BASKETBOL!C$42:N2575,3,0)),VLOOKUP(B600,HENTBOL!C$32:N2576,3,0)),VLOOKUP(B600,HOKEY!C$35:N1920,3,0)),VLOOKUP(B600,KRİKET!C$30:N2350,3,0)),VLOOKUP(B600,'FERDİ BRANŞLAR'!B$2:M696,3,0))</f>
        <v>#N/A</v>
      </c>
      <c r="E600" s="185" t="e">
        <f>IFERROR(IFERROR(IFERROR(IFERROR(IFERROR(IFERROR(IFERROR(VLOOKUP(B600,FUTSAL!C$69:N12077,4,0),VLOOKUP(B600,VOLEYBOL!C$54:N2473,4,0)),VLOOKUP(B600,FUTBOL!C$31:N2561,4,0)),VLOOKUP(B600,BASKETBOL!C$42:N2575,4,0)),VLOOKUP(B600,HENTBOL!C$32:N2576,4,0)),VLOOKUP(B600,HOKEY!C$35:N1920,4,0)),VLOOKUP(B600,KRİKET!C$30:N2350,4,0)),VLOOKUP(B600,'FERDİ BRANŞLAR'!B$2:M696,4,0))</f>
        <v>#N/A</v>
      </c>
      <c r="F600" s="185" t="e">
        <f>IFERROR(IFERROR(IFERROR(IFERROR(IFERROR(IFERROR(IFERROR(VLOOKUP(B600,FUTSAL!C$69:N12077,5,0),VLOOKUP(B600,VOLEYBOL!C$54:N2473,5,0)),VLOOKUP(B600,FUTBOL!C$31:N2561,5,0)),VLOOKUP(B600,BASKETBOL!C$42:N2575,5,0)),VLOOKUP(B600,HENTBOL!C$32:N2576,5,0)),VLOOKUP(B600,HOKEY!C$35:N1920,5,0)),VLOOKUP(B600,KRİKET!C$30:N2350,5,0)),VLOOKUP(B600,'FERDİ BRANŞLAR'!B$2:M696,5,0))</f>
        <v>#N/A</v>
      </c>
      <c r="G600" s="185" t="e">
        <f>IFERROR(IFERROR(IFERROR(IFERROR(IFERROR(IFERROR(IFERROR(VLOOKUP(B600,FUTSAL!C$69:N12522,6,0),VLOOKUP(B600,VOLEYBOL!C$54:N2918,6,0)),VLOOKUP(B600,FUTBOL!C$31:N3006,6,0)),VLOOKUP(B600,BASKETBOL!C$42:N3020,6,0)),VLOOKUP(B600,HENTBOL!C$32:N3021,6,0)),VLOOKUP(B600,HOKEY!C$35:N2365,6,0)),VLOOKUP(B600,KRİKET!C$30:N2795,6,0)),VLOOKUP(B600,'FERDİ BRANŞLAR'!B$2:M696,6,0))</f>
        <v>#N/A</v>
      </c>
      <c r="H600" s="185" t="e">
        <f>IFERROR(IFERROR(IFERROR(IFERROR(IFERROR(IFERROR(IFERROR(VLOOKUP(B600,FUTSAL!C$69:N12522,7,0),VLOOKUP(B600,VOLEYBOL!C$54:N2918,7,0)),VLOOKUP(B600,FUTBOL!C$31:N3006,7,0)),VLOOKUP(B600,BASKETBOL!C$42:N3020,7,0)),VLOOKUP(B600,HENTBOL!C$32:N3021,7,0)),VLOOKUP(B600,HOKEY!C$35:N2365,7,0)),VLOOKUP(B600,KRİKET!C$30:N2795,7,0)),VLOOKUP(B600,'FERDİ BRANŞLAR'!B$2:M696,7,0))</f>
        <v>#N/A</v>
      </c>
      <c r="I600" s="187" t="e">
        <f>IFERROR(IFERROR(IFERROR(IFERROR(IFERROR(IFERROR(IFERROR(VLOOKUP(B600,FUTSAL!C$69:N12522,8,0),VLOOKUP(B600,VOLEYBOL!C$54:N2918,8,0)),VLOOKUP(B600,FUTBOL!C$31:N3006,8,0)),VLOOKUP(B600,BASKETBOL!C$42:N3020,8,0)),VLOOKUP(B600,HENTBOL!C$32:N3021,8,0)),VLOOKUP(B600,HOKEY!C$35:N2365,8,0)),VLOOKUP(B600,KRİKET!C$30:N2795,8,0)),VLOOKUP(B600,'FERDİ BRANŞLAR'!B$2:M696,8,0))</f>
        <v>#N/A</v>
      </c>
      <c r="J600" s="183" t="e">
        <f>IFERROR(IFERROR(IFERROR(IFERROR(IFERROR(IFERROR(IFERROR(VLOOKUP(B600,FUTSAL!C$69:N12522,9,0),VLOOKUP(B600,VOLEYBOL!C$54:N2918,9,0)),VLOOKUP(B600,FUTBOL!C$31:N3006,9,0)),VLOOKUP(B600,BASKETBOL!C$42:N3020,9,0)),VLOOKUP(B600,HENTBOL!C$32:N3021,9,0)),VLOOKUP(B600,HOKEY!C$35:N2365,9,0)),VLOOKUP(B600,KRİKET!C$30:N2795,9,0)),VLOOKUP(B600,'FERDİ BRANŞLAR'!B$2:M696,9,0))</f>
        <v>#N/A</v>
      </c>
      <c r="K600" s="183" t="e">
        <f>IFERROR(IFERROR(IFERROR(IFERROR(IFERROR(IFERROR(IFERROR(VLOOKUP(B600,FUTSAL!C$69:N12522,10,0),VLOOKUP(B600,VOLEYBOL!C$54:N2918,10,0)),VLOOKUP(B600,FUTBOL!C$31:N3006,10,0)),VLOOKUP(B600,BASKETBOL!C$42:N3020,10,0)),VLOOKUP(B600,HENTBOL!C$32:N3021,10,0)),VLOOKUP(B600,HOKEY!C$35:N2365,10,0)),VLOOKUP(B600,KRİKET!C$30:N2795,10,0)),VLOOKUP(B600,'FERDİ BRANŞLAR'!B$2:M696,10,0))</f>
        <v>#N/A</v>
      </c>
      <c r="L600" s="212" t="e">
        <f>IFERROR(IFERROR(IFERROR(IFERROR(IFERROR(IFERROR(IFERROR(VLOOKUP(B600,FUTSAL!C$69:N12522,11,0),VLOOKUP(B600,VOLEYBOL!C$54:N2918,11,0)),VLOOKUP(B600,FUTBOL!C$31:N3006,11,0)),VLOOKUP(B600,BASKETBOL!C$42:N3020,11,0)),VLOOKUP(B600,HENTBOL!C$32:N3021,11,0)),VLOOKUP(B600,HOKEY!C$35:N2365,11,0)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3020,12,0)),VLOOKUP(B600,HENTBOL!C$32:N3021,12,0)),VLOOKUP(B600,HOKEY!C$35:N2365,11,0)),VLOOKUP(B600,KRİKET!C$30:N2795,12,0)),VLOOKUP(B600,'FERDİ BRANŞLAR'!B$2:M696,12,0))</f>
        <v>#N/A</v>
      </c>
    </row>
    <row r="601" spans="2:13" ht="12" x14ac:dyDescent="0.2">
      <c r="B601" s="104"/>
      <c r="C601" s="185" t="e">
        <f>IFERROR(IFERROR(IFERROR(IFERROR(IFERROR(IFERROR(IFERROR(VLOOKUP(B601,FUTSAL!C$69:N12078,2,0),VLOOKUP(B601,VOLEYBOL!C$54:N2474,2,0)),VLOOKUP(B601,FUTBOL!C$31:N2562,2,0)),VLOOKUP(B601,BASKETBOL!C$42:N2576,2,0)),VLOOKUP(B601,HENTBOL!C$32:N2577,2,0)),VLOOKUP(B601,HOKEY!C$35:N1921,2,0)),VLOOKUP(B601,KRİKET!C$30:N2351,2,0)),VLOOKUP(B601,'FERDİ BRANŞLAR'!B$2:M697,2,0))</f>
        <v>#N/A</v>
      </c>
      <c r="D601" s="186" t="e">
        <f>IFERROR(IFERROR(IFERROR(IFERROR(IFERROR(IFERROR(IFERROR(VLOOKUP(B601,FUTSAL!C$69:N12078,3,0),VLOOKUP(B601,VOLEYBOL!C$54:N2474,3,0)),VLOOKUP(B601,FUTBOL!C$31:N2562,3,0)),VLOOKUP(B601,BASKETBOL!C$42:N2576,3,0)),VLOOKUP(B601,HENTBOL!C$32:N2577,3,0)),VLOOKUP(B601,HOKEY!C$35:N1921,3,0)),VLOOKUP(B601,KRİKET!C$30:N2351,3,0)),VLOOKUP(B601,'FERDİ BRANŞLAR'!B$2:M697,3,0))</f>
        <v>#N/A</v>
      </c>
      <c r="E601" s="185" t="e">
        <f>IFERROR(IFERROR(IFERROR(IFERROR(IFERROR(IFERROR(IFERROR(VLOOKUP(B601,FUTSAL!C$69:N12078,4,0),VLOOKUP(B601,VOLEYBOL!C$54:N2474,4,0)),VLOOKUP(B601,FUTBOL!C$31:N2562,4,0)),VLOOKUP(B601,BASKETBOL!C$42:N2576,4,0)),VLOOKUP(B601,HENTBOL!C$32:N2577,4,0)),VLOOKUP(B601,HOKEY!C$35:N1921,4,0)),VLOOKUP(B601,KRİKET!C$30:N2351,4,0)),VLOOKUP(B601,'FERDİ BRANŞLAR'!B$2:M697,4,0))</f>
        <v>#N/A</v>
      </c>
      <c r="F601" s="185" t="e">
        <f>IFERROR(IFERROR(IFERROR(IFERROR(IFERROR(IFERROR(IFERROR(VLOOKUP(B601,FUTSAL!C$69:N12078,5,0),VLOOKUP(B601,VOLEYBOL!C$54:N2474,5,0)),VLOOKUP(B601,FUTBOL!C$31:N2562,5,0)),VLOOKUP(B601,BASKETBOL!C$42:N2576,5,0)),VLOOKUP(B601,HENTBOL!C$32:N2577,5,0)),VLOOKUP(B601,HOKEY!C$35:N1921,5,0)),VLOOKUP(B601,KRİKET!C$30:N2351,5,0)),VLOOKUP(B601,'FERDİ BRANŞLAR'!B$2:M697,5,0))</f>
        <v>#N/A</v>
      </c>
      <c r="G601" s="185" t="e">
        <f>IFERROR(IFERROR(IFERROR(IFERROR(IFERROR(IFERROR(IFERROR(VLOOKUP(B601,FUTSAL!C$69:N12523,6,0),VLOOKUP(B601,VOLEYBOL!C$54:N2919,6,0)),VLOOKUP(B601,FUTBOL!C$31:N3007,6,0)),VLOOKUP(B601,BASKETBOL!C$42:N3021,6,0)),VLOOKUP(B601,HENTBOL!C$32:N3022,6,0)),VLOOKUP(B601,HOKEY!C$35:N2366,6,0)),VLOOKUP(B601,KRİKET!C$30:N2796,6,0)),VLOOKUP(B601,'FERDİ BRANŞLAR'!B$2:M697,6,0))</f>
        <v>#N/A</v>
      </c>
      <c r="H601" s="185" t="e">
        <f>IFERROR(IFERROR(IFERROR(IFERROR(IFERROR(IFERROR(IFERROR(VLOOKUP(B601,FUTSAL!C$69:N12523,7,0),VLOOKUP(B601,VOLEYBOL!C$54:N2919,7,0)),VLOOKUP(B601,FUTBOL!C$31:N3007,7,0)),VLOOKUP(B601,BASKETBOL!C$42:N3021,7,0)),VLOOKUP(B601,HENTBOL!C$32:N3022,7,0)),VLOOKUP(B601,HOKEY!C$35:N2366,7,0)),VLOOKUP(B601,KRİKET!C$30:N2796,7,0)),VLOOKUP(B601,'FERDİ BRANŞLAR'!B$2:M697,7,0))</f>
        <v>#N/A</v>
      </c>
      <c r="I601" s="187" t="e">
        <f>IFERROR(IFERROR(IFERROR(IFERROR(IFERROR(IFERROR(IFERROR(VLOOKUP(B601,FUTSAL!C$69:N12523,8,0),VLOOKUP(B601,VOLEYBOL!C$54:N2919,8,0)),VLOOKUP(B601,FUTBOL!C$31:N3007,8,0)),VLOOKUP(B601,BASKETBOL!C$42:N3021,8,0)),VLOOKUP(B601,HENTBOL!C$32:N3022,8,0)),VLOOKUP(B601,HOKEY!C$35:N2366,8,0)),VLOOKUP(B601,KRİKET!C$30:N2796,8,0)),VLOOKUP(B601,'FERDİ BRANŞLAR'!B$2:M697,8,0))</f>
        <v>#N/A</v>
      </c>
      <c r="J601" s="183" t="e">
        <f>IFERROR(IFERROR(IFERROR(IFERROR(IFERROR(IFERROR(IFERROR(VLOOKUP(B601,FUTSAL!C$69:N12523,9,0),VLOOKUP(B601,VOLEYBOL!C$54:N2919,9,0)),VLOOKUP(B601,FUTBOL!C$31:N3007,9,0)),VLOOKUP(B601,BASKETBOL!C$42:N3021,9,0)),VLOOKUP(B601,HENTBOL!C$32:N3022,9,0)),VLOOKUP(B601,HOKEY!C$35:N2366,9,0)),VLOOKUP(B601,KRİKET!C$30:N2796,9,0)),VLOOKUP(B601,'FERDİ BRANŞLAR'!B$2:M697,9,0))</f>
        <v>#N/A</v>
      </c>
      <c r="K601" s="183" t="e">
        <f>IFERROR(IFERROR(IFERROR(IFERROR(IFERROR(IFERROR(IFERROR(VLOOKUP(B601,FUTSAL!C$69:N12523,10,0),VLOOKUP(B601,VOLEYBOL!C$54:N2919,10,0)),VLOOKUP(B601,FUTBOL!C$31:N3007,10,0)),VLOOKUP(B601,BASKETBOL!C$42:N3021,10,0)),VLOOKUP(B601,HENTBOL!C$32:N3022,10,0)),VLOOKUP(B601,HOKEY!C$35:N2366,10,0)),VLOOKUP(B601,KRİKET!C$30:N2796,10,0)),VLOOKUP(B601,'FERDİ BRANŞLAR'!B$2:M697,10,0))</f>
        <v>#N/A</v>
      </c>
      <c r="L601" s="212" t="e">
        <f>IFERROR(IFERROR(IFERROR(IFERROR(IFERROR(IFERROR(IFERROR(VLOOKUP(B601,FUTSAL!C$69:N12523,11,0),VLOOKUP(B601,VOLEYBOL!C$54:N2919,11,0)),VLOOKUP(B601,FUTBOL!C$31:N3007,11,0)),VLOOKUP(B601,BASKETBOL!C$42:N3021,11,0)),VLOOKUP(B601,HENTBOL!C$32:N3022,11,0)),VLOOKUP(B601,HOKEY!C$35:N2366,11,0)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3021,12,0)),VLOOKUP(B601,HENTBOL!C$32:N3022,12,0)),VLOOKUP(B601,HOKEY!C$35:N2366,11,0)),VLOOKUP(B601,KRİKET!C$30:N2796,12,0)),VLOOKUP(B601,'FERDİ BRANŞLAR'!B$2:M697,12,0))</f>
        <v>#N/A</v>
      </c>
    </row>
    <row r="602" spans="2:13" ht="12" x14ac:dyDescent="0.2">
      <c r="B602" s="104"/>
      <c r="C602" s="185" t="e">
        <f>IFERROR(IFERROR(IFERROR(IFERROR(IFERROR(IFERROR(IFERROR(VLOOKUP(B602,FUTSAL!C$69:N12079,2,0),VLOOKUP(B602,VOLEYBOL!C$54:N2475,2,0)),VLOOKUP(B602,FUTBOL!C$31:N2563,2,0)),VLOOKUP(B602,BASKETBOL!C$42:N2577,2,0)),VLOOKUP(B602,HENTBOL!C$32:N2578,2,0)),VLOOKUP(B602,HOKEY!C$35:N1922,2,0)),VLOOKUP(B602,KRİKET!C$30:N2352,2,0)),VLOOKUP(B602,'FERDİ BRANŞLAR'!B$2:M698,2,0))</f>
        <v>#N/A</v>
      </c>
      <c r="D602" s="186" t="e">
        <f>IFERROR(IFERROR(IFERROR(IFERROR(IFERROR(IFERROR(IFERROR(VLOOKUP(B602,FUTSAL!C$69:N12079,3,0),VLOOKUP(B602,VOLEYBOL!C$54:N2475,3,0)),VLOOKUP(B602,FUTBOL!C$31:N2563,3,0)),VLOOKUP(B602,BASKETBOL!C$42:N2577,3,0)),VLOOKUP(B602,HENTBOL!C$32:N2578,3,0)),VLOOKUP(B602,HOKEY!C$35:N1922,3,0)),VLOOKUP(B602,KRİKET!C$30:N2352,3,0)),VLOOKUP(B602,'FERDİ BRANŞLAR'!B$2:M698,3,0))</f>
        <v>#N/A</v>
      </c>
      <c r="E602" s="185" t="e">
        <f>IFERROR(IFERROR(IFERROR(IFERROR(IFERROR(IFERROR(IFERROR(VLOOKUP(B602,FUTSAL!C$69:N12079,4,0),VLOOKUP(B602,VOLEYBOL!C$54:N2475,4,0)),VLOOKUP(B602,FUTBOL!C$31:N2563,4,0)),VLOOKUP(B602,BASKETBOL!C$42:N2577,4,0)),VLOOKUP(B602,HENTBOL!C$32:N2578,4,0)),VLOOKUP(B602,HOKEY!C$35:N1922,4,0)),VLOOKUP(B602,KRİKET!C$30:N2352,4,0)),VLOOKUP(B602,'FERDİ BRANŞLAR'!B$2:M698,4,0))</f>
        <v>#N/A</v>
      </c>
      <c r="F602" s="185" t="e">
        <f>IFERROR(IFERROR(IFERROR(IFERROR(IFERROR(IFERROR(IFERROR(VLOOKUP(B602,FUTSAL!C$69:N12079,5,0),VLOOKUP(B602,VOLEYBOL!C$54:N2475,5,0)),VLOOKUP(B602,FUTBOL!C$31:N2563,5,0)),VLOOKUP(B602,BASKETBOL!C$42:N2577,5,0)),VLOOKUP(B602,HENTBOL!C$32:N2578,5,0)),VLOOKUP(B602,HOKEY!C$35:N1922,5,0)),VLOOKUP(B602,KRİKET!C$30:N2352,5,0)),VLOOKUP(B602,'FERDİ BRANŞLAR'!B$2:M698,5,0))</f>
        <v>#N/A</v>
      </c>
      <c r="G602" s="185" t="e">
        <f>IFERROR(IFERROR(IFERROR(IFERROR(IFERROR(IFERROR(IFERROR(VLOOKUP(B602,FUTSAL!C$69:N12524,6,0),VLOOKUP(B602,VOLEYBOL!C$54:N2920,6,0)),VLOOKUP(B602,FUTBOL!C$31:N3008,6,0)),VLOOKUP(B602,BASKETBOL!C$42:N3022,6,0)),VLOOKUP(B602,HENTBOL!C$32:N3023,6,0)),VLOOKUP(B602,HOKEY!C$35:N2367,6,0)),VLOOKUP(B602,KRİKET!C$30:N2797,6,0)),VLOOKUP(B602,'FERDİ BRANŞLAR'!B$2:M698,6,0))</f>
        <v>#N/A</v>
      </c>
      <c r="H602" s="185" t="e">
        <f>IFERROR(IFERROR(IFERROR(IFERROR(IFERROR(IFERROR(IFERROR(VLOOKUP(B602,FUTSAL!C$69:N12524,7,0),VLOOKUP(B602,VOLEYBOL!C$54:N2920,7,0)),VLOOKUP(B602,FUTBOL!C$31:N3008,7,0)),VLOOKUP(B602,BASKETBOL!C$42:N3022,7,0)),VLOOKUP(B602,HENTBOL!C$32:N3023,7,0)),VLOOKUP(B602,HOKEY!C$35:N2367,7,0)),VLOOKUP(B602,KRİKET!C$30:N2797,7,0)),VLOOKUP(B602,'FERDİ BRANŞLAR'!B$2:M698,7,0))</f>
        <v>#N/A</v>
      </c>
      <c r="I602" s="187" t="e">
        <f>IFERROR(IFERROR(IFERROR(IFERROR(IFERROR(IFERROR(IFERROR(VLOOKUP(B602,FUTSAL!C$69:N12524,8,0),VLOOKUP(B602,VOLEYBOL!C$54:N2920,8,0)),VLOOKUP(B602,FUTBOL!C$31:N3008,8,0)),VLOOKUP(B602,BASKETBOL!C$42:N3022,8,0)),VLOOKUP(B602,HENTBOL!C$32:N3023,8,0)),VLOOKUP(B602,HOKEY!C$35:N2367,8,0)),VLOOKUP(B602,KRİKET!C$30:N2797,8,0)),VLOOKUP(B602,'FERDİ BRANŞLAR'!B$2:M698,8,0))</f>
        <v>#N/A</v>
      </c>
      <c r="J602" s="183" t="e">
        <f>IFERROR(IFERROR(IFERROR(IFERROR(IFERROR(IFERROR(IFERROR(VLOOKUP(B602,FUTSAL!C$69:N12524,9,0),VLOOKUP(B602,VOLEYBOL!C$54:N2920,9,0)),VLOOKUP(B602,FUTBOL!C$31:N3008,9,0)),VLOOKUP(B602,BASKETBOL!C$42:N3022,9,0)),VLOOKUP(B602,HENTBOL!C$32:N3023,9,0)),VLOOKUP(B602,HOKEY!C$35:N2367,9,0)),VLOOKUP(B602,KRİKET!C$30:N2797,9,0)),VLOOKUP(B602,'FERDİ BRANŞLAR'!B$2:M698,9,0))</f>
        <v>#N/A</v>
      </c>
      <c r="K602" s="183" t="e">
        <f>IFERROR(IFERROR(IFERROR(IFERROR(IFERROR(IFERROR(IFERROR(VLOOKUP(B602,FUTSAL!C$69:N12524,10,0),VLOOKUP(B602,VOLEYBOL!C$54:N2920,10,0)),VLOOKUP(B602,FUTBOL!C$31:N3008,10,0)),VLOOKUP(B602,BASKETBOL!C$42:N3022,10,0)),VLOOKUP(B602,HENTBOL!C$32:N3023,10,0)),VLOOKUP(B602,HOKEY!C$35:N2367,10,0)),VLOOKUP(B602,KRİKET!C$30:N2797,10,0)),VLOOKUP(B602,'FERDİ BRANŞLAR'!B$2:M698,10,0))</f>
        <v>#N/A</v>
      </c>
      <c r="L602" s="212" t="e">
        <f>IFERROR(IFERROR(IFERROR(IFERROR(IFERROR(IFERROR(IFERROR(VLOOKUP(B602,FUTSAL!C$69:N12524,11,0),VLOOKUP(B602,VOLEYBOL!C$54:N2920,11,0)),VLOOKUP(B602,FUTBOL!C$31:N3008,11,0)),VLOOKUP(B602,BASKETBOL!C$42:N3022,11,0)),VLOOKUP(B602,HENTBOL!C$32:N3023,11,0)),VLOOKUP(B602,HOKEY!C$35:N2367,11,0)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3022,12,0)),VLOOKUP(B602,HENTBOL!C$32:N3023,12,0)),VLOOKUP(B602,HOKEY!C$35:N2367,11,0)),VLOOKUP(B602,KRİKET!C$30:N2797,12,0)),VLOOKUP(B602,'FERDİ BRANŞLAR'!B$2:M698,12,0))</f>
        <v>#N/A</v>
      </c>
    </row>
    <row r="603" spans="2:13" ht="12" x14ac:dyDescent="0.2">
      <c r="B603" s="104"/>
      <c r="C603" s="185" t="e">
        <f>IFERROR(IFERROR(IFERROR(IFERROR(IFERROR(IFERROR(IFERROR(VLOOKUP(B603,FUTSAL!C$69:N12080,2,0),VLOOKUP(B603,VOLEYBOL!C$54:N2476,2,0)),VLOOKUP(B603,FUTBOL!C$31:N2564,2,0)),VLOOKUP(B603,BASKETBOL!C$42:N2578,2,0)),VLOOKUP(B603,HENTBOL!C$32:N2579,2,0)),VLOOKUP(B603,HOKEY!C$35:N1923,2,0)),VLOOKUP(B603,KRİKET!C$30:N2353,2,0)),VLOOKUP(B603,'FERDİ BRANŞLAR'!B$2:M699,2,0))</f>
        <v>#N/A</v>
      </c>
      <c r="D603" s="186" t="e">
        <f>IFERROR(IFERROR(IFERROR(IFERROR(IFERROR(IFERROR(IFERROR(VLOOKUP(B603,FUTSAL!C$69:N12080,3,0),VLOOKUP(B603,VOLEYBOL!C$54:N2476,3,0)),VLOOKUP(B603,FUTBOL!C$31:N2564,3,0)),VLOOKUP(B603,BASKETBOL!C$42:N2578,3,0)),VLOOKUP(B603,HENTBOL!C$32:N2579,3,0)),VLOOKUP(B603,HOKEY!C$35:N1923,3,0)),VLOOKUP(B603,KRİKET!C$30:N2353,3,0)),VLOOKUP(B603,'FERDİ BRANŞLAR'!B$2:M699,3,0))</f>
        <v>#N/A</v>
      </c>
      <c r="E603" s="185" t="e">
        <f>IFERROR(IFERROR(IFERROR(IFERROR(IFERROR(IFERROR(IFERROR(VLOOKUP(B603,FUTSAL!C$69:N12080,4,0),VLOOKUP(B603,VOLEYBOL!C$54:N2476,4,0)),VLOOKUP(B603,FUTBOL!C$31:N2564,4,0)),VLOOKUP(B603,BASKETBOL!C$42:N2578,4,0)),VLOOKUP(B603,HENTBOL!C$32:N2579,4,0)),VLOOKUP(B603,HOKEY!C$35:N1923,4,0)),VLOOKUP(B603,KRİKET!C$30:N2353,4,0)),VLOOKUP(B603,'FERDİ BRANŞLAR'!B$2:M699,4,0))</f>
        <v>#N/A</v>
      </c>
      <c r="F603" s="185" t="e">
        <f>IFERROR(IFERROR(IFERROR(IFERROR(IFERROR(IFERROR(IFERROR(VLOOKUP(B603,FUTSAL!C$69:N12080,5,0),VLOOKUP(B603,VOLEYBOL!C$54:N2476,5,0)),VLOOKUP(B603,FUTBOL!C$31:N2564,5,0)),VLOOKUP(B603,BASKETBOL!C$42:N2578,5,0)),VLOOKUP(B603,HENTBOL!C$32:N2579,5,0)),VLOOKUP(B603,HOKEY!C$35:N1923,5,0)),VLOOKUP(B603,KRİKET!C$30:N2353,5,0)),VLOOKUP(B603,'FERDİ BRANŞLAR'!B$2:M699,5,0))</f>
        <v>#N/A</v>
      </c>
      <c r="G603" s="185" t="e">
        <f>IFERROR(IFERROR(IFERROR(IFERROR(IFERROR(IFERROR(IFERROR(VLOOKUP(B603,FUTSAL!C$69:N12525,6,0),VLOOKUP(B603,VOLEYBOL!C$54:N2921,6,0)),VLOOKUP(B603,FUTBOL!C$31:N3009,6,0)),VLOOKUP(B603,BASKETBOL!C$42:N3023,6,0)),VLOOKUP(B603,HENTBOL!C$32:N3024,6,0)),VLOOKUP(B603,HOKEY!C$35:N2368,6,0)),VLOOKUP(B603,KRİKET!C$30:N2798,6,0)),VLOOKUP(B603,'FERDİ BRANŞLAR'!B$2:M699,6,0))</f>
        <v>#N/A</v>
      </c>
      <c r="H603" s="185" t="e">
        <f>IFERROR(IFERROR(IFERROR(IFERROR(IFERROR(IFERROR(IFERROR(VLOOKUP(B603,FUTSAL!C$69:N12525,7,0),VLOOKUP(B603,VOLEYBOL!C$54:N2921,7,0)),VLOOKUP(B603,FUTBOL!C$31:N3009,7,0)),VLOOKUP(B603,BASKETBOL!C$42:N3023,7,0)),VLOOKUP(B603,HENTBOL!C$32:N3024,7,0)),VLOOKUP(B603,HOKEY!C$35:N2368,7,0)),VLOOKUP(B603,KRİKET!C$30:N2798,7,0)),VLOOKUP(B603,'FERDİ BRANŞLAR'!B$2:M699,7,0))</f>
        <v>#N/A</v>
      </c>
      <c r="I603" s="187" t="e">
        <f>IFERROR(IFERROR(IFERROR(IFERROR(IFERROR(IFERROR(IFERROR(VLOOKUP(B603,FUTSAL!C$69:N12525,8,0),VLOOKUP(B603,VOLEYBOL!C$54:N2921,8,0)),VLOOKUP(B603,FUTBOL!C$31:N3009,8,0)),VLOOKUP(B603,BASKETBOL!C$42:N3023,8,0)),VLOOKUP(B603,HENTBOL!C$32:N3024,8,0)),VLOOKUP(B603,HOKEY!C$35:N2368,8,0)),VLOOKUP(B603,KRİKET!C$30:N2798,8,0)),VLOOKUP(B603,'FERDİ BRANŞLAR'!B$2:M699,8,0))</f>
        <v>#N/A</v>
      </c>
      <c r="J603" s="183" t="e">
        <f>IFERROR(IFERROR(IFERROR(IFERROR(IFERROR(IFERROR(IFERROR(VLOOKUP(B603,FUTSAL!C$69:N12525,9,0),VLOOKUP(B603,VOLEYBOL!C$54:N2921,9,0)),VLOOKUP(B603,FUTBOL!C$31:N3009,9,0)),VLOOKUP(B603,BASKETBOL!C$42:N3023,9,0)),VLOOKUP(B603,HENTBOL!C$32:N3024,9,0)),VLOOKUP(B603,HOKEY!C$35:N2368,9,0)),VLOOKUP(B603,KRİKET!C$30:N2798,9,0)),VLOOKUP(B603,'FERDİ BRANŞLAR'!B$2:M699,9,0))</f>
        <v>#N/A</v>
      </c>
      <c r="K603" s="183" t="e">
        <f>IFERROR(IFERROR(IFERROR(IFERROR(IFERROR(IFERROR(IFERROR(VLOOKUP(B603,FUTSAL!C$69:N12525,10,0),VLOOKUP(B603,VOLEYBOL!C$54:N2921,10,0)),VLOOKUP(B603,FUTBOL!C$31:N3009,10,0)),VLOOKUP(B603,BASKETBOL!C$42:N3023,10,0)),VLOOKUP(B603,HENTBOL!C$32:N3024,10,0)),VLOOKUP(B603,HOKEY!C$35:N2368,10,0)),VLOOKUP(B603,KRİKET!C$30:N2798,10,0)),VLOOKUP(B603,'FERDİ BRANŞLAR'!B$2:M699,10,0))</f>
        <v>#N/A</v>
      </c>
      <c r="L603" s="212" t="e">
        <f>IFERROR(IFERROR(IFERROR(IFERROR(IFERROR(IFERROR(IFERROR(VLOOKUP(B603,FUTSAL!C$69:N12525,11,0),VLOOKUP(B603,VOLEYBOL!C$54:N2921,11,0)),VLOOKUP(B603,FUTBOL!C$31:N3009,11,0)),VLOOKUP(B603,BASKETBOL!C$42:N3023,11,0)),VLOOKUP(B603,HENTBOL!C$32:N3024,11,0)),VLOOKUP(B603,HOKEY!C$35:N2368,11,0)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3023,12,0)),VLOOKUP(B603,HENTBOL!C$32:N3024,12,0)),VLOOKUP(B603,HOKEY!C$35:N2368,11,0)),VLOOKUP(B603,KRİKET!C$30:N2798,12,0)),VLOOKUP(B603,'FERDİ BRANŞLAR'!B$2:M699,12,0))</f>
        <v>#N/A</v>
      </c>
    </row>
    <row r="604" spans="2:13" ht="12" x14ac:dyDescent="0.2">
      <c r="B604" s="104"/>
      <c r="C604" s="185" t="e">
        <f>IFERROR(IFERROR(IFERROR(IFERROR(IFERROR(IFERROR(IFERROR(VLOOKUP(B604,FUTSAL!C$69:N12081,2,0),VLOOKUP(B604,VOLEYBOL!C$54:N2477,2,0)),VLOOKUP(B604,FUTBOL!C$31:N2565,2,0)),VLOOKUP(B604,BASKETBOL!C$42:N2579,2,0)),VLOOKUP(B604,HENTBOL!C$32:N2580,2,0)),VLOOKUP(B604,HOKEY!C$35:N1924,2,0)),VLOOKUP(B604,KRİKET!C$30:N2354,2,0)),VLOOKUP(B604,'FERDİ BRANŞLAR'!B$2:M700,2,0))</f>
        <v>#N/A</v>
      </c>
      <c r="D604" s="186" t="e">
        <f>IFERROR(IFERROR(IFERROR(IFERROR(IFERROR(IFERROR(IFERROR(VLOOKUP(B604,FUTSAL!C$69:N12081,3,0),VLOOKUP(B604,VOLEYBOL!C$54:N2477,3,0)),VLOOKUP(B604,FUTBOL!C$31:N2565,3,0)),VLOOKUP(B604,BASKETBOL!C$42:N2579,3,0)),VLOOKUP(B604,HENTBOL!C$32:N2580,3,0)),VLOOKUP(B604,HOKEY!C$35:N1924,3,0)),VLOOKUP(B604,KRİKET!C$30:N2354,3,0)),VLOOKUP(B604,'FERDİ BRANŞLAR'!B$2:M700,3,0))</f>
        <v>#N/A</v>
      </c>
      <c r="E604" s="185" t="e">
        <f>IFERROR(IFERROR(IFERROR(IFERROR(IFERROR(IFERROR(IFERROR(VLOOKUP(B604,FUTSAL!C$69:N12081,4,0),VLOOKUP(B604,VOLEYBOL!C$54:N2477,4,0)),VLOOKUP(B604,FUTBOL!C$31:N2565,4,0)),VLOOKUP(B604,BASKETBOL!C$42:N2579,4,0)),VLOOKUP(B604,HENTBOL!C$32:N2580,4,0)),VLOOKUP(B604,HOKEY!C$35:N1924,4,0)),VLOOKUP(B604,KRİKET!C$30:N2354,4,0)),VLOOKUP(B604,'FERDİ BRANŞLAR'!B$2:M700,4,0))</f>
        <v>#N/A</v>
      </c>
      <c r="F604" s="185" t="e">
        <f>IFERROR(IFERROR(IFERROR(IFERROR(IFERROR(IFERROR(IFERROR(VLOOKUP(B604,FUTSAL!C$69:N12081,5,0),VLOOKUP(B604,VOLEYBOL!C$54:N2477,5,0)),VLOOKUP(B604,FUTBOL!C$31:N2565,5,0)),VLOOKUP(B604,BASKETBOL!C$42:N2579,5,0)),VLOOKUP(B604,HENTBOL!C$32:N2580,5,0)),VLOOKUP(B604,HOKEY!C$35:N1924,5,0)),VLOOKUP(B604,KRİKET!C$30:N2354,5,0)),VLOOKUP(B604,'FERDİ BRANŞLAR'!B$2:M700,5,0))</f>
        <v>#N/A</v>
      </c>
      <c r="G604" s="185" t="e">
        <f>IFERROR(IFERROR(IFERROR(IFERROR(IFERROR(IFERROR(IFERROR(VLOOKUP(B604,FUTSAL!C$69:N12526,6,0),VLOOKUP(B604,VOLEYBOL!C$54:N2922,6,0)),VLOOKUP(B604,FUTBOL!C$31:N3010,6,0)),VLOOKUP(B604,BASKETBOL!C$42:N3024,6,0)),VLOOKUP(B604,HENTBOL!C$32:N3025,6,0)),VLOOKUP(B604,HOKEY!C$35:N2369,6,0)),VLOOKUP(B604,KRİKET!C$30:N2799,6,0)),VLOOKUP(B604,'FERDİ BRANŞLAR'!B$2:M700,6,0))</f>
        <v>#N/A</v>
      </c>
      <c r="H604" s="185" t="e">
        <f>IFERROR(IFERROR(IFERROR(IFERROR(IFERROR(IFERROR(IFERROR(VLOOKUP(B604,FUTSAL!C$69:N12526,7,0),VLOOKUP(B604,VOLEYBOL!C$54:N2922,7,0)),VLOOKUP(B604,FUTBOL!C$31:N3010,7,0)),VLOOKUP(B604,BASKETBOL!C$42:N3024,7,0)),VLOOKUP(B604,HENTBOL!C$32:N3025,7,0)),VLOOKUP(B604,HOKEY!C$35:N2369,7,0)),VLOOKUP(B604,KRİKET!C$30:N2799,7,0)),VLOOKUP(B604,'FERDİ BRANŞLAR'!B$2:M700,7,0))</f>
        <v>#N/A</v>
      </c>
      <c r="I604" s="187" t="e">
        <f>IFERROR(IFERROR(IFERROR(IFERROR(IFERROR(IFERROR(IFERROR(VLOOKUP(B604,FUTSAL!C$69:N12526,8,0),VLOOKUP(B604,VOLEYBOL!C$54:N2922,8,0)),VLOOKUP(B604,FUTBOL!C$31:N3010,8,0)),VLOOKUP(B604,BASKETBOL!C$42:N3024,8,0)),VLOOKUP(B604,HENTBOL!C$32:N3025,8,0)),VLOOKUP(B604,HOKEY!C$35:N2369,8,0)),VLOOKUP(B604,KRİKET!C$30:N2799,8,0)),VLOOKUP(B604,'FERDİ BRANŞLAR'!B$2:M700,8,0))</f>
        <v>#N/A</v>
      </c>
      <c r="J604" s="183" t="e">
        <f>IFERROR(IFERROR(IFERROR(IFERROR(IFERROR(IFERROR(IFERROR(VLOOKUP(B604,FUTSAL!C$69:N12526,9,0),VLOOKUP(B604,VOLEYBOL!C$54:N2922,9,0)),VLOOKUP(B604,FUTBOL!C$31:N3010,9,0)),VLOOKUP(B604,BASKETBOL!C$42:N3024,9,0)),VLOOKUP(B604,HENTBOL!C$32:N3025,9,0)),VLOOKUP(B604,HOKEY!C$35:N2369,9,0)),VLOOKUP(B604,KRİKET!C$30:N2799,9,0)),VLOOKUP(B604,'FERDİ BRANŞLAR'!B$2:M700,9,0))</f>
        <v>#N/A</v>
      </c>
      <c r="K604" s="183" t="e">
        <f>IFERROR(IFERROR(IFERROR(IFERROR(IFERROR(IFERROR(IFERROR(VLOOKUP(B604,FUTSAL!C$69:N12526,10,0),VLOOKUP(B604,VOLEYBOL!C$54:N2922,10,0)),VLOOKUP(B604,FUTBOL!C$31:N3010,10,0)),VLOOKUP(B604,BASKETBOL!C$42:N3024,10,0)),VLOOKUP(B604,HENTBOL!C$32:N3025,10,0)),VLOOKUP(B604,HOKEY!C$35:N2369,10,0)),VLOOKUP(B604,KRİKET!C$30:N2799,10,0)),VLOOKUP(B604,'FERDİ BRANŞLAR'!B$2:M700,10,0))</f>
        <v>#N/A</v>
      </c>
      <c r="L604" s="212" t="e">
        <f>IFERROR(IFERROR(IFERROR(IFERROR(IFERROR(IFERROR(IFERROR(VLOOKUP(B604,FUTSAL!C$69:N12526,11,0),VLOOKUP(B604,VOLEYBOL!C$54:N2922,11,0)),VLOOKUP(B604,FUTBOL!C$31:N3010,11,0)),VLOOKUP(B604,BASKETBOL!C$42:N3024,11,0)),VLOOKUP(B604,HENTBOL!C$32:N3025,11,0)),VLOOKUP(B604,HOKEY!C$35:N2369,11,0)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3024,12,0)),VLOOKUP(B604,HENTBOL!C$32:N3025,12,0)),VLOOKUP(B604,HOKEY!C$35:N2369,11,0)),VLOOKUP(B604,KRİKET!C$30:N2799,12,0)),VLOOKUP(B604,'FERDİ BRANŞLAR'!B$2:M700,12,0))</f>
        <v>#N/A</v>
      </c>
    </row>
    <row r="605" spans="2:13" ht="12" x14ac:dyDescent="0.2">
      <c r="B605" s="104"/>
      <c r="C605" s="185" t="e">
        <f>IFERROR(IFERROR(IFERROR(IFERROR(IFERROR(IFERROR(IFERROR(VLOOKUP(B605,FUTSAL!C$69:N12082,2,0),VLOOKUP(B605,VOLEYBOL!C$54:N2478,2,0)),VLOOKUP(B605,FUTBOL!C$31:N2566,2,0)),VLOOKUP(B605,BASKETBOL!C$42:N2580,2,0)),VLOOKUP(B605,HENTBOL!C$32:N2581,2,0)),VLOOKUP(B605,HOKEY!C$35:N1925,2,0)),VLOOKUP(B605,KRİKET!C$30:N2355,2,0)),VLOOKUP(B605,'FERDİ BRANŞLAR'!B$2:M701,2,0))</f>
        <v>#N/A</v>
      </c>
      <c r="D605" s="186" t="e">
        <f>IFERROR(IFERROR(IFERROR(IFERROR(IFERROR(IFERROR(IFERROR(VLOOKUP(B605,FUTSAL!C$69:N12082,3,0),VLOOKUP(B605,VOLEYBOL!C$54:N2478,3,0)),VLOOKUP(B605,FUTBOL!C$31:N2566,3,0)),VLOOKUP(B605,BASKETBOL!C$42:N2580,3,0)),VLOOKUP(B605,HENTBOL!C$32:N2581,3,0)),VLOOKUP(B605,HOKEY!C$35:N1925,3,0)),VLOOKUP(B605,KRİKET!C$30:N2355,3,0)),VLOOKUP(B605,'FERDİ BRANŞLAR'!B$2:M701,3,0))</f>
        <v>#N/A</v>
      </c>
      <c r="E605" s="185" t="e">
        <f>IFERROR(IFERROR(IFERROR(IFERROR(IFERROR(IFERROR(IFERROR(VLOOKUP(B605,FUTSAL!C$69:N12082,4,0),VLOOKUP(B605,VOLEYBOL!C$54:N2478,4,0)),VLOOKUP(B605,FUTBOL!C$31:N2566,4,0)),VLOOKUP(B605,BASKETBOL!C$42:N2580,4,0)),VLOOKUP(B605,HENTBOL!C$32:N2581,4,0)),VLOOKUP(B605,HOKEY!C$35:N1925,4,0)),VLOOKUP(B605,KRİKET!C$30:N2355,4,0)),VLOOKUP(B605,'FERDİ BRANŞLAR'!B$2:M701,4,0))</f>
        <v>#N/A</v>
      </c>
      <c r="F605" s="185" t="e">
        <f>IFERROR(IFERROR(IFERROR(IFERROR(IFERROR(IFERROR(IFERROR(VLOOKUP(B605,FUTSAL!C$69:N12082,5,0),VLOOKUP(B605,VOLEYBOL!C$54:N2478,5,0)),VLOOKUP(B605,FUTBOL!C$31:N2566,5,0)),VLOOKUP(B605,BASKETBOL!C$42:N2580,5,0)),VLOOKUP(B605,HENTBOL!C$32:N2581,5,0)),VLOOKUP(B605,HOKEY!C$35:N1925,5,0)),VLOOKUP(B605,KRİKET!C$30:N2355,5,0)),VLOOKUP(B605,'FERDİ BRANŞLAR'!B$2:M701,5,0))</f>
        <v>#N/A</v>
      </c>
      <c r="G605" s="185" t="e">
        <f>IFERROR(IFERROR(IFERROR(IFERROR(IFERROR(IFERROR(IFERROR(VLOOKUP(B605,FUTSAL!C$69:N12527,6,0),VLOOKUP(B605,VOLEYBOL!C$54:N2923,6,0)),VLOOKUP(B605,FUTBOL!C$31:N3011,6,0)),VLOOKUP(B605,BASKETBOL!C$42:N3025,6,0)),VLOOKUP(B605,HENTBOL!C$32:N3026,6,0)),VLOOKUP(B605,HOKEY!C$35:N2370,6,0)),VLOOKUP(B605,KRİKET!C$30:N2800,6,0)),VLOOKUP(B605,'FERDİ BRANŞLAR'!B$2:M701,6,0))</f>
        <v>#N/A</v>
      </c>
      <c r="H605" s="185" t="e">
        <f>IFERROR(IFERROR(IFERROR(IFERROR(IFERROR(IFERROR(IFERROR(VLOOKUP(B605,FUTSAL!C$69:N12527,7,0),VLOOKUP(B605,VOLEYBOL!C$54:N2923,7,0)),VLOOKUP(B605,FUTBOL!C$31:N3011,7,0)),VLOOKUP(B605,BASKETBOL!C$42:N3025,7,0)),VLOOKUP(B605,HENTBOL!C$32:N3026,7,0)),VLOOKUP(B605,HOKEY!C$35:N2370,7,0)),VLOOKUP(B605,KRİKET!C$30:N2800,7,0)),VLOOKUP(B605,'FERDİ BRANŞLAR'!B$2:M701,7,0))</f>
        <v>#N/A</v>
      </c>
      <c r="I605" s="187" t="e">
        <f>IFERROR(IFERROR(IFERROR(IFERROR(IFERROR(IFERROR(IFERROR(VLOOKUP(B605,FUTSAL!C$69:N12527,8,0),VLOOKUP(B605,VOLEYBOL!C$54:N2923,8,0)),VLOOKUP(B605,FUTBOL!C$31:N3011,8,0)),VLOOKUP(B605,BASKETBOL!C$42:N3025,8,0)),VLOOKUP(B605,HENTBOL!C$32:N3026,8,0)),VLOOKUP(B605,HOKEY!C$35:N2370,8,0)),VLOOKUP(B605,KRİKET!C$30:N2800,8,0)),VLOOKUP(B605,'FERDİ BRANŞLAR'!B$2:M701,8,0))</f>
        <v>#N/A</v>
      </c>
      <c r="J605" s="183" t="e">
        <f>IFERROR(IFERROR(IFERROR(IFERROR(IFERROR(IFERROR(IFERROR(VLOOKUP(B605,FUTSAL!C$69:N12527,9,0),VLOOKUP(B605,VOLEYBOL!C$54:N2923,9,0)),VLOOKUP(B605,FUTBOL!C$31:N3011,9,0)),VLOOKUP(B605,BASKETBOL!C$42:N3025,9,0)),VLOOKUP(B605,HENTBOL!C$32:N3026,9,0)),VLOOKUP(B605,HOKEY!C$35:N2370,9,0)),VLOOKUP(B605,KRİKET!C$30:N2800,9,0)),VLOOKUP(B605,'FERDİ BRANŞLAR'!B$2:M701,9,0))</f>
        <v>#N/A</v>
      </c>
      <c r="K605" s="183" t="e">
        <f>IFERROR(IFERROR(IFERROR(IFERROR(IFERROR(IFERROR(IFERROR(VLOOKUP(B605,FUTSAL!C$69:N12527,10,0),VLOOKUP(B605,VOLEYBOL!C$54:N2923,10,0)),VLOOKUP(B605,FUTBOL!C$31:N3011,10,0)),VLOOKUP(B605,BASKETBOL!C$42:N3025,10,0)),VLOOKUP(B605,HENTBOL!C$32:N3026,10,0)),VLOOKUP(B605,HOKEY!C$35:N2370,10,0)),VLOOKUP(B605,KRİKET!C$30:N2800,10,0)),VLOOKUP(B605,'FERDİ BRANŞLAR'!B$2:M701,10,0))</f>
        <v>#N/A</v>
      </c>
      <c r="L605" s="212" t="e">
        <f>IFERROR(IFERROR(IFERROR(IFERROR(IFERROR(IFERROR(IFERROR(VLOOKUP(B605,FUTSAL!C$69:N12527,11,0),VLOOKUP(B605,VOLEYBOL!C$54:N2923,11,0)),VLOOKUP(B605,FUTBOL!C$31:N3011,11,0)),VLOOKUP(B605,BASKETBOL!C$42:N3025,11,0)),VLOOKUP(B605,HENTBOL!C$32:N3026,11,0)),VLOOKUP(B605,HOKEY!C$35:N2370,11,0)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3025,12,0)),VLOOKUP(B605,HENTBOL!C$32:N3026,12,0)),VLOOKUP(B605,HOKEY!C$35:N2370,11,0)),VLOOKUP(B605,KRİKET!C$30:N2800,12,0)),VLOOKUP(B605,'FERDİ BRANŞLAR'!B$2:M701,12,0))</f>
        <v>#N/A</v>
      </c>
    </row>
    <row r="606" spans="2:13" ht="12" x14ac:dyDescent="0.2">
      <c r="B606" s="104"/>
      <c r="C606" s="185" t="e">
        <f>IFERROR(IFERROR(IFERROR(IFERROR(IFERROR(IFERROR(IFERROR(VLOOKUP(B606,FUTSAL!C$69:N12083,2,0),VLOOKUP(B606,VOLEYBOL!C$54:N2479,2,0)),VLOOKUP(B606,FUTBOL!C$31:N2567,2,0)),VLOOKUP(B606,BASKETBOL!C$42:N2581,2,0)),VLOOKUP(B606,HENTBOL!C$32:N2582,2,0)),VLOOKUP(B606,HOKEY!C$35:N1926,2,0)),VLOOKUP(B606,KRİKET!C$30:N2356,2,0)),VLOOKUP(B606,'FERDİ BRANŞLAR'!B$2:M702,2,0))</f>
        <v>#N/A</v>
      </c>
      <c r="D606" s="186" t="e">
        <f>IFERROR(IFERROR(IFERROR(IFERROR(IFERROR(IFERROR(IFERROR(VLOOKUP(B606,FUTSAL!C$69:N12083,3,0),VLOOKUP(B606,VOLEYBOL!C$54:N2479,3,0)),VLOOKUP(B606,FUTBOL!C$31:N2567,3,0)),VLOOKUP(B606,BASKETBOL!C$42:N2581,3,0)),VLOOKUP(B606,HENTBOL!C$32:N2582,3,0)),VLOOKUP(B606,HOKEY!C$35:N1926,3,0)),VLOOKUP(B606,KRİKET!C$30:N2356,3,0)),VLOOKUP(B606,'FERDİ BRANŞLAR'!B$2:M702,3,0))</f>
        <v>#N/A</v>
      </c>
      <c r="E606" s="185" t="e">
        <f>IFERROR(IFERROR(IFERROR(IFERROR(IFERROR(IFERROR(IFERROR(VLOOKUP(B606,FUTSAL!C$69:N12083,4,0),VLOOKUP(B606,VOLEYBOL!C$54:N2479,4,0)),VLOOKUP(B606,FUTBOL!C$31:N2567,4,0)),VLOOKUP(B606,BASKETBOL!C$42:N2581,4,0)),VLOOKUP(B606,HENTBOL!C$32:N2582,4,0)),VLOOKUP(B606,HOKEY!C$35:N1926,4,0)),VLOOKUP(B606,KRİKET!C$30:N2356,4,0)),VLOOKUP(B606,'FERDİ BRANŞLAR'!B$2:M702,4,0))</f>
        <v>#N/A</v>
      </c>
      <c r="F606" s="185" t="e">
        <f>IFERROR(IFERROR(IFERROR(IFERROR(IFERROR(IFERROR(IFERROR(VLOOKUP(B606,FUTSAL!C$69:N12083,5,0),VLOOKUP(B606,VOLEYBOL!C$54:N2479,5,0)),VLOOKUP(B606,FUTBOL!C$31:N2567,5,0)),VLOOKUP(B606,BASKETBOL!C$42:N2581,5,0)),VLOOKUP(B606,HENTBOL!C$32:N2582,5,0)),VLOOKUP(B606,HOKEY!C$35:N1926,5,0)),VLOOKUP(B606,KRİKET!C$30:N2356,5,0)),VLOOKUP(B606,'FERDİ BRANŞLAR'!B$2:M702,5,0))</f>
        <v>#N/A</v>
      </c>
      <c r="G606" s="185" t="e">
        <f>IFERROR(IFERROR(IFERROR(IFERROR(IFERROR(IFERROR(IFERROR(VLOOKUP(B606,FUTSAL!C$69:N12528,6,0),VLOOKUP(B606,VOLEYBOL!C$54:N2924,6,0)),VLOOKUP(B606,FUTBOL!C$31:N3012,6,0)),VLOOKUP(B606,BASKETBOL!C$42:N3026,6,0)),VLOOKUP(B606,HENTBOL!C$32:N3027,6,0)),VLOOKUP(B606,HOKEY!C$35:N2371,6,0)),VLOOKUP(B606,KRİKET!C$30:N2801,6,0)),VLOOKUP(B606,'FERDİ BRANŞLAR'!B$2:M702,6,0))</f>
        <v>#N/A</v>
      </c>
      <c r="H606" s="185" t="e">
        <f>IFERROR(IFERROR(IFERROR(IFERROR(IFERROR(IFERROR(IFERROR(VLOOKUP(B606,FUTSAL!C$69:N12528,7,0),VLOOKUP(B606,VOLEYBOL!C$54:N2924,7,0)),VLOOKUP(B606,FUTBOL!C$31:N3012,7,0)),VLOOKUP(B606,BASKETBOL!C$42:N3026,7,0)),VLOOKUP(B606,HENTBOL!C$32:N3027,7,0)),VLOOKUP(B606,HOKEY!C$35:N2371,7,0)),VLOOKUP(B606,KRİKET!C$30:N2801,7,0)),VLOOKUP(B606,'FERDİ BRANŞLAR'!B$2:M702,7,0))</f>
        <v>#N/A</v>
      </c>
      <c r="I606" s="187" t="e">
        <f>IFERROR(IFERROR(IFERROR(IFERROR(IFERROR(IFERROR(IFERROR(VLOOKUP(B606,FUTSAL!C$69:N12528,8,0),VLOOKUP(B606,VOLEYBOL!C$54:N2924,8,0)),VLOOKUP(B606,FUTBOL!C$31:N3012,8,0)),VLOOKUP(B606,BASKETBOL!C$42:N3026,8,0)),VLOOKUP(B606,HENTBOL!C$32:N3027,8,0)),VLOOKUP(B606,HOKEY!C$35:N2371,8,0)),VLOOKUP(B606,KRİKET!C$30:N2801,8,0)),VLOOKUP(B606,'FERDİ BRANŞLAR'!B$2:M702,8,0))</f>
        <v>#N/A</v>
      </c>
      <c r="J606" s="183" t="e">
        <f>IFERROR(IFERROR(IFERROR(IFERROR(IFERROR(IFERROR(IFERROR(VLOOKUP(B606,FUTSAL!C$69:N12528,9,0),VLOOKUP(B606,VOLEYBOL!C$54:N2924,9,0)),VLOOKUP(B606,FUTBOL!C$31:N3012,9,0)),VLOOKUP(B606,BASKETBOL!C$42:N3026,9,0)),VLOOKUP(B606,HENTBOL!C$32:N3027,9,0)),VLOOKUP(B606,HOKEY!C$35:N2371,9,0)),VLOOKUP(B606,KRİKET!C$30:N2801,9,0)),VLOOKUP(B606,'FERDİ BRANŞLAR'!B$2:M702,9,0))</f>
        <v>#N/A</v>
      </c>
      <c r="K606" s="183" t="e">
        <f>IFERROR(IFERROR(IFERROR(IFERROR(IFERROR(IFERROR(IFERROR(VLOOKUP(B606,FUTSAL!C$69:N12528,10,0),VLOOKUP(B606,VOLEYBOL!C$54:N2924,10,0)),VLOOKUP(B606,FUTBOL!C$31:N3012,10,0)),VLOOKUP(B606,BASKETBOL!C$42:N3026,10,0)),VLOOKUP(B606,HENTBOL!C$32:N3027,10,0)),VLOOKUP(B606,HOKEY!C$35:N2371,10,0)),VLOOKUP(B606,KRİKET!C$30:N2801,10,0)),VLOOKUP(B606,'FERDİ BRANŞLAR'!B$2:M702,10,0))</f>
        <v>#N/A</v>
      </c>
      <c r="L606" s="212" t="e">
        <f>IFERROR(IFERROR(IFERROR(IFERROR(IFERROR(IFERROR(IFERROR(VLOOKUP(B606,FUTSAL!C$69:N12528,11,0),VLOOKUP(B606,VOLEYBOL!C$54:N2924,11,0)),VLOOKUP(B606,FUTBOL!C$31:N3012,11,0)),VLOOKUP(B606,BASKETBOL!C$42:N3026,11,0)),VLOOKUP(B606,HENTBOL!C$32:N3027,11,0)),VLOOKUP(B606,HOKEY!C$35:N2371,11,0)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3026,12,0)),VLOOKUP(B606,HENTBOL!C$32:N3027,12,0)),VLOOKUP(B606,HOKEY!C$35:N2371,11,0)),VLOOKUP(B606,KRİKET!C$30:N2801,12,0)),VLOOKUP(B606,'FERDİ BRANŞLAR'!B$2:M702,12,0))</f>
        <v>#N/A</v>
      </c>
    </row>
    <row r="607" spans="2:13" ht="12" x14ac:dyDescent="0.2">
      <c r="B607" s="104"/>
      <c r="C607" s="185" t="e">
        <f>IFERROR(IFERROR(IFERROR(IFERROR(IFERROR(IFERROR(IFERROR(VLOOKUP(B607,FUTSAL!C$69:N12084,2,0),VLOOKUP(B607,VOLEYBOL!C$54:N2480,2,0)),VLOOKUP(B607,FUTBOL!C$31:N2568,2,0)),VLOOKUP(B607,BASKETBOL!C$42:N2582,2,0)),VLOOKUP(B607,HENTBOL!C$32:N2583,2,0)),VLOOKUP(B607,HOKEY!C$35:N1927,2,0)),VLOOKUP(B607,KRİKET!C$30:N2357,2,0)),VLOOKUP(B607,'FERDİ BRANŞLAR'!B$2:M703,2,0))</f>
        <v>#N/A</v>
      </c>
      <c r="D607" s="186" t="e">
        <f>IFERROR(IFERROR(IFERROR(IFERROR(IFERROR(IFERROR(IFERROR(VLOOKUP(B607,FUTSAL!C$69:N12084,3,0),VLOOKUP(B607,VOLEYBOL!C$54:N2480,3,0)),VLOOKUP(B607,FUTBOL!C$31:N2568,3,0)),VLOOKUP(B607,BASKETBOL!C$42:N2582,3,0)),VLOOKUP(B607,HENTBOL!C$32:N2583,3,0)),VLOOKUP(B607,HOKEY!C$35:N1927,3,0)),VLOOKUP(B607,KRİKET!C$30:N2357,3,0)),VLOOKUP(B607,'FERDİ BRANŞLAR'!B$2:M703,3,0))</f>
        <v>#N/A</v>
      </c>
      <c r="E607" s="185" t="e">
        <f>IFERROR(IFERROR(IFERROR(IFERROR(IFERROR(IFERROR(IFERROR(VLOOKUP(B607,FUTSAL!C$69:N12084,4,0),VLOOKUP(B607,VOLEYBOL!C$54:N2480,4,0)),VLOOKUP(B607,FUTBOL!C$31:N2568,4,0)),VLOOKUP(B607,BASKETBOL!C$42:N2582,4,0)),VLOOKUP(B607,HENTBOL!C$32:N2583,4,0)),VLOOKUP(B607,HOKEY!C$35:N1927,4,0)),VLOOKUP(B607,KRİKET!C$30:N2357,4,0)),VLOOKUP(B607,'FERDİ BRANŞLAR'!B$2:M703,4,0))</f>
        <v>#N/A</v>
      </c>
      <c r="F607" s="185" t="e">
        <f>IFERROR(IFERROR(IFERROR(IFERROR(IFERROR(IFERROR(IFERROR(VLOOKUP(B607,FUTSAL!C$69:N12084,5,0),VLOOKUP(B607,VOLEYBOL!C$54:N2480,5,0)),VLOOKUP(B607,FUTBOL!C$31:N2568,5,0)),VLOOKUP(B607,BASKETBOL!C$42:N2582,5,0)),VLOOKUP(B607,HENTBOL!C$32:N2583,5,0)),VLOOKUP(B607,HOKEY!C$35:N1927,5,0)),VLOOKUP(B607,KRİKET!C$30:N2357,5,0)),VLOOKUP(B607,'FERDİ BRANŞLAR'!B$2:M703,5,0))</f>
        <v>#N/A</v>
      </c>
      <c r="G607" s="185" t="e">
        <f>IFERROR(IFERROR(IFERROR(IFERROR(IFERROR(IFERROR(IFERROR(VLOOKUP(B607,FUTSAL!C$69:N12529,6,0),VLOOKUP(B607,VOLEYBOL!C$54:N2925,6,0)),VLOOKUP(B607,FUTBOL!C$31:N3013,6,0)),VLOOKUP(B607,BASKETBOL!C$42:N3027,6,0)),VLOOKUP(B607,HENTBOL!C$32:N3028,6,0)),VLOOKUP(B607,HOKEY!C$35:N2372,6,0)),VLOOKUP(B607,KRİKET!C$30:N2802,6,0)),VLOOKUP(B607,'FERDİ BRANŞLAR'!B$2:M703,6,0))</f>
        <v>#N/A</v>
      </c>
      <c r="H607" s="185" t="e">
        <f>IFERROR(IFERROR(IFERROR(IFERROR(IFERROR(IFERROR(IFERROR(VLOOKUP(B607,FUTSAL!C$69:N12529,7,0),VLOOKUP(B607,VOLEYBOL!C$54:N2925,7,0)),VLOOKUP(B607,FUTBOL!C$31:N3013,7,0)),VLOOKUP(B607,BASKETBOL!C$42:N3027,7,0)),VLOOKUP(B607,HENTBOL!C$32:N3028,7,0)),VLOOKUP(B607,HOKEY!C$35:N2372,7,0)),VLOOKUP(B607,KRİKET!C$30:N2802,7,0)),VLOOKUP(B607,'FERDİ BRANŞLAR'!B$2:M703,7,0))</f>
        <v>#N/A</v>
      </c>
      <c r="I607" s="187" t="e">
        <f>IFERROR(IFERROR(IFERROR(IFERROR(IFERROR(IFERROR(IFERROR(VLOOKUP(B607,FUTSAL!C$69:N12529,8,0),VLOOKUP(B607,VOLEYBOL!C$54:N2925,8,0)),VLOOKUP(B607,FUTBOL!C$31:N3013,8,0)),VLOOKUP(B607,BASKETBOL!C$42:N3027,8,0)),VLOOKUP(B607,HENTBOL!C$32:N3028,8,0)),VLOOKUP(B607,HOKEY!C$35:N2372,8,0)),VLOOKUP(B607,KRİKET!C$30:N2802,8,0)),VLOOKUP(B607,'FERDİ BRANŞLAR'!B$2:M703,8,0))</f>
        <v>#N/A</v>
      </c>
      <c r="J607" s="183" t="e">
        <f>IFERROR(IFERROR(IFERROR(IFERROR(IFERROR(IFERROR(IFERROR(VLOOKUP(B607,FUTSAL!C$69:N12529,9,0),VLOOKUP(B607,VOLEYBOL!C$54:N2925,9,0)),VLOOKUP(B607,FUTBOL!C$31:N3013,9,0)),VLOOKUP(B607,BASKETBOL!C$42:N3027,9,0)),VLOOKUP(B607,HENTBOL!C$32:N3028,9,0)),VLOOKUP(B607,HOKEY!C$35:N2372,9,0)),VLOOKUP(B607,KRİKET!C$30:N2802,9,0)),VLOOKUP(B607,'FERDİ BRANŞLAR'!B$2:M703,9,0))</f>
        <v>#N/A</v>
      </c>
      <c r="K607" s="183" t="e">
        <f>IFERROR(IFERROR(IFERROR(IFERROR(IFERROR(IFERROR(IFERROR(VLOOKUP(B607,FUTSAL!C$69:N12529,10,0),VLOOKUP(B607,VOLEYBOL!C$54:N2925,10,0)),VLOOKUP(B607,FUTBOL!C$31:N3013,10,0)),VLOOKUP(B607,BASKETBOL!C$42:N3027,10,0)),VLOOKUP(B607,HENTBOL!C$32:N3028,10,0)),VLOOKUP(B607,HOKEY!C$35:N2372,10,0)),VLOOKUP(B607,KRİKET!C$30:N2802,10,0)),VLOOKUP(B607,'FERDİ BRANŞLAR'!B$2:M703,10,0))</f>
        <v>#N/A</v>
      </c>
      <c r="L607" s="212" t="e">
        <f>IFERROR(IFERROR(IFERROR(IFERROR(IFERROR(IFERROR(IFERROR(VLOOKUP(B607,FUTSAL!C$69:N12529,11,0),VLOOKUP(B607,VOLEYBOL!C$54:N2925,11,0)),VLOOKUP(B607,FUTBOL!C$31:N3013,11,0)),VLOOKUP(B607,BASKETBOL!C$42:N3027,11,0)),VLOOKUP(B607,HENTBOL!C$32:N3028,11,0)),VLOOKUP(B607,HOKEY!C$35:N2372,11,0)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3027,12,0)),VLOOKUP(B607,HENTBOL!C$32:N3028,12,0)),VLOOKUP(B607,HOKEY!C$35:N2372,11,0)),VLOOKUP(B607,KRİKET!C$30:N2802,12,0)),VLOOKUP(B607,'FERDİ BRANŞLAR'!B$2:M703,12,0))</f>
        <v>#N/A</v>
      </c>
    </row>
    <row r="608" spans="2:13" ht="12" x14ac:dyDescent="0.2">
      <c r="B608" s="104"/>
      <c r="C608" s="185" t="e">
        <f>IFERROR(IFERROR(IFERROR(IFERROR(IFERROR(IFERROR(IFERROR(VLOOKUP(B608,FUTSAL!C$69:N12085,2,0),VLOOKUP(B608,VOLEYBOL!C$54:N2481,2,0)),VLOOKUP(B608,FUTBOL!C$31:N2569,2,0)),VLOOKUP(B608,BASKETBOL!C$42:N2583,2,0)),VLOOKUP(B608,HENTBOL!C$32:N2584,2,0)),VLOOKUP(B608,HOKEY!C$35:N1928,2,0)),VLOOKUP(B608,KRİKET!C$30:N2358,2,0)),VLOOKUP(B608,'FERDİ BRANŞLAR'!B$2:M704,2,0))</f>
        <v>#N/A</v>
      </c>
      <c r="D608" s="186" t="e">
        <f>IFERROR(IFERROR(IFERROR(IFERROR(IFERROR(IFERROR(IFERROR(VLOOKUP(B608,FUTSAL!C$69:N12085,3,0),VLOOKUP(B608,VOLEYBOL!C$54:N2481,3,0)),VLOOKUP(B608,FUTBOL!C$31:N2569,3,0)),VLOOKUP(B608,BASKETBOL!C$42:N2583,3,0)),VLOOKUP(B608,HENTBOL!C$32:N2584,3,0)),VLOOKUP(B608,HOKEY!C$35:N1928,3,0)),VLOOKUP(B608,KRİKET!C$30:N2358,3,0)),VLOOKUP(B608,'FERDİ BRANŞLAR'!B$2:M704,3,0))</f>
        <v>#N/A</v>
      </c>
      <c r="E608" s="185" t="e">
        <f>IFERROR(IFERROR(IFERROR(IFERROR(IFERROR(IFERROR(IFERROR(VLOOKUP(B608,FUTSAL!C$69:N12085,4,0),VLOOKUP(B608,VOLEYBOL!C$54:N2481,4,0)),VLOOKUP(B608,FUTBOL!C$31:N2569,4,0)),VLOOKUP(B608,BASKETBOL!C$42:N2583,4,0)),VLOOKUP(B608,HENTBOL!C$32:N2584,4,0)),VLOOKUP(B608,HOKEY!C$35:N1928,4,0)),VLOOKUP(B608,KRİKET!C$30:N2358,4,0)),VLOOKUP(B608,'FERDİ BRANŞLAR'!B$2:M704,4,0))</f>
        <v>#N/A</v>
      </c>
      <c r="F608" s="185" t="e">
        <f>IFERROR(IFERROR(IFERROR(IFERROR(IFERROR(IFERROR(IFERROR(VLOOKUP(B608,FUTSAL!C$69:N12085,5,0),VLOOKUP(B608,VOLEYBOL!C$54:N2481,5,0)),VLOOKUP(B608,FUTBOL!C$31:N2569,5,0)),VLOOKUP(B608,BASKETBOL!C$42:N2583,5,0)),VLOOKUP(B608,HENTBOL!C$32:N2584,5,0)),VLOOKUP(B608,HOKEY!C$35:N1928,5,0)),VLOOKUP(B608,KRİKET!C$30:N2358,5,0)),VLOOKUP(B608,'FERDİ BRANŞLAR'!B$2:M704,5,0))</f>
        <v>#N/A</v>
      </c>
      <c r="G608" s="185" t="e">
        <f>IFERROR(IFERROR(IFERROR(IFERROR(IFERROR(IFERROR(IFERROR(VLOOKUP(B608,FUTSAL!C$69:N12530,6,0),VLOOKUP(B608,VOLEYBOL!C$54:N2926,6,0)),VLOOKUP(B608,FUTBOL!C$31:N3014,6,0)),VLOOKUP(B608,BASKETBOL!C$42:N3028,6,0)),VLOOKUP(B608,HENTBOL!C$32:N3029,6,0)),VLOOKUP(B608,HOKEY!C$35:N2373,6,0)),VLOOKUP(B608,KRİKET!C$30:N2803,6,0)),VLOOKUP(B608,'FERDİ BRANŞLAR'!B$2:M704,6,0))</f>
        <v>#N/A</v>
      </c>
      <c r="H608" s="185" t="e">
        <f>IFERROR(IFERROR(IFERROR(IFERROR(IFERROR(IFERROR(IFERROR(VLOOKUP(B608,FUTSAL!C$69:N12530,7,0),VLOOKUP(B608,VOLEYBOL!C$54:N2926,7,0)),VLOOKUP(B608,FUTBOL!C$31:N3014,7,0)),VLOOKUP(B608,BASKETBOL!C$42:N3028,7,0)),VLOOKUP(B608,HENTBOL!C$32:N3029,7,0)),VLOOKUP(B608,HOKEY!C$35:N2373,7,0)),VLOOKUP(B608,KRİKET!C$30:N2803,7,0)),VLOOKUP(B608,'FERDİ BRANŞLAR'!B$2:M704,7,0))</f>
        <v>#N/A</v>
      </c>
      <c r="I608" s="187" t="e">
        <f>IFERROR(IFERROR(IFERROR(IFERROR(IFERROR(IFERROR(IFERROR(VLOOKUP(B608,FUTSAL!C$69:N12530,8,0),VLOOKUP(B608,VOLEYBOL!C$54:N2926,8,0)),VLOOKUP(B608,FUTBOL!C$31:N3014,8,0)),VLOOKUP(B608,BASKETBOL!C$42:N3028,8,0)),VLOOKUP(B608,HENTBOL!C$32:N3029,8,0)),VLOOKUP(B608,HOKEY!C$35:N2373,8,0)),VLOOKUP(B608,KRİKET!C$30:N2803,8,0)),VLOOKUP(B608,'FERDİ BRANŞLAR'!B$2:M704,8,0))</f>
        <v>#N/A</v>
      </c>
      <c r="J608" s="183" t="e">
        <f>IFERROR(IFERROR(IFERROR(IFERROR(IFERROR(IFERROR(IFERROR(VLOOKUP(B608,FUTSAL!C$69:N12530,9,0),VLOOKUP(B608,VOLEYBOL!C$54:N2926,9,0)),VLOOKUP(B608,FUTBOL!C$31:N3014,9,0)),VLOOKUP(B608,BASKETBOL!C$42:N3028,9,0)),VLOOKUP(B608,HENTBOL!C$32:N3029,9,0)),VLOOKUP(B608,HOKEY!C$35:N2373,9,0)),VLOOKUP(B608,KRİKET!C$30:N2803,9,0)),VLOOKUP(B608,'FERDİ BRANŞLAR'!B$2:M704,9,0))</f>
        <v>#N/A</v>
      </c>
      <c r="K608" s="183" t="e">
        <f>IFERROR(IFERROR(IFERROR(IFERROR(IFERROR(IFERROR(IFERROR(VLOOKUP(B608,FUTSAL!C$69:N12530,10,0),VLOOKUP(B608,VOLEYBOL!C$54:N2926,10,0)),VLOOKUP(B608,FUTBOL!C$31:N3014,10,0)),VLOOKUP(B608,BASKETBOL!C$42:N3028,10,0)),VLOOKUP(B608,HENTBOL!C$32:N3029,10,0)),VLOOKUP(B608,HOKEY!C$35:N2373,10,0)),VLOOKUP(B608,KRİKET!C$30:N2803,10,0)),VLOOKUP(B608,'FERDİ BRANŞLAR'!B$2:M704,10,0))</f>
        <v>#N/A</v>
      </c>
      <c r="L608" s="212" t="e">
        <f>IFERROR(IFERROR(IFERROR(IFERROR(IFERROR(IFERROR(IFERROR(VLOOKUP(B608,FUTSAL!C$69:N12530,11,0),VLOOKUP(B608,VOLEYBOL!C$54:N2926,11,0)),VLOOKUP(B608,FUTBOL!C$31:N3014,11,0)),VLOOKUP(B608,BASKETBOL!C$42:N3028,11,0)),VLOOKUP(B608,HENTBOL!C$32:N3029,11,0)),VLOOKUP(B608,HOKEY!C$35:N2373,11,0)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3028,12,0)),VLOOKUP(B608,HENTBOL!C$32:N3029,12,0)),VLOOKUP(B608,HOKEY!C$35:N2373,11,0)),VLOOKUP(B608,KRİKET!C$30:N2803,12,0)),VLOOKUP(B608,'FERDİ BRANŞLAR'!B$2:M704,12,0))</f>
        <v>#N/A</v>
      </c>
    </row>
    <row r="609" spans="2:13" ht="12" x14ac:dyDescent="0.2">
      <c r="B609" s="104"/>
      <c r="C609" s="185" t="e">
        <f>IFERROR(IFERROR(IFERROR(IFERROR(IFERROR(IFERROR(IFERROR(VLOOKUP(B609,FUTSAL!C$69:N12086,2,0),VLOOKUP(B609,VOLEYBOL!C$54:N2482,2,0)),VLOOKUP(B609,FUTBOL!C$31:N2570,2,0)),VLOOKUP(B609,BASKETBOL!C$42:N2584,2,0)),VLOOKUP(B609,HENTBOL!C$32:N2585,2,0)),VLOOKUP(B609,HOKEY!C$35:N1929,2,0)),VLOOKUP(B609,KRİKET!C$30:N2359,2,0)),VLOOKUP(B609,'FERDİ BRANŞLAR'!B$2:M705,2,0))</f>
        <v>#N/A</v>
      </c>
      <c r="D609" s="186" t="e">
        <f>IFERROR(IFERROR(IFERROR(IFERROR(IFERROR(IFERROR(IFERROR(VLOOKUP(B609,FUTSAL!C$69:N12086,3,0),VLOOKUP(B609,VOLEYBOL!C$54:N2482,3,0)),VLOOKUP(B609,FUTBOL!C$31:N2570,3,0)),VLOOKUP(B609,BASKETBOL!C$42:N2584,3,0)),VLOOKUP(B609,HENTBOL!C$32:N2585,3,0)),VLOOKUP(B609,HOKEY!C$35:N1929,3,0)),VLOOKUP(B609,KRİKET!C$30:N2359,3,0)),VLOOKUP(B609,'FERDİ BRANŞLAR'!B$2:M705,3,0))</f>
        <v>#N/A</v>
      </c>
      <c r="E609" s="185" t="e">
        <f>IFERROR(IFERROR(IFERROR(IFERROR(IFERROR(IFERROR(IFERROR(VLOOKUP(B609,FUTSAL!C$69:N12086,4,0),VLOOKUP(B609,VOLEYBOL!C$54:N2482,4,0)),VLOOKUP(B609,FUTBOL!C$31:N2570,4,0)),VLOOKUP(B609,BASKETBOL!C$42:N2584,4,0)),VLOOKUP(B609,HENTBOL!C$32:N2585,4,0)),VLOOKUP(B609,HOKEY!C$35:N1929,4,0)),VLOOKUP(B609,KRİKET!C$30:N2359,4,0)),VLOOKUP(B609,'FERDİ BRANŞLAR'!B$2:M705,4,0))</f>
        <v>#N/A</v>
      </c>
      <c r="F609" s="185" t="e">
        <f>IFERROR(IFERROR(IFERROR(IFERROR(IFERROR(IFERROR(IFERROR(VLOOKUP(B609,FUTSAL!C$69:N12086,5,0),VLOOKUP(B609,VOLEYBOL!C$54:N2482,5,0)),VLOOKUP(B609,FUTBOL!C$31:N2570,5,0)),VLOOKUP(B609,BASKETBOL!C$42:N2584,5,0)),VLOOKUP(B609,HENTBOL!C$32:N2585,5,0)),VLOOKUP(B609,HOKEY!C$35:N1929,5,0)),VLOOKUP(B609,KRİKET!C$30:N2359,5,0)),VLOOKUP(B609,'FERDİ BRANŞLAR'!B$2:M705,5,0))</f>
        <v>#N/A</v>
      </c>
      <c r="G609" s="185" t="e">
        <f>IFERROR(IFERROR(IFERROR(IFERROR(IFERROR(IFERROR(IFERROR(VLOOKUP(B609,FUTSAL!C$69:N12531,6,0),VLOOKUP(B609,VOLEYBOL!C$54:N2927,6,0)),VLOOKUP(B609,FUTBOL!C$31:N3015,6,0)),VLOOKUP(B609,BASKETBOL!C$42:N3029,6,0)),VLOOKUP(B609,HENTBOL!C$32:N3030,6,0)),VLOOKUP(B609,HOKEY!C$35:N2374,6,0)),VLOOKUP(B609,KRİKET!C$30:N2804,6,0)),VLOOKUP(B609,'FERDİ BRANŞLAR'!B$2:M705,6,0))</f>
        <v>#N/A</v>
      </c>
      <c r="H609" s="185" t="e">
        <f>IFERROR(IFERROR(IFERROR(IFERROR(IFERROR(IFERROR(IFERROR(VLOOKUP(B609,FUTSAL!C$69:N12531,7,0),VLOOKUP(B609,VOLEYBOL!C$54:N2927,7,0)),VLOOKUP(B609,FUTBOL!C$31:N3015,7,0)),VLOOKUP(B609,BASKETBOL!C$42:N3029,7,0)),VLOOKUP(B609,HENTBOL!C$32:N3030,7,0)),VLOOKUP(B609,HOKEY!C$35:N2374,7,0)),VLOOKUP(B609,KRİKET!C$30:N2804,7,0)),VLOOKUP(B609,'FERDİ BRANŞLAR'!B$2:M705,7,0))</f>
        <v>#N/A</v>
      </c>
      <c r="I609" s="187" t="e">
        <f>IFERROR(IFERROR(IFERROR(IFERROR(IFERROR(IFERROR(IFERROR(VLOOKUP(B609,FUTSAL!C$69:N12531,8,0),VLOOKUP(B609,VOLEYBOL!C$54:N2927,8,0)),VLOOKUP(B609,FUTBOL!C$31:N3015,8,0)),VLOOKUP(B609,BASKETBOL!C$42:N3029,8,0)),VLOOKUP(B609,HENTBOL!C$32:N3030,8,0)),VLOOKUP(B609,HOKEY!C$35:N2374,8,0)),VLOOKUP(B609,KRİKET!C$30:N2804,8,0)),VLOOKUP(B609,'FERDİ BRANŞLAR'!B$2:M705,8,0))</f>
        <v>#N/A</v>
      </c>
      <c r="J609" s="183" t="e">
        <f>IFERROR(IFERROR(IFERROR(IFERROR(IFERROR(IFERROR(IFERROR(VLOOKUP(B609,FUTSAL!C$69:N12531,9,0),VLOOKUP(B609,VOLEYBOL!C$54:N2927,9,0)),VLOOKUP(B609,FUTBOL!C$31:N3015,9,0)),VLOOKUP(B609,BASKETBOL!C$42:N3029,9,0)),VLOOKUP(B609,HENTBOL!C$32:N3030,9,0)),VLOOKUP(B609,HOKEY!C$35:N2374,9,0)),VLOOKUP(B609,KRİKET!C$30:N2804,9,0)),VLOOKUP(B609,'FERDİ BRANŞLAR'!B$2:M705,9,0))</f>
        <v>#N/A</v>
      </c>
      <c r="K609" s="183" t="e">
        <f>IFERROR(IFERROR(IFERROR(IFERROR(IFERROR(IFERROR(IFERROR(VLOOKUP(B609,FUTSAL!C$69:N12531,10,0),VLOOKUP(B609,VOLEYBOL!C$54:N2927,10,0)),VLOOKUP(B609,FUTBOL!C$31:N3015,10,0)),VLOOKUP(B609,BASKETBOL!C$42:N3029,10,0)),VLOOKUP(B609,HENTBOL!C$32:N3030,10,0)),VLOOKUP(B609,HOKEY!C$35:N2374,10,0)),VLOOKUP(B609,KRİKET!C$30:N2804,10,0)),VLOOKUP(B609,'FERDİ BRANŞLAR'!B$2:M705,10,0))</f>
        <v>#N/A</v>
      </c>
      <c r="L609" s="212" t="e">
        <f>IFERROR(IFERROR(IFERROR(IFERROR(IFERROR(IFERROR(IFERROR(VLOOKUP(B609,FUTSAL!C$69:N12531,11,0),VLOOKUP(B609,VOLEYBOL!C$54:N2927,11,0)),VLOOKUP(B609,FUTBOL!C$31:N3015,11,0)),VLOOKUP(B609,BASKETBOL!C$42:N3029,11,0)),VLOOKUP(B609,HENTBOL!C$32:N3030,11,0)),VLOOKUP(B609,HOKEY!C$35:N2374,11,0)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3029,12,0)),VLOOKUP(B609,HENTBOL!C$32:N3030,12,0)),VLOOKUP(B609,HOKEY!C$35:N2374,11,0)),VLOOKUP(B609,KRİKET!C$30:N2804,12,0)),VLOOKUP(B609,'FERDİ BRANŞLAR'!B$2:M705,12,0))</f>
        <v>#N/A</v>
      </c>
    </row>
    <row r="610" spans="2:13" ht="12" x14ac:dyDescent="0.2">
      <c r="B610" s="104"/>
      <c r="C610" s="185" t="e">
        <f>IFERROR(IFERROR(IFERROR(IFERROR(IFERROR(IFERROR(IFERROR(VLOOKUP(B610,FUTSAL!C$69:N12087,2,0),VLOOKUP(B610,VOLEYBOL!C$54:N2483,2,0)),VLOOKUP(B610,FUTBOL!C$31:N2571,2,0)),VLOOKUP(B610,BASKETBOL!C$42:N2585,2,0)),VLOOKUP(B610,HENTBOL!C$32:N2586,2,0)),VLOOKUP(B610,HOKEY!C$35:N1930,2,0)),VLOOKUP(B610,KRİKET!C$30:N2360,2,0)),VLOOKUP(B610,'FERDİ BRANŞLAR'!B$2:M706,2,0))</f>
        <v>#N/A</v>
      </c>
      <c r="D610" s="186" t="e">
        <f>IFERROR(IFERROR(IFERROR(IFERROR(IFERROR(IFERROR(IFERROR(VLOOKUP(B610,FUTSAL!C$69:N12087,3,0),VLOOKUP(B610,VOLEYBOL!C$54:N2483,3,0)),VLOOKUP(B610,FUTBOL!C$31:N2571,3,0)),VLOOKUP(B610,BASKETBOL!C$42:N2585,3,0)),VLOOKUP(B610,HENTBOL!C$32:N2586,3,0)),VLOOKUP(B610,HOKEY!C$35:N1930,3,0)),VLOOKUP(B610,KRİKET!C$30:N2360,3,0)),VLOOKUP(B610,'FERDİ BRANŞLAR'!B$2:M706,3,0))</f>
        <v>#N/A</v>
      </c>
      <c r="E610" s="185" t="e">
        <f>IFERROR(IFERROR(IFERROR(IFERROR(IFERROR(IFERROR(IFERROR(VLOOKUP(B610,FUTSAL!C$69:N12087,4,0),VLOOKUP(B610,VOLEYBOL!C$54:N2483,4,0)),VLOOKUP(B610,FUTBOL!C$31:N2571,4,0)),VLOOKUP(B610,BASKETBOL!C$42:N2585,4,0)),VLOOKUP(B610,HENTBOL!C$32:N2586,4,0)),VLOOKUP(B610,HOKEY!C$35:N1930,4,0)),VLOOKUP(B610,KRİKET!C$30:N2360,4,0)),VLOOKUP(B610,'FERDİ BRANŞLAR'!B$2:M706,4,0))</f>
        <v>#N/A</v>
      </c>
      <c r="F610" s="185" t="e">
        <f>IFERROR(IFERROR(IFERROR(IFERROR(IFERROR(IFERROR(IFERROR(VLOOKUP(B610,FUTSAL!C$69:N12087,5,0),VLOOKUP(B610,VOLEYBOL!C$54:N2483,5,0)),VLOOKUP(B610,FUTBOL!C$31:N2571,5,0)),VLOOKUP(B610,BASKETBOL!C$42:N2585,5,0)),VLOOKUP(B610,HENTBOL!C$32:N2586,5,0)),VLOOKUP(B610,HOKEY!C$35:N1930,5,0)),VLOOKUP(B610,KRİKET!C$30:N2360,5,0)),VLOOKUP(B610,'FERDİ BRANŞLAR'!B$2:M706,5,0))</f>
        <v>#N/A</v>
      </c>
      <c r="G610" s="185" t="e">
        <f>IFERROR(IFERROR(IFERROR(IFERROR(IFERROR(IFERROR(IFERROR(VLOOKUP(B610,FUTSAL!C$69:N12532,6,0),VLOOKUP(B610,VOLEYBOL!C$54:N2928,6,0)),VLOOKUP(B610,FUTBOL!C$31:N3016,6,0)),VLOOKUP(B610,BASKETBOL!C$42:N3030,6,0)),VLOOKUP(B610,HENTBOL!C$32:N3031,6,0)),VLOOKUP(B610,HOKEY!C$35:N2375,6,0)),VLOOKUP(B610,KRİKET!C$30:N2805,6,0)),VLOOKUP(B610,'FERDİ BRANŞLAR'!B$2:M706,6,0))</f>
        <v>#N/A</v>
      </c>
      <c r="H610" s="185" t="e">
        <f>IFERROR(IFERROR(IFERROR(IFERROR(IFERROR(IFERROR(IFERROR(VLOOKUP(B610,FUTSAL!C$69:N12532,7,0),VLOOKUP(B610,VOLEYBOL!C$54:N2928,7,0)),VLOOKUP(B610,FUTBOL!C$31:N3016,7,0)),VLOOKUP(B610,BASKETBOL!C$42:N3030,7,0)),VLOOKUP(B610,HENTBOL!C$32:N3031,7,0)),VLOOKUP(B610,HOKEY!C$35:N2375,7,0)),VLOOKUP(B610,KRİKET!C$30:N2805,7,0)),VLOOKUP(B610,'FERDİ BRANŞLAR'!B$2:M706,7,0))</f>
        <v>#N/A</v>
      </c>
      <c r="I610" s="187" t="e">
        <f>IFERROR(IFERROR(IFERROR(IFERROR(IFERROR(IFERROR(IFERROR(VLOOKUP(B610,FUTSAL!C$69:N12532,8,0),VLOOKUP(B610,VOLEYBOL!C$54:N2928,8,0)),VLOOKUP(B610,FUTBOL!C$31:N3016,8,0)),VLOOKUP(B610,BASKETBOL!C$42:N3030,8,0)),VLOOKUP(B610,HENTBOL!C$32:N3031,8,0)),VLOOKUP(B610,HOKEY!C$35:N2375,8,0)),VLOOKUP(B610,KRİKET!C$30:N2805,8,0)),VLOOKUP(B610,'FERDİ BRANŞLAR'!B$2:M706,8,0))</f>
        <v>#N/A</v>
      </c>
      <c r="J610" s="183" t="e">
        <f>IFERROR(IFERROR(IFERROR(IFERROR(IFERROR(IFERROR(IFERROR(VLOOKUP(B610,FUTSAL!C$69:N12532,9,0),VLOOKUP(B610,VOLEYBOL!C$54:N2928,9,0)),VLOOKUP(B610,FUTBOL!C$31:N3016,9,0)),VLOOKUP(B610,BASKETBOL!C$42:N3030,9,0)),VLOOKUP(B610,HENTBOL!C$32:N3031,9,0)),VLOOKUP(B610,HOKEY!C$35:N2375,9,0)),VLOOKUP(B610,KRİKET!C$30:N2805,9,0)),VLOOKUP(B610,'FERDİ BRANŞLAR'!B$2:M706,9,0))</f>
        <v>#N/A</v>
      </c>
      <c r="K610" s="183" t="e">
        <f>IFERROR(IFERROR(IFERROR(IFERROR(IFERROR(IFERROR(IFERROR(VLOOKUP(B610,FUTSAL!C$69:N12532,10,0),VLOOKUP(B610,VOLEYBOL!C$54:N2928,10,0)),VLOOKUP(B610,FUTBOL!C$31:N3016,10,0)),VLOOKUP(B610,BASKETBOL!C$42:N3030,10,0)),VLOOKUP(B610,HENTBOL!C$32:N3031,10,0)),VLOOKUP(B610,HOKEY!C$35:N2375,10,0)),VLOOKUP(B610,KRİKET!C$30:N2805,10,0)),VLOOKUP(B610,'FERDİ BRANŞLAR'!B$2:M706,10,0))</f>
        <v>#N/A</v>
      </c>
      <c r="L610" s="212" t="e">
        <f>IFERROR(IFERROR(IFERROR(IFERROR(IFERROR(IFERROR(IFERROR(VLOOKUP(B610,FUTSAL!C$69:N12532,11,0),VLOOKUP(B610,VOLEYBOL!C$54:N2928,11,0)),VLOOKUP(B610,FUTBOL!C$31:N3016,11,0)),VLOOKUP(B610,BASKETBOL!C$42:N3030,11,0)),VLOOKUP(B610,HENTBOL!C$32:N3031,11,0)),VLOOKUP(B610,HOKEY!C$35:N2375,11,0)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3030,12,0)),VLOOKUP(B610,HENTBOL!C$32:N3031,12,0)),VLOOKUP(B610,HOKEY!C$35:N2375,11,0)),VLOOKUP(B610,KRİKET!C$30:N2805,12,0)),VLOOKUP(B610,'FERDİ BRANŞLAR'!B$2:M706,12,0))</f>
        <v>#N/A</v>
      </c>
    </row>
    <row r="611" spans="2:13" ht="12" x14ac:dyDescent="0.2">
      <c r="B611" s="104"/>
      <c r="C611" s="185"/>
      <c r="D611" s="186" t="e">
        <f>IFERROR(IFERROR(IFERROR(IFERROR(IFERROR(IFERROR(IFERROR(VLOOKUP(B611,FUTSAL!C$69:N12048,3,0),VLOOKUP(B611,VOLEYBOL!C$54:N2444,3,0)),VLOOKUP(B611,FUTBOL!C$31:N2532,3,0)),VLOOKUP(B611,BASKETBOL!C$42:N2546,3,0)),VLOOKUP(B611,HENTBOL!C$32:N2547,3,0)),VLOOKUP(B611,HOKEY!C$35:N1891,3,0)),VLOOKUP(B611,KRİKET!C$30:N2321,3,0)),VLOOKUP(B611,'FERDİ BRANŞLAR'!B$2:M667,3,0))</f>
        <v>#N/A</v>
      </c>
      <c r="E611" s="185" t="e">
        <f>IFERROR(IFERROR(IFERROR(IFERROR(IFERROR(IFERROR(IFERROR(VLOOKUP(B611,FUTSAL!C$69:N12048,4,0),VLOOKUP(B611,VOLEYBOL!C$54:N2444,4,0)),VLOOKUP(B611,FUTBOL!C$31:N2532,4,0)),VLOOKUP(B611,BASKETBOL!C$42:N2546,4,0)),VLOOKUP(B611,HENTBOL!C$32:N2547,4,0)),VLOOKUP(B611,HOKEY!C$35:N1891,4,0)),VLOOKUP(B611,KRİKET!C$30:N2321,4,0)),VLOOKUP(B611,'FERDİ BRANŞLAR'!B$2:M667,4,0))</f>
        <v>#N/A</v>
      </c>
      <c r="F611" s="185" t="e">
        <f>IFERROR(IFERROR(IFERROR(IFERROR(IFERROR(IFERROR(IFERROR(VLOOKUP(B611,FUTSAL!C$69:N12048,5,0),VLOOKUP(B611,VOLEYBOL!C$54:N2444,5,0)),VLOOKUP(B611,FUTBOL!C$31:N2532,5,0)),VLOOKUP(B611,BASKETBOL!C$42:N2546,5,0)),VLOOKUP(B611,HENTBOL!C$32:N2547,5,0)),VLOOKUP(B611,HOKEY!C$35:N1891,5,0)),VLOOKUP(B611,KRİKET!C$30:N2321,5,0)),VLOOKUP(B611,'FERDİ BRANŞLAR'!B$2:M667,5,0))</f>
        <v>#N/A</v>
      </c>
      <c r="G611" s="185" t="e">
        <f>IFERROR(IFERROR(IFERROR(IFERROR(IFERROR(IFERROR(IFERROR(VLOOKUP(B611,FUTSAL!C$69:N12493,6,0),VLOOKUP(B611,VOLEYBOL!C$54:N2889,6,0)),VLOOKUP(B611,FUTBOL!C$31:N2977,6,0)),VLOOKUP(B611,BASKETBOL!C$42:N2991,6,0)),VLOOKUP(B611,HENTBOL!C$32:N2992,6,0)),VLOOKUP(B611,HOKEY!C$35:N2336,6,0)),VLOOKUP(B611,KRİKET!C$30:N2766,6,0)),VLOOKUP(B611,'FERDİ BRANŞLAR'!B$2:M667,6,0))</f>
        <v>#N/A</v>
      </c>
      <c r="H611" s="185" t="e">
        <f>IFERROR(IFERROR(IFERROR(IFERROR(IFERROR(IFERROR(IFERROR(VLOOKUP(B611,FUTSAL!C$69:N12493,7,0),VLOOKUP(B611,VOLEYBOL!C$54:N2889,7,0)),VLOOKUP(B611,FUTBOL!C$31:N2977,7,0)),VLOOKUP(B611,BASKETBOL!C$42:N2991,7,0)),VLOOKUP(B611,HENTBOL!C$32:N2992,7,0)),VLOOKUP(B611,HOKEY!C$35:N2336,7,0)),VLOOKUP(B611,KRİKET!C$30:N2766,7,0)),VLOOKUP(B611,'FERDİ BRANŞLAR'!B$2:M667,7,0))</f>
        <v>#N/A</v>
      </c>
      <c r="I611" s="187" t="e">
        <f>IFERROR(IFERROR(IFERROR(IFERROR(IFERROR(IFERROR(IFERROR(VLOOKUP(B611,FUTSAL!C$69:N12493,8,0),VLOOKUP(B611,VOLEYBOL!C$54:N2889,8,0)),VLOOKUP(B611,FUTBOL!C$31:N2977,8,0)),VLOOKUP(B611,BASKETBOL!C$42:N2991,8,0)),VLOOKUP(B611,HENTBOL!C$32:N2992,8,0)),VLOOKUP(B611,HOKEY!C$35:N2336,8,0)),VLOOKUP(B611,KRİKET!C$30:N2766,8,0)),VLOOKUP(B611,'FERDİ BRANŞLAR'!B$2:M667,8,0))</f>
        <v>#N/A</v>
      </c>
      <c r="J611" s="183" t="e">
        <f>IFERROR(IFERROR(IFERROR(IFERROR(IFERROR(IFERROR(IFERROR(VLOOKUP(B611,FUTSAL!C$69:N12493,9,0),VLOOKUP(B611,VOLEYBOL!C$54:N2889,9,0)),VLOOKUP(B611,FUTBOL!C$31:N2977,9,0)),VLOOKUP(B611,BASKETBOL!C$42:N2991,9,0)),VLOOKUP(B611,HENTBOL!C$32:N2992,9,0)),VLOOKUP(B611,HOKEY!C$35:N2336,9,0)),VLOOKUP(B611,KRİKET!C$30:N2766,9,0)),VLOOKUP(B611,'FERDİ BRANŞLAR'!B$2:M667,9,0))</f>
        <v>#N/A</v>
      </c>
      <c r="K611" s="183" t="e">
        <f>IFERROR(IFERROR(IFERROR(IFERROR(IFERROR(IFERROR(IFERROR(VLOOKUP(B611,FUTSAL!C$69:N12493,10,0),VLOOKUP(B611,VOLEYBOL!C$54:N2889,10,0)),VLOOKUP(B611,FUTBOL!C$31:N2977,10,0)),VLOOKUP(B611,BASKETBOL!C$42:N2991,10,0)),VLOOKUP(B611,HENTBOL!C$32:N2992,10,0)),VLOOKUP(B611,HOKEY!C$35:N2336,10,0)),VLOOKUP(B611,KRİKET!C$30:N2766,10,0)),VLOOKUP(B611,'FERDİ BRANŞLAR'!B$2:M667,10,0))</f>
        <v>#N/A</v>
      </c>
      <c r="L611" s="212" t="e">
        <f>IFERROR(IFERROR(IFERROR(IFERROR(IFERROR(IFERROR(IFERROR(VLOOKUP(B611,FUTSAL!C$69:N12493,11,0),VLOOKUP(B611,VOLEYBOL!C$54:N2889,11,0)),VLOOKUP(B611,FUTBOL!C$31:N2977,11,0)),VLOOKUP(B611,BASKETBOL!C$42:N2991,11,0)),VLOOKUP(B611,HENTBOL!C$32:N2992,11,0)),VLOOKUP(B611,HOKEY!C$35:N2336,11,0)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2991,12,0)),VLOOKUP(B611,HENTBOL!C$32:N2992,12,0)),VLOOKUP(B611,HOKEY!C$35:N2336,11,0)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565" t="s">
        <v>35</v>
      </c>
      <c r="C35" s="565"/>
      <c r="D35" s="565"/>
      <c r="E35" s="565"/>
      <c r="F35" s="565"/>
      <c r="G35" s="565"/>
      <c r="H35" s="565"/>
      <c r="I35" s="565"/>
      <c r="J35" s="565"/>
      <c r="K35" s="565"/>
    </row>
    <row r="36" spans="2:11" ht="12.6" customHeight="1" x14ac:dyDescent="0.25">
      <c r="B36" s="563" t="s">
        <v>36</v>
      </c>
      <c r="C36" s="563"/>
      <c r="D36" s="563"/>
      <c r="E36" s="563"/>
      <c r="F36" s="563"/>
      <c r="G36" s="563"/>
      <c r="H36" s="563"/>
      <c r="I36" s="563"/>
      <c r="J36" s="563"/>
      <c r="K36"/>
    </row>
    <row r="37" spans="2:11" ht="12.6" customHeight="1" x14ac:dyDescent="0.25">
      <c r="B37" s="563" t="s">
        <v>37</v>
      </c>
      <c r="C37" s="563"/>
      <c r="D37" s="563"/>
      <c r="E37" s="563"/>
      <c r="F37" s="563"/>
      <c r="G37" s="563"/>
      <c r="H37" s="563"/>
      <c r="I37" s="563"/>
      <c r="J37" s="563"/>
      <c r="K37"/>
    </row>
    <row r="38" spans="2:11" ht="12.6" customHeight="1" x14ac:dyDescent="0.2">
      <c r="B38" s="564"/>
      <c r="C38" s="564"/>
      <c r="D38" s="564"/>
      <c r="E38" s="564"/>
      <c r="F38" s="564"/>
      <c r="G38" s="564"/>
      <c r="H38" s="564"/>
      <c r="I38" s="564"/>
      <c r="J38" s="564"/>
    </row>
    <row r="39" spans="2:11" ht="12.6" customHeight="1" x14ac:dyDescent="0.25">
      <c r="B39" s="562" t="s">
        <v>38</v>
      </c>
      <c r="C39" s="562"/>
      <c r="D39" s="562"/>
      <c r="E39" s="562"/>
      <c r="F39" s="562"/>
      <c r="G39" s="562"/>
      <c r="H39" s="562"/>
      <c r="I39" s="562"/>
      <c r="J39" s="562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156" zoomScaleNormal="70" zoomScaleSheetLayoutView="100" workbookViewId="0">
      <selection activeCell="J206" sqref="J206:M206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34" t="s">
        <v>23</v>
      </c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6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30" t="s">
        <v>55</v>
      </c>
      <c r="M3" s="431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268</v>
      </c>
      <c r="F4" s="105"/>
      <c r="G4" s="106"/>
      <c r="I4" s="107">
        <v>1</v>
      </c>
      <c r="J4" s="108" t="s">
        <v>242</v>
      </c>
      <c r="L4" s="104">
        <v>1</v>
      </c>
      <c r="M4" s="118" t="s">
        <v>621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269</v>
      </c>
      <c r="F5" s="105"/>
      <c r="G5" s="106"/>
      <c r="I5" s="107">
        <v>2</v>
      </c>
      <c r="J5" s="108" t="s">
        <v>548</v>
      </c>
      <c r="L5" s="104">
        <v>2</v>
      </c>
      <c r="M5" s="118" t="s">
        <v>231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270</v>
      </c>
      <c r="F6" s="105"/>
      <c r="G6" s="106"/>
      <c r="I6" s="107">
        <v>3</v>
      </c>
      <c r="J6" s="108" t="s">
        <v>278</v>
      </c>
      <c r="L6" s="104">
        <v>3</v>
      </c>
      <c r="M6" s="108" t="s">
        <v>232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237</v>
      </c>
      <c r="F7" s="105"/>
      <c r="G7" s="106"/>
      <c r="I7" s="107">
        <v>4</v>
      </c>
      <c r="J7" s="108" t="s">
        <v>280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271</v>
      </c>
      <c r="F8" s="105"/>
      <c r="G8" s="106"/>
      <c r="I8" s="107">
        <v>5</v>
      </c>
      <c r="J8" s="108" t="s">
        <v>304</v>
      </c>
      <c r="L8" s="104">
        <v>5</v>
      </c>
      <c r="M8" s="108" t="s">
        <v>233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272</v>
      </c>
      <c r="F9" s="105"/>
      <c r="G9" s="106"/>
      <c r="I9" s="107">
        <v>6</v>
      </c>
      <c r="J9" s="108" t="s">
        <v>604</v>
      </c>
      <c r="L9" s="104">
        <v>6</v>
      </c>
      <c r="M9" s="108" t="s">
        <v>234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408" t="s">
        <v>613</v>
      </c>
      <c r="F10" s="409"/>
      <c r="G10" s="409"/>
      <c r="H10" s="410"/>
      <c r="I10" s="107">
        <v>7</v>
      </c>
      <c r="J10" s="108" t="s">
        <v>305</v>
      </c>
      <c r="L10" s="104">
        <v>7</v>
      </c>
      <c r="M10" s="108" t="s">
        <v>235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4" t="s">
        <v>233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4" t="s">
        <v>274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4" t="s">
        <v>241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273</v>
      </c>
      <c r="F14" s="105"/>
      <c r="G14" s="106"/>
      <c r="I14" s="107">
        <v>11</v>
      </c>
      <c r="J14" s="111" t="s">
        <v>549</v>
      </c>
      <c r="L14" s="104">
        <v>8</v>
      </c>
      <c r="M14" s="108" t="s">
        <v>236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242</v>
      </c>
      <c r="F15" s="105"/>
      <c r="G15" s="106"/>
      <c r="L15" s="104">
        <v>9</v>
      </c>
      <c r="M15" s="108" t="s">
        <v>237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274</v>
      </c>
      <c r="F16" s="105"/>
      <c r="G16" s="106"/>
      <c r="I16" s="126"/>
      <c r="J16" s="127" t="s">
        <v>56</v>
      </c>
      <c r="L16" s="104">
        <v>10</v>
      </c>
      <c r="M16" s="108" t="s">
        <v>238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275</v>
      </c>
      <c r="F17" s="105"/>
      <c r="G17" s="106"/>
      <c r="I17" s="115">
        <v>1</v>
      </c>
      <c r="J17" s="116" t="s">
        <v>551</v>
      </c>
      <c r="L17" s="104">
        <v>11</v>
      </c>
      <c r="M17" s="108" t="s">
        <v>244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276</v>
      </c>
      <c r="F18" s="105"/>
      <c r="G18" s="106"/>
      <c r="I18" s="107">
        <v>2</v>
      </c>
      <c r="J18" s="108" t="s">
        <v>242</v>
      </c>
      <c r="L18" s="104">
        <v>12</v>
      </c>
      <c r="M18" s="108" t="s">
        <v>239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235</v>
      </c>
      <c r="F19" s="105"/>
      <c r="G19" s="106"/>
      <c r="I19" s="115">
        <v>3</v>
      </c>
      <c r="J19" s="108" t="s">
        <v>267</v>
      </c>
      <c r="L19" s="104">
        <v>13</v>
      </c>
      <c r="M19" s="108" t="s">
        <v>240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277</v>
      </c>
      <c r="F20" s="105"/>
      <c r="G20" s="106"/>
      <c r="I20" s="107">
        <v>4</v>
      </c>
      <c r="J20" s="108" t="s">
        <v>243</v>
      </c>
      <c r="L20" s="104">
        <v>14</v>
      </c>
      <c r="M20" s="108" t="s">
        <v>552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238</v>
      </c>
      <c r="F21" s="105"/>
      <c r="G21" s="106"/>
      <c r="I21" s="115">
        <v>5</v>
      </c>
      <c r="J21" s="108"/>
      <c r="L21" s="104">
        <v>15</v>
      </c>
      <c r="M21" s="119" t="s">
        <v>242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236</v>
      </c>
      <c r="F22" s="105"/>
      <c r="G22" s="106"/>
      <c r="I22" s="107">
        <v>6</v>
      </c>
      <c r="J22" s="108"/>
      <c r="L22" s="107">
        <v>16</v>
      </c>
      <c r="M22" s="108" t="s">
        <v>243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278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597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267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243</v>
      </c>
      <c r="F27" s="105"/>
      <c r="G27" s="106" t="s">
        <v>606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241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280</v>
      </c>
      <c r="F29" s="105"/>
      <c r="G29" s="106"/>
      <c r="I29" s="107">
        <v>1</v>
      </c>
      <c r="J29" s="108" t="s">
        <v>253</v>
      </c>
      <c r="L29" s="115">
        <v>1</v>
      </c>
      <c r="M29" s="116" t="s">
        <v>245</v>
      </c>
    </row>
    <row r="30" spans="4:18" ht="12.6" customHeight="1" x14ac:dyDescent="0.25">
      <c r="D30" s="104">
        <v>24</v>
      </c>
      <c r="E30" s="105" t="s">
        <v>281</v>
      </c>
      <c r="F30" s="105"/>
      <c r="G30" s="106"/>
      <c r="I30" s="107">
        <v>2</v>
      </c>
      <c r="J30" s="108" t="s">
        <v>254</v>
      </c>
      <c r="L30" s="107">
        <v>2</v>
      </c>
      <c r="M30" s="108" t="s">
        <v>246</v>
      </c>
    </row>
    <row r="31" spans="4:18" ht="12.6" customHeight="1" thickBot="1" x14ac:dyDescent="0.3">
      <c r="D31" s="104">
        <v>25</v>
      </c>
      <c r="E31" s="105" t="s">
        <v>282</v>
      </c>
      <c r="F31" s="105"/>
      <c r="G31" s="106"/>
      <c r="I31" s="107">
        <v>3</v>
      </c>
      <c r="J31" s="108" t="s">
        <v>261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283</v>
      </c>
      <c r="F32" s="105"/>
      <c r="G32" s="106"/>
      <c r="I32" s="107">
        <v>4</v>
      </c>
      <c r="J32" s="108" t="s">
        <v>262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284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247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292</v>
      </c>
      <c r="L35" s="115">
        <v>7</v>
      </c>
      <c r="M35" s="108" t="s">
        <v>248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550</v>
      </c>
      <c r="L36" s="107">
        <v>8</v>
      </c>
      <c r="M36" s="108" t="s">
        <v>249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303</v>
      </c>
      <c r="L37" s="107">
        <v>9</v>
      </c>
      <c r="M37" s="108" t="s">
        <v>250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251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252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253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254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255</v>
      </c>
    </row>
    <row r="43" spans="4:13" ht="12.6" customHeight="1" thickBot="1" x14ac:dyDescent="0.3">
      <c r="L43" s="107">
        <v>15</v>
      </c>
      <c r="M43" s="108" t="s">
        <v>256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257</v>
      </c>
    </row>
    <row r="45" spans="4:13" ht="12.6" customHeight="1" x14ac:dyDescent="0.25">
      <c r="D45" s="104">
        <v>1</v>
      </c>
      <c r="E45" s="105" t="s">
        <v>291</v>
      </c>
      <c r="F45" s="105"/>
      <c r="G45" s="106"/>
      <c r="L45" s="107">
        <v>17</v>
      </c>
      <c r="M45" s="108" t="s">
        <v>258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259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32" t="s">
        <v>22</v>
      </c>
      <c r="J47" s="433"/>
      <c r="L47" s="115">
        <v>19</v>
      </c>
      <c r="M47" s="108" t="s">
        <v>260</v>
      </c>
    </row>
    <row r="48" spans="4:13" ht="12.6" customHeight="1" x14ac:dyDescent="0.25">
      <c r="D48" s="104">
        <v>4</v>
      </c>
      <c r="E48" s="105" t="s">
        <v>292</v>
      </c>
      <c r="F48" s="105"/>
      <c r="G48" s="106"/>
      <c r="I48" s="107">
        <v>1</v>
      </c>
      <c r="J48" s="108"/>
      <c r="L48" s="107">
        <v>20</v>
      </c>
      <c r="M48" s="108" t="s">
        <v>261</v>
      </c>
    </row>
    <row r="49" spans="4:13" ht="12.6" customHeight="1" thickBot="1" x14ac:dyDescent="0.3">
      <c r="D49" s="104">
        <v>5</v>
      </c>
      <c r="E49" s="105" t="s">
        <v>264</v>
      </c>
      <c r="F49" s="105"/>
      <c r="G49" s="106"/>
      <c r="I49" s="107"/>
      <c r="J49" s="108"/>
      <c r="L49" s="107">
        <v>21</v>
      </c>
      <c r="M49" s="234" t="s">
        <v>262</v>
      </c>
    </row>
    <row r="50" spans="4:13" ht="12.6" customHeight="1" x14ac:dyDescent="0.25">
      <c r="D50" s="104">
        <v>6</v>
      </c>
      <c r="E50" s="105" t="s">
        <v>249</v>
      </c>
      <c r="F50" s="105"/>
      <c r="G50" s="106"/>
      <c r="I50" s="107"/>
      <c r="J50" s="108"/>
      <c r="L50" s="115">
        <v>22</v>
      </c>
      <c r="M50" s="234" t="s">
        <v>263</v>
      </c>
    </row>
    <row r="51" spans="4:13" ht="12.6" customHeight="1" x14ac:dyDescent="0.25">
      <c r="D51" s="104">
        <v>7</v>
      </c>
      <c r="E51" s="105" t="s">
        <v>252</v>
      </c>
      <c r="F51" s="105"/>
      <c r="G51" s="106"/>
      <c r="I51" s="107"/>
      <c r="J51" s="108"/>
      <c r="L51" s="233">
        <v>23</v>
      </c>
      <c r="M51" s="234" t="s">
        <v>264</v>
      </c>
    </row>
    <row r="52" spans="4:13" ht="12.6" customHeight="1" thickBot="1" x14ac:dyDescent="0.3">
      <c r="D52" s="104">
        <v>8</v>
      </c>
      <c r="E52" s="105" t="s">
        <v>253</v>
      </c>
      <c r="F52" s="105"/>
      <c r="G52" s="106"/>
      <c r="I52" s="107">
        <v>2</v>
      </c>
      <c r="J52" s="108"/>
      <c r="L52" s="110">
        <v>24</v>
      </c>
      <c r="M52" s="111" t="s">
        <v>265</v>
      </c>
    </row>
    <row r="53" spans="4:13" ht="12.6" customHeight="1" x14ac:dyDescent="0.25">
      <c r="D53" s="104">
        <v>9</v>
      </c>
      <c r="E53" s="105" t="s">
        <v>293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294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295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256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259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296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297</v>
      </c>
      <c r="F59" s="105"/>
      <c r="G59" s="106"/>
    </row>
    <row r="60" spans="4:13" ht="12.6" customHeight="1" x14ac:dyDescent="0.25">
      <c r="D60" s="104">
        <v>16</v>
      </c>
      <c r="E60" s="105" t="s">
        <v>298</v>
      </c>
      <c r="F60" s="105"/>
      <c r="G60" s="106"/>
    </row>
    <row r="61" spans="4:13" ht="12.6" customHeight="1" x14ac:dyDescent="0.25">
      <c r="D61" s="104">
        <v>17</v>
      </c>
      <c r="E61" s="105" t="s">
        <v>261</v>
      </c>
      <c r="F61" s="105"/>
      <c r="G61" s="106"/>
    </row>
    <row r="62" spans="4:13" ht="12.6" customHeight="1" x14ac:dyDescent="0.25">
      <c r="D62" s="104">
        <v>18</v>
      </c>
      <c r="E62" s="105" t="s">
        <v>262</v>
      </c>
      <c r="F62" s="105"/>
      <c r="G62" s="106"/>
    </row>
    <row r="63" spans="4:13" ht="12.6" customHeight="1" x14ac:dyDescent="0.25">
      <c r="D63" s="104">
        <v>19</v>
      </c>
      <c r="E63" s="105" t="s">
        <v>299</v>
      </c>
      <c r="F63" s="105"/>
      <c r="G63" s="106"/>
    </row>
    <row r="64" spans="4:13" ht="12.6" customHeight="1" x14ac:dyDescent="0.25">
      <c r="D64" s="104">
        <v>20</v>
      </c>
      <c r="E64" s="105" t="s">
        <v>300</v>
      </c>
      <c r="F64" s="105"/>
      <c r="G64" s="106"/>
    </row>
    <row r="65" spans="3:14" ht="12.6" customHeight="1" thickBot="1" x14ac:dyDescent="0.3">
      <c r="D65" s="104">
        <v>21</v>
      </c>
      <c r="E65" s="113" t="s">
        <v>301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27" t="s">
        <v>20</v>
      </c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429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417" t="s">
        <v>57</v>
      </c>
      <c r="J71" s="418"/>
      <c r="K71" s="418"/>
      <c r="L71" s="418"/>
      <c r="M71" s="419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11" t="s">
        <v>597</v>
      </c>
      <c r="K72" s="412"/>
      <c r="L72" s="412"/>
      <c r="M72" s="413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11" t="s">
        <v>275</v>
      </c>
      <c r="K73" s="412"/>
      <c r="L73" s="412"/>
      <c r="M73" s="413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11" t="s">
        <v>237</v>
      </c>
      <c r="K74" s="412"/>
      <c r="L74" s="412"/>
      <c r="M74" s="413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11" t="s">
        <v>277</v>
      </c>
      <c r="K75" s="412"/>
      <c r="L75" s="412"/>
      <c r="M75" s="413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130</v>
      </c>
      <c r="J76" s="411" t="s">
        <v>236</v>
      </c>
      <c r="K76" s="412"/>
      <c r="L76" s="412"/>
      <c r="M76" s="413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61">
        <v>1</v>
      </c>
      <c r="D79" s="88">
        <v>45979</v>
      </c>
      <c r="E79" s="89">
        <v>0.41666666666666669</v>
      </c>
      <c r="F79" s="215" t="s">
        <v>116</v>
      </c>
      <c r="G79" s="215" t="s">
        <v>23</v>
      </c>
      <c r="H79" s="214" t="s">
        <v>70</v>
      </c>
      <c r="I79" s="215" t="s">
        <v>96</v>
      </c>
      <c r="J79" s="92" t="str">
        <f>J72</f>
        <v>AMASYA ATATÜRK ANADOLU LİSESİ (Çekildi)</v>
      </c>
      <c r="K79" s="60" t="s">
        <v>493</v>
      </c>
      <c r="L79" s="60" t="s">
        <v>494</v>
      </c>
      <c r="M79" s="112" t="str">
        <f>J75</f>
        <v>AMASYA TORUNTAY TİCARET MTAL</v>
      </c>
      <c r="N79" s="79"/>
    </row>
    <row r="80" spans="3:14" ht="12.6" customHeight="1" x14ac:dyDescent="0.25">
      <c r="C80" s="361">
        <v>2</v>
      </c>
      <c r="D80" s="88">
        <v>45979</v>
      </c>
      <c r="E80" s="266">
        <v>0.58333333333333337</v>
      </c>
      <c r="F80" s="238" t="s">
        <v>116</v>
      </c>
      <c r="G80" s="215" t="s">
        <v>23</v>
      </c>
      <c r="H80" s="214" t="s">
        <v>70</v>
      </c>
      <c r="I80" s="215" t="s">
        <v>96</v>
      </c>
      <c r="J80" s="92" t="str">
        <f>J73</f>
        <v>AMASYA ALPTEKİN ANADOLU LİSESİ</v>
      </c>
      <c r="K80" s="60" t="s">
        <v>503</v>
      </c>
      <c r="L80" s="60" t="s">
        <v>494</v>
      </c>
      <c r="M80" s="112" t="str">
        <f>J74</f>
        <v>AMASYA SABUNCUOĞLU ŞEREFEDDİN MTAL</v>
      </c>
      <c r="N80" s="79"/>
    </row>
    <row r="81" spans="3:14" ht="12.6" customHeight="1" x14ac:dyDescent="0.25">
      <c r="C81" s="361">
        <v>3</v>
      </c>
      <c r="D81" s="88">
        <v>45981</v>
      </c>
      <c r="E81" s="266">
        <v>0.41666666666666669</v>
      </c>
      <c r="F81" s="238" t="s">
        <v>116</v>
      </c>
      <c r="G81" s="215" t="s">
        <v>23</v>
      </c>
      <c r="H81" s="214" t="s">
        <v>70</v>
      </c>
      <c r="I81" s="215" t="s">
        <v>96</v>
      </c>
      <c r="J81" s="92" t="str">
        <f>J76</f>
        <v>AMASYA ŞEHİT GÜLTEKİN TIRPAN MTAL</v>
      </c>
      <c r="K81" s="60" t="s">
        <v>501</v>
      </c>
      <c r="L81" s="60" t="s">
        <v>494</v>
      </c>
      <c r="M81" s="112" t="str">
        <f>J74</f>
        <v>AMASYA SABUNCUOĞLU ŞEREFEDDİN MTAL</v>
      </c>
      <c r="N81" s="79"/>
    </row>
    <row r="82" spans="3:14" ht="12.6" customHeight="1" x14ac:dyDescent="0.25">
      <c r="C82" s="361">
        <v>4</v>
      </c>
      <c r="D82" s="88">
        <v>45981</v>
      </c>
      <c r="E82" s="89">
        <v>0.58333333333333337</v>
      </c>
      <c r="F82" s="238" t="s">
        <v>116</v>
      </c>
      <c r="G82" s="215" t="s">
        <v>23</v>
      </c>
      <c r="H82" s="214" t="s">
        <v>70</v>
      </c>
      <c r="I82" s="215" t="s">
        <v>96</v>
      </c>
      <c r="J82" s="92" t="str">
        <f>J72</f>
        <v>AMASYA ATATÜRK ANADOLU LİSESİ (Çekildi)</v>
      </c>
      <c r="K82" s="60" t="s">
        <v>493</v>
      </c>
      <c r="L82" s="60" t="s">
        <v>504</v>
      </c>
      <c r="M82" s="112" t="str">
        <f>J73</f>
        <v>AMASYA ALPTEKİN ANADOLU LİSESİ</v>
      </c>
      <c r="N82" s="79"/>
    </row>
    <row r="83" spans="3:14" ht="12.6" customHeight="1" x14ac:dyDescent="0.25">
      <c r="C83" s="361">
        <v>5</v>
      </c>
      <c r="D83" s="88">
        <v>45986</v>
      </c>
      <c r="E83" s="89">
        <v>0.45833333333333331</v>
      </c>
      <c r="F83" s="238" t="s">
        <v>116</v>
      </c>
      <c r="G83" s="215" t="s">
        <v>23</v>
      </c>
      <c r="H83" s="214" t="s">
        <v>70</v>
      </c>
      <c r="I83" s="215" t="s">
        <v>96</v>
      </c>
      <c r="J83" s="92" t="str">
        <f>J75</f>
        <v>AMASYA TORUNTAY TİCARET MTAL</v>
      </c>
      <c r="K83" s="60" t="s">
        <v>494</v>
      </c>
      <c r="L83" s="60" t="s">
        <v>494</v>
      </c>
      <c r="M83" s="112" t="str">
        <f>J73</f>
        <v>AMASYA ALPTEKİN ANADOLU LİSESİ</v>
      </c>
      <c r="N83" s="79" t="s">
        <v>573</v>
      </c>
    </row>
    <row r="84" spans="3:14" ht="12.6" customHeight="1" x14ac:dyDescent="0.25">
      <c r="C84" s="361">
        <v>6</v>
      </c>
      <c r="D84" s="88">
        <v>45986</v>
      </c>
      <c r="E84" s="89">
        <v>0.41666666666666669</v>
      </c>
      <c r="F84" s="238" t="s">
        <v>116</v>
      </c>
      <c r="G84" s="215" t="s">
        <v>23</v>
      </c>
      <c r="H84" s="214" t="s">
        <v>70</v>
      </c>
      <c r="I84" s="215" t="s">
        <v>96</v>
      </c>
      <c r="J84" s="92" t="str">
        <f>J76</f>
        <v>AMASYA ŞEHİT GÜLTEKİN TIRPAN MTAL</v>
      </c>
      <c r="K84" s="60" t="s">
        <v>501</v>
      </c>
      <c r="L84" s="60" t="s">
        <v>492</v>
      </c>
      <c r="M84" s="112" t="str">
        <f>J72</f>
        <v>AMASYA ATATÜRK ANADOLU LİSESİ (Çekildi)</v>
      </c>
      <c r="N84" s="79"/>
    </row>
    <row r="85" spans="3:14" ht="12.6" customHeight="1" x14ac:dyDescent="0.25">
      <c r="C85" s="361">
        <v>7</v>
      </c>
      <c r="D85" s="292">
        <v>45993</v>
      </c>
      <c r="E85" s="293">
        <v>0.58333333333333337</v>
      </c>
      <c r="F85" s="278" t="s">
        <v>116</v>
      </c>
      <c r="G85" s="278" t="s">
        <v>23</v>
      </c>
      <c r="H85" s="299" t="s">
        <v>70</v>
      </c>
      <c r="I85" s="278" t="s">
        <v>96</v>
      </c>
      <c r="J85" s="300" t="str">
        <f>J74</f>
        <v>AMASYA SABUNCUOĞLU ŞEREFEDDİN MTAL</v>
      </c>
      <c r="K85" s="294" t="s">
        <v>503</v>
      </c>
      <c r="L85" s="294" t="s">
        <v>492</v>
      </c>
      <c r="M85" s="301" t="str">
        <f>J72</f>
        <v>AMASYA ATATÜRK ANADOLU LİSESİ (Çekildi)</v>
      </c>
      <c r="N85" s="288" t="s">
        <v>599</v>
      </c>
    </row>
    <row r="86" spans="3:14" ht="12.6" customHeight="1" x14ac:dyDescent="0.25">
      <c r="C86" s="361">
        <v>8</v>
      </c>
      <c r="D86" s="88">
        <v>45993</v>
      </c>
      <c r="E86" s="89">
        <v>0.54166666666666663</v>
      </c>
      <c r="F86" s="238" t="s">
        <v>116</v>
      </c>
      <c r="G86" s="215" t="s">
        <v>23</v>
      </c>
      <c r="H86" s="214" t="s">
        <v>70</v>
      </c>
      <c r="I86" s="215" t="s">
        <v>96</v>
      </c>
      <c r="J86" s="92" t="str">
        <f>J75</f>
        <v>AMASYA TORUNTAY TİCARET MTAL</v>
      </c>
      <c r="K86" s="60" t="s">
        <v>494</v>
      </c>
      <c r="L86" s="60" t="s">
        <v>572</v>
      </c>
      <c r="M86" s="112" t="str">
        <f>J76</f>
        <v>AMASYA ŞEHİT GÜLTEKİN TIRPAN MTAL</v>
      </c>
      <c r="N86" s="79"/>
    </row>
    <row r="87" spans="3:14" ht="12.6" customHeight="1" x14ac:dyDescent="0.25">
      <c r="C87" s="361">
        <v>9</v>
      </c>
      <c r="D87" s="88">
        <v>46000</v>
      </c>
      <c r="E87" s="89">
        <v>0.41666666666666669</v>
      </c>
      <c r="F87" s="238" t="s">
        <v>116</v>
      </c>
      <c r="G87" s="215" t="s">
        <v>23</v>
      </c>
      <c r="H87" s="214" t="s">
        <v>70</v>
      </c>
      <c r="I87" s="215" t="s">
        <v>96</v>
      </c>
      <c r="J87" s="92" t="str">
        <f>J73</f>
        <v>AMASYA ALPTEKİN ANADOLU LİSESİ</v>
      </c>
      <c r="K87" s="60" t="s">
        <v>494</v>
      </c>
      <c r="L87" s="60" t="s">
        <v>494</v>
      </c>
      <c r="M87" s="112" t="str">
        <f>J76</f>
        <v>AMASYA ŞEHİT GÜLTEKİN TIRPAN MTAL</v>
      </c>
      <c r="N87" s="368" t="s">
        <v>615</v>
      </c>
    </row>
    <row r="88" spans="3:14" ht="12.6" customHeight="1" x14ac:dyDescent="0.25">
      <c r="C88" s="361">
        <v>10</v>
      </c>
      <c r="D88" s="88">
        <v>46000</v>
      </c>
      <c r="E88" s="89">
        <v>0.45833333333333331</v>
      </c>
      <c r="F88" s="238" t="s">
        <v>116</v>
      </c>
      <c r="G88" s="215" t="s">
        <v>23</v>
      </c>
      <c r="H88" s="214" t="s">
        <v>70</v>
      </c>
      <c r="I88" s="215" t="s">
        <v>96</v>
      </c>
      <c r="J88" s="92" t="str">
        <f>J74</f>
        <v>AMASYA SABUNCUOĞLU ŞEREFEDDİN MTAL</v>
      </c>
      <c r="K88" s="60" t="s">
        <v>504</v>
      </c>
      <c r="L88" s="60" t="s">
        <v>501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25"/>
      <c r="E89" s="226"/>
      <c r="F89" s="227"/>
      <c r="G89" s="227"/>
      <c r="H89" s="227"/>
      <c r="I89" s="227"/>
      <c r="J89" s="227"/>
      <c r="K89" s="228"/>
      <c r="L89" s="228"/>
      <c r="M89" s="227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417" t="s">
        <v>62</v>
      </c>
      <c r="J91" s="418"/>
      <c r="K91" s="418"/>
      <c r="L91" s="418"/>
      <c r="M91" s="419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11" t="s">
        <v>270</v>
      </c>
      <c r="K92" s="412"/>
      <c r="L92" s="412"/>
      <c r="M92" s="413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11" t="s">
        <v>276</v>
      </c>
      <c r="K93" s="412"/>
      <c r="L93" s="412"/>
      <c r="M93" s="413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11" t="s">
        <v>613</v>
      </c>
      <c r="K94" s="412"/>
      <c r="L94" s="412"/>
      <c r="M94" s="413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11" t="s">
        <v>273</v>
      </c>
      <c r="K95" s="412"/>
      <c r="L95" s="412"/>
      <c r="M95" s="413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61">
        <v>11</v>
      </c>
      <c r="D98" s="88">
        <v>45980</v>
      </c>
      <c r="E98" s="89">
        <v>0.41666666666666669</v>
      </c>
      <c r="F98" s="238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494</v>
      </c>
      <c r="L98" s="60" t="s">
        <v>492</v>
      </c>
      <c r="M98" s="59" t="str">
        <f>J95</f>
        <v>AMASYA ŞEHİT AHMET ÖZSOY ANADOLU İHL</v>
      </c>
      <c r="N98" s="79"/>
    </row>
    <row r="99" spans="3:14" ht="12.6" customHeight="1" x14ac:dyDescent="0.25">
      <c r="C99" s="361">
        <v>12</v>
      </c>
      <c r="D99" s="88">
        <v>45980</v>
      </c>
      <c r="E99" s="89">
        <v>0.45833333333333331</v>
      </c>
      <c r="F99" s="238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505</v>
      </c>
      <c r="L99" s="60" t="s">
        <v>493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61">
        <v>13</v>
      </c>
      <c r="D100" s="88">
        <v>45987</v>
      </c>
      <c r="E100" s="89">
        <v>0.45833333333333331</v>
      </c>
      <c r="F100" s="238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492</v>
      </c>
      <c r="L100" s="60" t="s">
        <v>494</v>
      </c>
      <c r="M100" s="59" t="str">
        <f>J92</f>
        <v>AMASYA ÖZEL AÇI ANADOLU LİSESİ</v>
      </c>
      <c r="N100" s="79"/>
    </row>
    <row r="101" spans="3:14" ht="12.6" customHeight="1" x14ac:dyDescent="0.25">
      <c r="C101" s="361">
        <v>14</v>
      </c>
      <c r="D101" s="88">
        <v>45987</v>
      </c>
      <c r="E101" s="89">
        <v>0.41666666666666669</v>
      </c>
      <c r="F101" s="238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501</v>
      </c>
      <c r="L101" s="60" t="s">
        <v>494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38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494</v>
      </c>
      <c r="L102" s="60" t="s">
        <v>501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92">
        <v>46001</v>
      </c>
      <c r="E103" s="293">
        <v>0.45833333333333331</v>
      </c>
      <c r="F103" s="278" t="s">
        <v>116</v>
      </c>
      <c r="G103" s="278" t="s">
        <v>23</v>
      </c>
      <c r="H103" s="278" t="s">
        <v>31</v>
      </c>
      <c r="I103" s="278" t="s">
        <v>30</v>
      </c>
      <c r="J103" s="278" t="str">
        <f>J94</f>
        <v>AMASYA ÖZEL SINAV ANADOLU LİSESİ ÇEKİLDİ (08.12.2025)</v>
      </c>
      <c r="K103" s="294" t="s">
        <v>492</v>
      </c>
      <c r="L103" s="294" t="s">
        <v>503</v>
      </c>
      <c r="M103" s="278" t="str">
        <f>J95</f>
        <v>AMASYA ŞEHİT AHMET ÖZSOY ANADOLU İHL</v>
      </c>
      <c r="N103" s="278" t="s">
        <v>613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417" t="s">
        <v>64</v>
      </c>
      <c r="J105" s="418"/>
      <c r="K105" s="418"/>
      <c r="L105" s="418"/>
      <c r="M105" s="419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11" t="s">
        <v>235</v>
      </c>
      <c r="K106" s="412"/>
      <c r="L106" s="412"/>
      <c r="M106" s="413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11" t="s">
        <v>242</v>
      </c>
      <c r="K107" s="412"/>
      <c r="L107" s="412"/>
      <c r="M107" s="413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11" t="s">
        <v>283</v>
      </c>
      <c r="K108" s="412"/>
      <c r="L108" s="412"/>
      <c r="M108" s="413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11" t="s">
        <v>280</v>
      </c>
      <c r="K109" s="412"/>
      <c r="L109" s="412"/>
      <c r="M109" s="413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11" t="s">
        <v>278</v>
      </c>
      <c r="K110" s="412"/>
      <c r="L110" s="412"/>
      <c r="M110" s="413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61">
        <v>17</v>
      </c>
      <c r="D113" s="88">
        <v>45979</v>
      </c>
      <c r="E113" s="89">
        <v>0.54166666666666663</v>
      </c>
      <c r="F113" s="238" t="s">
        <v>116</v>
      </c>
      <c r="G113" s="215" t="s">
        <v>23</v>
      </c>
      <c r="H113" s="214" t="s">
        <v>42</v>
      </c>
      <c r="I113" s="238" t="s">
        <v>30</v>
      </c>
      <c r="J113" s="92" t="str">
        <f>J106</f>
        <v>AMASYA MACİT ZEREN FEN LİSESİ</v>
      </c>
      <c r="K113" s="60" t="s">
        <v>504</v>
      </c>
      <c r="L113" s="60" t="s">
        <v>492</v>
      </c>
      <c r="M113" s="112" t="str">
        <f>J109</f>
        <v>AMASYA 12 HAZİRAN ANADOLU LİSESİ</v>
      </c>
      <c r="N113" s="79"/>
    </row>
    <row r="114" spans="3:14" ht="12.6" customHeight="1" x14ac:dyDescent="0.25">
      <c r="C114" s="361">
        <v>18</v>
      </c>
      <c r="D114" s="88">
        <v>45979</v>
      </c>
      <c r="E114" s="266">
        <v>0.45833333333333331</v>
      </c>
      <c r="F114" s="238" t="s">
        <v>116</v>
      </c>
      <c r="G114" s="215" t="s">
        <v>23</v>
      </c>
      <c r="H114" s="237" t="s">
        <v>42</v>
      </c>
      <c r="I114" s="238" t="s">
        <v>30</v>
      </c>
      <c r="J114" s="92" t="str">
        <f>J107</f>
        <v>AMASYA ŞEHİT FERHAT ERDİN SPOR LİSESİ</v>
      </c>
      <c r="K114" s="60" t="s">
        <v>504</v>
      </c>
      <c r="L114" s="60" t="s">
        <v>501</v>
      </c>
      <c r="M114" s="112" t="str">
        <f>J108</f>
        <v>AMASYA ANADOLU LİSESİ</v>
      </c>
      <c r="N114" s="79"/>
    </row>
    <row r="115" spans="3:14" ht="12.6" customHeight="1" x14ac:dyDescent="0.25">
      <c r="C115" s="361">
        <v>19</v>
      </c>
      <c r="D115" s="88">
        <v>45981</v>
      </c>
      <c r="E115" s="266">
        <v>0.54166666666666663</v>
      </c>
      <c r="F115" s="238" t="s">
        <v>116</v>
      </c>
      <c r="G115" s="215" t="s">
        <v>23</v>
      </c>
      <c r="H115" s="237" t="s">
        <v>42</v>
      </c>
      <c r="I115" s="238" t="s">
        <v>30</v>
      </c>
      <c r="J115" s="92" t="str">
        <f>J110</f>
        <v>AMASYA LİSESİ</v>
      </c>
      <c r="K115" s="60" t="s">
        <v>501</v>
      </c>
      <c r="L115" s="60" t="s">
        <v>493</v>
      </c>
      <c r="M115" s="112" t="str">
        <f>J108</f>
        <v>AMASYA ANADOLU LİSESİ</v>
      </c>
      <c r="N115" s="79"/>
    </row>
    <row r="116" spans="3:14" ht="12.6" customHeight="1" x14ac:dyDescent="0.25">
      <c r="C116" s="361">
        <v>20</v>
      </c>
      <c r="D116" s="88">
        <v>45981</v>
      </c>
      <c r="E116" s="89">
        <v>0.45833333333333331</v>
      </c>
      <c r="F116" s="238" t="s">
        <v>116</v>
      </c>
      <c r="G116" s="215" t="s">
        <v>23</v>
      </c>
      <c r="H116" s="237" t="s">
        <v>42</v>
      </c>
      <c r="I116" s="238" t="s">
        <v>30</v>
      </c>
      <c r="J116" s="92" t="str">
        <f>J106</f>
        <v>AMASYA MACİT ZEREN FEN LİSESİ</v>
      </c>
      <c r="K116" s="60" t="s">
        <v>492</v>
      </c>
      <c r="L116" s="60" t="s">
        <v>503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61">
        <v>21</v>
      </c>
      <c r="D117" s="88">
        <v>45986</v>
      </c>
      <c r="E117" s="89">
        <v>0.58333333333333337</v>
      </c>
      <c r="F117" s="238" t="s">
        <v>116</v>
      </c>
      <c r="G117" s="215" t="s">
        <v>23</v>
      </c>
      <c r="H117" s="237" t="s">
        <v>42</v>
      </c>
      <c r="I117" s="238" t="s">
        <v>30</v>
      </c>
      <c r="J117" s="92" t="str">
        <f>J109</f>
        <v>AMASYA 12 HAZİRAN ANADOLU LİSESİ</v>
      </c>
      <c r="K117" s="60" t="s">
        <v>501</v>
      </c>
      <c r="L117" s="60" t="s">
        <v>502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61">
        <v>22</v>
      </c>
      <c r="D118" s="88">
        <v>45986</v>
      </c>
      <c r="E118" s="89">
        <v>0.54166666666666663</v>
      </c>
      <c r="F118" s="238" t="s">
        <v>116</v>
      </c>
      <c r="G118" s="215" t="s">
        <v>23</v>
      </c>
      <c r="H118" s="237" t="s">
        <v>42</v>
      </c>
      <c r="I118" s="238" t="s">
        <v>30</v>
      </c>
      <c r="J118" s="92" t="str">
        <f>J110</f>
        <v>AMASYA LİSESİ</v>
      </c>
      <c r="K118" s="60" t="s">
        <v>493</v>
      </c>
      <c r="L118" s="60" t="s">
        <v>493</v>
      </c>
      <c r="M118" s="112" t="str">
        <f>J106</f>
        <v>AMASYA MACİT ZEREN FEN LİSESİ</v>
      </c>
      <c r="N118" s="79" t="s">
        <v>574</v>
      </c>
    </row>
    <row r="119" spans="3:14" ht="12.6" customHeight="1" x14ac:dyDescent="0.25">
      <c r="C119" s="361">
        <v>23</v>
      </c>
      <c r="D119" s="56">
        <v>45993</v>
      </c>
      <c r="E119" s="89">
        <v>0.45833333333333331</v>
      </c>
      <c r="F119" s="238" t="s">
        <v>116</v>
      </c>
      <c r="G119" s="215" t="s">
        <v>23</v>
      </c>
      <c r="H119" s="237" t="s">
        <v>42</v>
      </c>
      <c r="I119" s="238" t="s">
        <v>30</v>
      </c>
      <c r="J119" s="92" t="str">
        <f>J108</f>
        <v>AMASYA ANADOLU LİSESİ</v>
      </c>
      <c r="K119" s="60" t="s">
        <v>493</v>
      </c>
      <c r="L119" s="60" t="s">
        <v>494</v>
      </c>
      <c r="M119" s="112" t="str">
        <f>J106</f>
        <v>AMASYA MACİT ZEREN FEN LİSESİ</v>
      </c>
      <c r="N119" s="79"/>
    </row>
    <row r="120" spans="3:14" ht="12.6" customHeight="1" x14ac:dyDescent="0.25">
      <c r="C120" s="361">
        <v>24</v>
      </c>
      <c r="D120" s="272">
        <v>45989</v>
      </c>
      <c r="E120" s="303">
        <v>0.5625</v>
      </c>
      <c r="F120" s="238" t="s">
        <v>116</v>
      </c>
      <c r="G120" s="215" t="s">
        <v>23</v>
      </c>
      <c r="H120" s="237" t="s">
        <v>42</v>
      </c>
      <c r="I120" s="238" t="s">
        <v>30</v>
      </c>
      <c r="J120" s="92" t="str">
        <f>J109</f>
        <v>AMASYA 12 HAZİRAN ANADOLU LİSESİ</v>
      </c>
      <c r="K120" s="60" t="s">
        <v>501</v>
      </c>
      <c r="L120" s="60" t="s">
        <v>494</v>
      </c>
      <c r="M120" s="112" t="str">
        <f>J110</f>
        <v>AMASYA LİSESİ</v>
      </c>
      <c r="N120" s="79" t="s">
        <v>579</v>
      </c>
    </row>
    <row r="121" spans="3:14" ht="12.6" customHeight="1" x14ac:dyDescent="0.25">
      <c r="C121" s="361">
        <v>25</v>
      </c>
      <c r="D121" s="88">
        <v>46000</v>
      </c>
      <c r="E121" s="89">
        <v>0.54166666666666663</v>
      </c>
      <c r="F121" s="238" t="s">
        <v>116</v>
      </c>
      <c r="G121" s="215" t="s">
        <v>23</v>
      </c>
      <c r="H121" s="237" t="s">
        <v>42</v>
      </c>
      <c r="I121" s="238" t="s">
        <v>30</v>
      </c>
      <c r="J121" s="92" t="str">
        <f>J107</f>
        <v>AMASYA ŞEHİT FERHAT ERDİN SPOR LİSESİ</v>
      </c>
      <c r="K121" s="60" t="s">
        <v>501</v>
      </c>
      <c r="L121" s="60" t="s">
        <v>492</v>
      </c>
      <c r="M121" s="112" t="str">
        <f>J110</f>
        <v>AMASYA LİSESİ</v>
      </c>
      <c r="N121" s="79"/>
    </row>
    <row r="122" spans="3:14" ht="12.6" customHeight="1" x14ac:dyDescent="0.25">
      <c r="C122" s="361">
        <v>26</v>
      </c>
      <c r="D122" s="88">
        <v>46000</v>
      </c>
      <c r="E122" s="89">
        <v>0.58333333333333337</v>
      </c>
      <c r="F122" s="238" t="s">
        <v>116</v>
      </c>
      <c r="G122" s="215" t="s">
        <v>23</v>
      </c>
      <c r="H122" s="237" t="s">
        <v>42</v>
      </c>
      <c r="I122" s="238" t="s">
        <v>30</v>
      </c>
      <c r="J122" s="92" t="str">
        <f>J108</f>
        <v>AMASYA ANADOLU LİSESİ</v>
      </c>
      <c r="K122" s="60" t="s">
        <v>501</v>
      </c>
      <c r="L122" s="60" t="s">
        <v>501</v>
      </c>
      <c r="M122" s="112" t="str">
        <f>J109</f>
        <v>AMASYA 12 HAZİRAN ANADOLU LİSESİ</v>
      </c>
      <c r="N122" s="368" t="s">
        <v>614</v>
      </c>
    </row>
    <row r="123" spans="3:14" ht="12.6" customHeight="1" x14ac:dyDescent="0.25">
      <c r="C123" s="31"/>
      <c r="D123" s="225"/>
      <c r="E123" s="226"/>
      <c r="F123" s="227"/>
      <c r="G123" s="227"/>
      <c r="H123" s="227"/>
      <c r="I123" s="227"/>
      <c r="J123" s="227"/>
      <c r="K123" s="228"/>
      <c r="L123" s="228"/>
      <c r="M123" s="227"/>
      <c r="N123" s="76"/>
    </row>
    <row r="124" spans="3:14" ht="12.6" customHeight="1" x14ac:dyDescent="0.25">
      <c r="C124" s="31"/>
      <c r="D124" s="225"/>
      <c r="E124" s="226"/>
      <c r="F124" s="227"/>
      <c r="G124" s="227"/>
      <c r="H124" s="227"/>
      <c r="I124" s="227"/>
      <c r="J124" s="227"/>
      <c r="K124" s="228"/>
      <c r="L124" s="228"/>
      <c r="M124" s="227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417" t="s">
        <v>65</v>
      </c>
      <c r="J126" s="418"/>
      <c r="K126" s="418"/>
      <c r="L126" s="418"/>
      <c r="M126" s="419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11" t="s">
        <v>271</v>
      </c>
      <c r="K127" s="412"/>
      <c r="L127" s="412"/>
      <c r="M127" s="413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11" t="s">
        <v>282</v>
      </c>
      <c r="K128" s="412"/>
      <c r="L128" s="412"/>
      <c r="M128" s="413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11" t="s">
        <v>121</v>
      </c>
      <c r="K129" s="412"/>
      <c r="L129" s="412"/>
      <c r="M129" s="413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11" t="s">
        <v>268</v>
      </c>
      <c r="K130" s="412"/>
      <c r="L130" s="412"/>
      <c r="M130" s="413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61">
        <v>27</v>
      </c>
      <c r="D133" s="262">
        <v>45980</v>
      </c>
      <c r="E133" s="89">
        <v>0.4375</v>
      </c>
      <c r="F133" s="215" t="s">
        <v>115</v>
      </c>
      <c r="G133" s="215" t="s">
        <v>23</v>
      </c>
      <c r="H133" s="215" t="s">
        <v>71</v>
      </c>
      <c r="I133" s="215" t="s">
        <v>30</v>
      </c>
      <c r="J133" s="215" t="str">
        <f>J127</f>
        <v>TAŞOVA ŞEHİT POLİS AHMET YAŞAR MTAL</v>
      </c>
      <c r="K133" s="60" t="s">
        <v>503</v>
      </c>
      <c r="L133" s="60" t="s">
        <v>493</v>
      </c>
      <c r="M133" s="215" t="str">
        <f>J130</f>
        <v>TAŞOVA ŞEHİT İSRİS BOLAT ANADOLU LİSESİ</v>
      </c>
      <c r="N133" s="79" t="s">
        <v>458</v>
      </c>
    </row>
    <row r="134" spans="3:14" ht="12.6" customHeight="1" x14ac:dyDescent="0.25">
      <c r="C134" s="361">
        <v>28</v>
      </c>
      <c r="D134" s="262">
        <v>45980</v>
      </c>
      <c r="E134" s="89">
        <v>0.47916666666666669</v>
      </c>
      <c r="F134" s="238" t="s">
        <v>115</v>
      </c>
      <c r="G134" s="215" t="s">
        <v>23</v>
      </c>
      <c r="H134" s="238" t="s">
        <v>71</v>
      </c>
      <c r="I134" s="215" t="s">
        <v>30</v>
      </c>
      <c r="J134" s="215" t="str">
        <f>J128</f>
        <v>TAŞOVA ŞEHİT BEKİR ÖZDEMİR AİHL</v>
      </c>
      <c r="K134" s="60" t="s">
        <v>504</v>
      </c>
      <c r="L134" s="60" t="s">
        <v>493</v>
      </c>
      <c r="M134" s="215" t="str">
        <f>J129</f>
        <v>TAŞOVA ŞEHİT ORHAN GÜLMEZ ÇPAL</v>
      </c>
      <c r="N134" s="79" t="s">
        <v>458</v>
      </c>
    </row>
    <row r="135" spans="3:14" ht="12.6" customHeight="1" x14ac:dyDescent="0.25">
      <c r="C135" s="361">
        <v>29</v>
      </c>
      <c r="D135" s="88">
        <v>45986</v>
      </c>
      <c r="E135" s="89">
        <v>0.4375</v>
      </c>
      <c r="F135" s="238" t="s">
        <v>115</v>
      </c>
      <c r="G135" s="215" t="s">
        <v>23</v>
      </c>
      <c r="H135" s="238" t="s">
        <v>71</v>
      </c>
      <c r="I135" s="215" t="s">
        <v>30</v>
      </c>
      <c r="J135" s="215" t="str">
        <f>J129</f>
        <v>TAŞOVA ŞEHİT ORHAN GÜLMEZ ÇPAL</v>
      </c>
      <c r="K135" s="60" t="s">
        <v>493</v>
      </c>
      <c r="L135" s="60" t="s">
        <v>572</v>
      </c>
      <c r="M135" s="215" t="str">
        <f>J127</f>
        <v>TAŞOVA ŞEHİT POLİS AHMET YAŞAR MTAL</v>
      </c>
      <c r="N135" s="79"/>
    </row>
    <row r="136" spans="3:14" ht="12.6" customHeight="1" x14ac:dyDescent="0.25">
      <c r="C136" s="361">
        <v>30</v>
      </c>
      <c r="D136" s="88">
        <v>45986</v>
      </c>
      <c r="E136" s="89">
        <v>0.47916666666666669</v>
      </c>
      <c r="F136" s="238" t="s">
        <v>115</v>
      </c>
      <c r="G136" s="215" t="s">
        <v>23</v>
      </c>
      <c r="H136" s="238" t="s">
        <v>71</v>
      </c>
      <c r="I136" s="215" t="s">
        <v>30</v>
      </c>
      <c r="J136" s="215" t="str">
        <f>J130</f>
        <v>TAŞOVA ŞEHİT İSRİS BOLAT ANADOLU LİSESİ</v>
      </c>
      <c r="K136" s="60" t="s">
        <v>503</v>
      </c>
      <c r="L136" s="60" t="s">
        <v>494</v>
      </c>
      <c r="M136" s="215" t="str">
        <f>J128</f>
        <v>TAŞOVA ŞEHİT BEKİR ÖZDEMİR AİHL</v>
      </c>
      <c r="N136" s="79"/>
    </row>
    <row r="137" spans="3:14" ht="12.6" customHeight="1" x14ac:dyDescent="0.25">
      <c r="C137" s="361">
        <v>31</v>
      </c>
      <c r="D137" s="88">
        <v>46000</v>
      </c>
      <c r="E137" s="89">
        <v>0.4375</v>
      </c>
      <c r="F137" s="238" t="s">
        <v>115</v>
      </c>
      <c r="G137" s="215" t="s">
        <v>23</v>
      </c>
      <c r="H137" s="238" t="s">
        <v>71</v>
      </c>
      <c r="I137" s="215" t="s">
        <v>30</v>
      </c>
      <c r="J137" s="215" t="str">
        <f>J127</f>
        <v>TAŞOVA ŞEHİT POLİS AHMET YAŞAR MTAL</v>
      </c>
      <c r="K137" s="60" t="s">
        <v>494</v>
      </c>
      <c r="L137" s="60" t="s">
        <v>493</v>
      </c>
      <c r="M137" s="215" t="str">
        <f>J128</f>
        <v>TAŞOVA ŞEHİT BEKİR ÖZDEMİR AİHL</v>
      </c>
      <c r="N137" s="79"/>
    </row>
    <row r="138" spans="3:14" ht="12.6" customHeight="1" x14ac:dyDescent="0.25">
      <c r="C138" s="361">
        <v>32</v>
      </c>
      <c r="D138" s="88">
        <v>46000</v>
      </c>
      <c r="E138" s="89">
        <v>0.47916666666666669</v>
      </c>
      <c r="F138" s="238" t="s">
        <v>115</v>
      </c>
      <c r="G138" s="215" t="s">
        <v>23</v>
      </c>
      <c r="H138" s="238" t="s">
        <v>71</v>
      </c>
      <c r="I138" s="215" t="s">
        <v>30</v>
      </c>
      <c r="J138" s="215" t="str">
        <f>J129</f>
        <v>TAŞOVA ŞEHİT ORHAN GÜLMEZ ÇPAL</v>
      </c>
      <c r="K138" s="60" t="s">
        <v>494</v>
      </c>
      <c r="L138" s="60" t="s">
        <v>501</v>
      </c>
      <c r="M138" s="215" t="str">
        <f>J130</f>
        <v>TAŞOVA ŞEHİT İSRİS BOLAT ANADOLU LİSESİ</v>
      </c>
      <c r="N138" s="79"/>
    </row>
    <row r="139" spans="3:14" ht="12.6" customHeight="1" x14ac:dyDescent="0.25">
      <c r="C139" s="31"/>
      <c r="D139" s="225"/>
      <c r="E139" s="226"/>
      <c r="F139" s="227"/>
      <c r="G139" s="227"/>
      <c r="H139" s="227"/>
      <c r="I139" s="227"/>
      <c r="J139" s="227"/>
      <c r="K139" s="228"/>
      <c r="L139" s="228"/>
      <c r="M139" s="227"/>
      <c r="N139" s="76"/>
    </row>
    <row r="140" spans="3:14" ht="12.6" customHeight="1" x14ac:dyDescent="0.25">
      <c r="C140" s="31"/>
      <c r="D140" s="225"/>
      <c r="E140" s="226"/>
      <c r="F140" s="227"/>
      <c r="G140" s="227"/>
      <c r="H140" s="227"/>
      <c r="I140" s="227"/>
      <c r="J140" s="227"/>
      <c r="K140" s="228"/>
      <c r="L140" s="228"/>
      <c r="M140" s="227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417" t="s">
        <v>82</v>
      </c>
      <c r="J142" s="418"/>
      <c r="K142" s="418"/>
      <c r="L142" s="418"/>
      <c r="M142" s="419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11" t="s">
        <v>267</v>
      </c>
      <c r="K143" s="412"/>
      <c r="L143" s="412"/>
      <c r="M143" s="413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11" t="s">
        <v>274</v>
      </c>
      <c r="K144" s="412"/>
      <c r="L144" s="412"/>
      <c r="M144" s="413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11" t="s">
        <v>241</v>
      </c>
      <c r="K145" s="412"/>
      <c r="L145" s="412"/>
      <c r="M145" s="413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11" t="s">
        <v>272</v>
      </c>
      <c r="K146" s="412"/>
      <c r="L146" s="412"/>
      <c r="M146" s="413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285</v>
      </c>
      <c r="J147" s="411" t="s">
        <v>269</v>
      </c>
      <c r="K147" s="412"/>
      <c r="L147" s="412"/>
      <c r="M147" s="413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61">
        <v>33</v>
      </c>
      <c r="D150" s="262">
        <v>45979</v>
      </c>
      <c r="E150" s="89">
        <v>0.5</v>
      </c>
      <c r="F150" s="306" t="s">
        <v>345</v>
      </c>
      <c r="G150" s="215" t="s">
        <v>23</v>
      </c>
      <c r="H150" s="214" t="s">
        <v>92</v>
      </c>
      <c r="I150" s="215" t="s">
        <v>20</v>
      </c>
      <c r="J150" s="92" t="str">
        <f>J143</f>
        <v>SULUOVA ŞEHİT HÜSEYİN KAVAKLI FEN LİSESİ</v>
      </c>
      <c r="K150" s="60" t="s">
        <v>502</v>
      </c>
      <c r="L150" s="60" t="s">
        <v>494</v>
      </c>
      <c r="M150" s="112" t="str">
        <f>J146</f>
        <v>SULUOVA ŞEHİT OSMAN KARAKUŞ AİHL</v>
      </c>
      <c r="N150" s="79" t="s">
        <v>478</v>
      </c>
    </row>
    <row r="151" spans="3:14" ht="12.6" customHeight="1" x14ac:dyDescent="0.25">
      <c r="C151" s="361">
        <v>34</v>
      </c>
      <c r="D151" s="262">
        <v>45979</v>
      </c>
      <c r="E151" s="89">
        <v>0.41666666666666669</v>
      </c>
      <c r="F151" s="306" t="s">
        <v>477</v>
      </c>
      <c r="G151" s="215" t="s">
        <v>23</v>
      </c>
      <c r="H151" s="237" t="s">
        <v>92</v>
      </c>
      <c r="I151" s="238" t="s">
        <v>20</v>
      </c>
      <c r="J151" s="92" t="str">
        <f>J144</f>
        <v>MERZİFON ABİDE HATUN ANADOLU LİSESİ</v>
      </c>
      <c r="K151" s="60" t="s">
        <v>493</v>
      </c>
      <c r="L151" s="60" t="s">
        <v>494</v>
      </c>
      <c r="M151" s="112" t="str">
        <f>J145</f>
        <v>MERZİFON ANADOLU LİSESİ</v>
      </c>
      <c r="N151" s="79" t="s">
        <v>478</v>
      </c>
    </row>
    <row r="152" spans="3:14" ht="12.6" customHeight="1" x14ac:dyDescent="0.25">
      <c r="C152" s="361">
        <v>35</v>
      </c>
      <c r="D152" s="262">
        <v>45981</v>
      </c>
      <c r="E152" s="89">
        <v>0.41666666666666669</v>
      </c>
      <c r="F152" s="306" t="s">
        <v>477</v>
      </c>
      <c r="G152" s="215" t="s">
        <v>23</v>
      </c>
      <c r="H152" s="237" t="s">
        <v>92</v>
      </c>
      <c r="I152" s="238" t="s">
        <v>20</v>
      </c>
      <c r="J152" s="92" t="str">
        <f>J147</f>
        <v>MERİFON İRFANLI ANADOLU LİSESİ</v>
      </c>
      <c r="K152" s="60" t="s">
        <v>494</v>
      </c>
      <c r="L152" s="60" t="s">
        <v>494</v>
      </c>
      <c r="M152" s="112" t="str">
        <f>J145</f>
        <v>MERZİFON ANADOLU LİSESİ</v>
      </c>
      <c r="N152" s="337" t="s">
        <v>506</v>
      </c>
    </row>
    <row r="153" spans="3:14" ht="12.6" customHeight="1" x14ac:dyDescent="0.25">
      <c r="C153" s="361">
        <v>36</v>
      </c>
      <c r="D153" s="262">
        <v>45981</v>
      </c>
      <c r="E153" s="89">
        <v>0.45833333333333331</v>
      </c>
      <c r="F153" s="306" t="s">
        <v>477</v>
      </c>
      <c r="G153" s="215" t="s">
        <v>23</v>
      </c>
      <c r="H153" s="237" t="s">
        <v>92</v>
      </c>
      <c r="I153" s="238" t="s">
        <v>20</v>
      </c>
      <c r="J153" s="92" t="str">
        <f>J143</f>
        <v>SULUOVA ŞEHİT HÜSEYİN KAVAKLI FEN LİSESİ</v>
      </c>
      <c r="K153" s="60" t="s">
        <v>502</v>
      </c>
      <c r="L153" s="60" t="s">
        <v>494</v>
      </c>
      <c r="M153" s="112" t="str">
        <f>J144</f>
        <v>MERZİFON ABİDE HATUN ANADOLU LİSESİ</v>
      </c>
      <c r="N153" s="79" t="s">
        <v>478</v>
      </c>
    </row>
    <row r="154" spans="3:14" ht="12.6" customHeight="1" x14ac:dyDescent="0.25">
      <c r="C154" s="361">
        <v>37</v>
      </c>
      <c r="D154" s="262">
        <v>45988</v>
      </c>
      <c r="E154" s="89">
        <v>0.41666666666666669</v>
      </c>
      <c r="F154" s="306" t="s">
        <v>477</v>
      </c>
      <c r="G154" s="215" t="s">
        <v>23</v>
      </c>
      <c r="H154" s="237" t="s">
        <v>92</v>
      </c>
      <c r="I154" s="238" t="s">
        <v>20</v>
      </c>
      <c r="J154" s="92" t="str">
        <f>J146</f>
        <v>SULUOVA ŞEHİT OSMAN KARAKUŞ AİHL</v>
      </c>
      <c r="K154" s="60" t="s">
        <v>493</v>
      </c>
      <c r="L154" s="60" t="s">
        <v>492</v>
      </c>
      <c r="M154" s="112" t="str">
        <f>J144</f>
        <v>MERZİFON ABİDE HATUN ANADOLU LİSESİ</v>
      </c>
      <c r="N154" s="79" t="s">
        <v>478</v>
      </c>
    </row>
    <row r="155" spans="3:14" ht="12.6" customHeight="1" x14ac:dyDescent="0.25">
      <c r="C155" s="361">
        <v>38</v>
      </c>
      <c r="D155" s="262">
        <v>45988</v>
      </c>
      <c r="E155" s="89">
        <v>0.45833333333333331</v>
      </c>
      <c r="F155" s="306" t="s">
        <v>477</v>
      </c>
      <c r="G155" s="215" t="s">
        <v>23</v>
      </c>
      <c r="H155" s="237" t="s">
        <v>92</v>
      </c>
      <c r="I155" s="238" t="s">
        <v>20</v>
      </c>
      <c r="J155" s="92" t="str">
        <f>J147</f>
        <v>MERİFON İRFANLI ANADOLU LİSESİ</v>
      </c>
      <c r="K155" s="60" t="s">
        <v>493</v>
      </c>
      <c r="L155" s="60" t="s">
        <v>494</v>
      </c>
      <c r="M155" s="112" t="str">
        <f>J143</f>
        <v>SULUOVA ŞEHİT HÜSEYİN KAVAKLI FEN LİSESİ</v>
      </c>
      <c r="N155" s="79" t="s">
        <v>478</v>
      </c>
    </row>
    <row r="156" spans="3:14" ht="12.6" customHeight="1" x14ac:dyDescent="0.25">
      <c r="C156" s="37">
        <v>39</v>
      </c>
      <c r="D156" s="262">
        <v>45993</v>
      </c>
      <c r="E156" s="89">
        <v>0.41666666666666669</v>
      </c>
      <c r="F156" s="306" t="s">
        <v>477</v>
      </c>
      <c r="G156" s="215" t="s">
        <v>23</v>
      </c>
      <c r="H156" s="237" t="s">
        <v>92</v>
      </c>
      <c r="I156" s="238" t="s">
        <v>20</v>
      </c>
      <c r="J156" s="92" t="str">
        <f>J145</f>
        <v>MERZİFON ANADOLU LİSESİ</v>
      </c>
      <c r="K156" s="60" t="s">
        <v>501</v>
      </c>
      <c r="L156" s="60" t="s">
        <v>493</v>
      </c>
      <c r="M156" s="112" t="str">
        <f>J143</f>
        <v>SULUOVA ŞEHİT HÜSEYİN KAVAKLI FEN LİSESİ</v>
      </c>
      <c r="N156" s="79" t="s">
        <v>478</v>
      </c>
    </row>
    <row r="157" spans="3:14" ht="12.6" customHeight="1" x14ac:dyDescent="0.25">
      <c r="C157" s="37">
        <v>40</v>
      </c>
      <c r="D157" s="262">
        <v>45993</v>
      </c>
      <c r="E157" s="89">
        <v>0.45833333333333331</v>
      </c>
      <c r="F157" s="306" t="s">
        <v>477</v>
      </c>
      <c r="G157" s="215" t="s">
        <v>23</v>
      </c>
      <c r="H157" s="237" t="s">
        <v>92</v>
      </c>
      <c r="I157" s="238" t="s">
        <v>20</v>
      </c>
      <c r="J157" s="92" t="str">
        <f>J146</f>
        <v>SULUOVA ŞEHİT OSMAN KARAKUŞ AİHL</v>
      </c>
      <c r="K157" s="60" t="s">
        <v>503</v>
      </c>
      <c r="L157" s="60" t="s">
        <v>501</v>
      </c>
      <c r="M157" s="112" t="str">
        <f>J147</f>
        <v>MERİFON İRFANLI ANADOLU LİSESİ</v>
      </c>
      <c r="N157" s="79" t="s">
        <v>478</v>
      </c>
    </row>
    <row r="158" spans="3:14" ht="12.6" customHeight="1" x14ac:dyDescent="0.25">
      <c r="C158" s="37">
        <v>41</v>
      </c>
      <c r="D158" s="88">
        <v>46001</v>
      </c>
      <c r="E158" s="303">
        <v>0.54166666666666663</v>
      </c>
      <c r="F158" s="306" t="s">
        <v>477</v>
      </c>
      <c r="G158" s="215" t="s">
        <v>23</v>
      </c>
      <c r="H158" s="237" t="s">
        <v>92</v>
      </c>
      <c r="I158" s="238" t="s">
        <v>20</v>
      </c>
      <c r="J158" s="92" t="str">
        <f>J144</f>
        <v>MERZİFON ABİDE HATUN ANADOLU LİSESİ</v>
      </c>
      <c r="K158" s="60" t="s">
        <v>501</v>
      </c>
      <c r="L158" s="60" t="s">
        <v>494</v>
      </c>
      <c r="M158" s="112" t="str">
        <f>J147</f>
        <v>MERİFON İRFANLI ANADOLU LİSESİ</v>
      </c>
      <c r="N158" s="291" t="s">
        <v>461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6" t="s">
        <v>477</v>
      </c>
      <c r="G159" s="215" t="s">
        <v>23</v>
      </c>
      <c r="H159" s="237" t="s">
        <v>92</v>
      </c>
      <c r="I159" s="238" t="s">
        <v>20</v>
      </c>
      <c r="J159" s="92" t="str">
        <f>J145</f>
        <v>MERZİFON ANADOLU LİSESİ</v>
      </c>
      <c r="K159" s="60" t="s">
        <v>503</v>
      </c>
      <c r="L159" s="60" t="s">
        <v>492</v>
      </c>
      <c r="M159" s="112" t="str">
        <f>J146</f>
        <v>SULUOVA ŞEHİT OSMAN KARAKUŞ AİHL</v>
      </c>
      <c r="N159" s="79" t="s">
        <v>479</v>
      </c>
    </row>
    <row r="160" spans="3:14" ht="12.6" customHeight="1" x14ac:dyDescent="0.25">
      <c r="C160" s="31"/>
      <c r="D160" s="225"/>
      <c r="E160" s="226"/>
      <c r="F160" s="227"/>
      <c r="G160" s="227"/>
      <c r="H160" s="227"/>
      <c r="I160" s="227"/>
      <c r="J160" s="227"/>
      <c r="K160" s="228"/>
      <c r="L160" s="228"/>
      <c r="M160" s="227"/>
      <c r="N160" s="76"/>
    </row>
    <row r="161" spans="3:14" ht="12.6" customHeight="1" x14ac:dyDescent="0.25">
      <c r="C161" s="31"/>
      <c r="D161" s="225"/>
      <c r="E161" s="226"/>
      <c r="F161" s="227"/>
      <c r="G161" s="227"/>
      <c r="H161" s="227"/>
      <c r="I161" s="227"/>
      <c r="J161" s="227"/>
      <c r="K161" s="228"/>
      <c r="L161" s="228"/>
      <c r="M161" s="227"/>
      <c r="N161" s="76"/>
    </row>
    <row r="162" spans="3:14" ht="12.6" customHeight="1" x14ac:dyDescent="0.25">
      <c r="C162" s="31"/>
      <c r="D162" s="225"/>
      <c r="E162" s="226"/>
      <c r="F162" s="227"/>
      <c r="G162" s="227"/>
      <c r="H162" s="227"/>
      <c r="I162" s="227"/>
      <c r="J162" s="227"/>
      <c r="K162" s="228"/>
      <c r="L162" s="228"/>
      <c r="M162" s="227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417" t="s">
        <v>87</v>
      </c>
      <c r="J164" s="418"/>
      <c r="K164" s="418"/>
      <c r="L164" s="418"/>
      <c r="M164" s="419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11" t="s">
        <v>281</v>
      </c>
      <c r="K165" s="412"/>
      <c r="L165" s="412"/>
      <c r="M165" s="413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11" t="s">
        <v>243</v>
      </c>
      <c r="K166" s="412"/>
      <c r="L166" s="412"/>
      <c r="M166" s="413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11" t="s">
        <v>284</v>
      </c>
      <c r="K167" s="412"/>
      <c r="L167" s="412"/>
      <c r="M167" s="413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11" t="s">
        <v>238</v>
      </c>
      <c r="K168" s="412"/>
      <c r="L168" s="412"/>
      <c r="M168" s="413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61">
        <v>43</v>
      </c>
      <c r="D171" s="88">
        <v>45979</v>
      </c>
      <c r="E171" s="89">
        <v>0.54166666666666663</v>
      </c>
      <c r="F171" s="306" t="s">
        <v>477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493</v>
      </c>
      <c r="L171" s="60" t="s">
        <v>501</v>
      </c>
      <c r="M171" s="59" t="str">
        <f>J168</f>
        <v>MERZİFON FEN LİSESİ</v>
      </c>
      <c r="N171" s="79" t="s">
        <v>479</v>
      </c>
    </row>
    <row r="172" spans="3:14" ht="12.6" customHeight="1" x14ac:dyDescent="0.25">
      <c r="C172" s="361">
        <v>44</v>
      </c>
      <c r="D172" s="88">
        <v>45979</v>
      </c>
      <c r="E172" s="89">
        <v>0.58333333333333337</v>
      </c>
      <c r="F172" s="306" t="s">
        <v>477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492</v>
      </c>
      <c r="L172" s="60" t="s">
        <v>504</v>
      </c>
      <c r="M172" s="59" t="str">
        <f>J167</f>
        <v>MERZİFON ANADOLU İHL</v>
      </c>
      <c r="N172" s="79" t="s">
        <v>479</v>
      </c>
    </row>
    <row r="173" spans="3:14" ht="12.6" customHeight="1" x14ac:dyDescent="0.25">
      <c r="C173" s="361">
        <v>45</v>
      </c>
      <c r="D173" s="262">
        <v>45988</v>
      </c>
      <c r="E173" s="89">
        <v>0.54166666666666663</v>
      </c>
      <c r="F173" s="306" t="s">
        <v>477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493</v>
      </c>
      <c r="L173" s="60" t="s">
        <v>503</v>
      </c>
      <c r="M173" s="59" t="str">
        <f>J165</f>
        <v>GÜMÜŞHACIKÖY ŞEHİT SERCAN KOÇ ÇPAL</v>
      </c>
      <c r="N173" s="79" t="s">
        <v>478</v>
      </c>
    </row>
    <row r="174" spans="3:14" ht="12.6" customHeight="1" x14ac:dyDescent="0.25">
      <c r="C174" s="361">
        <v>46</v>
      </c>
      <c r="D174" s="262">
        <v>45988</v>
      </c>
      <c r="E174" s="89">
        <v>0.58333333333333337</v>
      </c>
      <c r="F174" s="306" t="s">
        <v>477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501</v>
      </c>
      <c r="L174" s="60" t="s">
        <v>492</v>
      </c>
      <c r="M174" s="59" t="str">
        <f>J166</f>
        <v>SULUOVA LOKMAN HEKİM MTAL</v>
      </c>
      <c r="N174" s="79" t="s">
        <v>478</v>
      </c>
    </row>
    <row r="175" spans="3:14" ht="12.6" customHeight="1" x14ac:dyDescent="0.25">
      <c r="C175" s="37">
        <v>47</v>
      </c>
      <c r="D175" s="292">
        <v>46001</v>
      </c>
      <c r="E175" s="293">
        <v>0.54166666666666663</v>
      </c>
      <c r="F175" s="278" t="s">
        <v>477</v>
      </c>
      <c r="G175" s="278" t="s">
        <v>23</v>
      </c>
      <c r="H175" s="278" t="s">
        <v>93</v>
      </c>
      <c r="I175" s="278" t="s">
        <v>30</v>
      </c>
      <c r="J175" s="278" t="str">
        <f>J165</f>
        <v>GÜMÜŞHACIKÖY ŞEHİT SERCAN KOÇ ÇPAL</v>
      </c>
      <c r="K175" s="294" t="s">
        <v>503</v>
      </c>
      <c r="L175" s="294" t="s">
        <v>492</v>
      </c>
      <c r="M175" s="278" t="str">
        <f>J166</f>
        <v>SULUOVA LOKMAN HEKİM MTAL</v>
      </c>
      <c r="N175" s="288" t="s">
        <v>605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6" t="s">
        <v>477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492</v>
      </c>
      <c r="L176" s="86" t="s">
        <v>493</v>
      </c>
      <c r="M176" s="85" t="str">
        <f>J168</f>
        <v>MERZİFON FEN LİSESİ</v>
      </c>
      <c r="N176" s="79" t="s">
        <v>479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417" t="s">
        <v>289</v>
      </c>
      <c r="J179" s="418"/>
      <c r="K179" s="418"/>
      <c r="L179" s="418"/>
      <c r="M179" s="419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11" t="s">
        <v>275</v>
      </c>
      <c r="K180" s="412"/>
      <c r="L180" s="412"/>
      <c r="M180" s="413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11" t="s">
        <v>276</v>
      </c>
      <c r="K181" s="412"/>
      <c r="L181" s="412"/>
      <c r="M181" s="413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11" t="s">
        <v>235</v>
      </c>
      <c r="K182" s="412"/>
      <c r="L182" s="412"/>
      <c r="M182" s="413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5" t="s">
        <v>345</v>
      </c>
      <c r="G185" s="215" t="s">
        <v>23</v>
      </c>
      <c r="H185" s="215" t="s">
        <v>286</v>
      </c>
      <c r="I185" s="215" t="s">
        <v>96</v>
      </c>
      <c r="J185" s="215" t="str">
        <f>J180</f>
        <v>AMASYA ALPTEKİN ANADOLU LİSESİ</v>
      </c>
      <c r="K185" s="60" t="s">
        <v>493</v>
      </c>
      <c r="L185" s="60" t="s">
        <v>501</v>
      </c>
      <c r="M185" s="215" t="str">
        <f>J181</f>
        <v>AMASYA TÜRK TELEKOM ANADOLU İHL</v>
      </c>
      <c r="N185" s="79" t="s">
        <v>288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38" t="s">
        <v>345</v>
      </c>
      <c r="G186" s="215" t="s">
        <v>23</v>
      </c>
      <c r="H186" s="215" t="s">
        <v>286</v>
      </c>
      <c r="I186" s="258" t="s">
        <v>96</v>
      </c>
      <c r="J186" s="215" t="str">
        <f>J181</f>
        <v>AMASYA TÜRK TELEKOM ANADOLU İHL</v>
      </c>
      <c r="K186" s="60" t="s">
        <v>502</v>
      </c>
      <c r="L186" s="60" t="s">
        <v>501</v>
      </c>
      <c r="M186" s="215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92">
        <v>46010</v>
      </c>
      <c r="E187" s="293">
        <v>0.41666666666666669</v>
      </c>
      <c r="F187" s="278" t="s">
        <v>345</v>
      </c>
      <c r="G187" s="278" t="s">
        <v>23</v>
      </c>
      <c r="H187" s="278" t="s">
        <v>286</v>
      </c>
      <c r="I187" s="278" t="s">
        <v>96</v>
      </c>
      <c r="J187" s="278" t="str">
        <f>J182</f>
        <v>AMASYA MACİT ZEREN FEN LİSESİ</v>
      </c>
      <c r="K187" s="294"/>
      <c r="L187" s="294"/>
      <c r="M187" s="278" t="str">
        <f>J180</f>
        <v>AMASYA ALPTEKİN ANADOLU LİSESİ</v>
      </c>
      <c r="N187" s="288" t="s">
        <v>650</v>
      </c>
    </row>
    <row r="188" spans="3:14" ht="12.6" customHeight="1" x14ac:dyDescent="0.25">
      <c r="C188" s="31"/>
      <c r="D188" s="225"/>
      <c r="E188" s="226"/>
      <c r="F188" s="227"/>
      <c r="G188" s="227"/>
      <c r="H188" s="227"/>
      <c r="I188" s="227"/>
      <c r="J188" s="235"/>
      <c r="K188" s="228"/>
      <c r="L188" s="228"/>
      <c r="M188" s="236"/>
      <c r="N188" s="76"/>
    </row>
    <row r="189" spans="3:14" ht="12.6" customHeight="1" x14ac:dyDescent="0.25">
      <c r="C189" s="31"/>
      <c r="D189" s="225"/>
      <c r="E189" s="226"/>
      <c r="F189" s="227"/>
      <c r="G189" s="227"/>
      <c r="H189" s="227"/>
      <c r="I189" s="417" t="s">
        <v>290</v>
      </c>
      <c r="J189" s="418"/>
      <c r="K189" s="418"/>
      <c r="L189" s="418"/>
      <c r="M189" s="419"/>
      <c r="N189" s="76"/>
    </row>
    <row r="190" spans="3:14" ht="12.6" customHeight="1" x14ac:dyDescent="0.25">
      <c r="C190" s="31"/>
      <c r="D190" s="225"/>
      <c r="E190" s="226"/>
      <c r="F190" s="227"/>
      <c r="G190" s="227"/>
      <c r="H190" s="227"/>
      <c r="I190" s="53">
        <v>1</v>
      </c>
      <c r="J190" s="411" t="s">
        <v>282</v>
      </c>
      <c r="K190" s="412"/>
      <c r="L190" s="412"/>
      <c r="M190" s="413"/>
      <c r="N190" s="76"/>
    </row>
    <row r="191" spans="3:14" ht="12.6" customHeight="1" x14ac:dyDescent="0.25">
      <c r="C191" s="31"/>
      <c r="D191" s="225"/>
      <c r="E191" s="226"/>
      <c r="F191" s="227"/>
      <c r="G191" s="227"/>
      <c r="H191" s="227"/>
      <c r="I191" s="53">
        <v>2</v>
      </c>
      <c r="J191" s="411" t="s">
        <v>267</v>
      </c>
      <c r="K191" s="412"/>
      <c r="L191" s="412"/>
      <c r="M191" s="413"/>
      <c r="N191" s="76"/>
    </row>
    <row r="192" spans="3:14" ht="12.6" customHeight="1" x14ac:dyDescent="0.25">
      <c r="C192" s="31"/>
      <c r="D192" s="225"/>
      <c r="E192" s="226"/>
      <c r="F192" s="227"/>
      <c r="G192" s="227"/>
      <c r="H192" s="227"/>
      <c r="I192" s="53">
        <v>3</v>
      </c>
      <c r="J192" s="411" t="s">
        <v>281</v>
      </c>
      <c r="K192" s="412"/>
      <c r="L192" s="412"/>
      <c r="M192" s="413"/>
      <c r="N192" s="76"/>
    </row>
    <row r="193" spans="3:14" ht="12.6" customHeight="1" x14ac:dyDescent="0.25">
      <c r="C193" s="31"/>
      <c r="D193" s="225"/>
      <c r="E193" s="226"/>
      <c r="F193" s="227"/>
      <c r="G193" s="227"/>
      <c r="H193" s="227"/>
      <c r="I193" s="227"/>
      <c r="J193" s="235"/>
      <c r="K193" s="228"/>
      <c r="L193" s="228"/>
      <c r="M193" s="236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6" t="s">
        <v>477</v>
      </c>
      <c r="G195" s="215" t="s">
        <v>23</v>
      </c>
      <c r="H195" s="215" t="s">
        <v>287</v>
      </c>
      <c r="I195" s="258" t="s">
        <v>96</v>
      </c>
      <c r="J195" s="215" t="str">
        <f>J190</f>
        <v>TAŞOVA ŞEHİT BEKİR ÖZDEMİR AİHL</v>
      </c>
      <c r="K195" s="60" t="s">
        <v>493</v>
      </c>
      <c r="L195" s="60" t="s">
        <v>501</v>
      </c>
      <c r="M195" s="215" t="str">
        <f>J191</f>
        <v>SULUOVA ŞEHİT HÜSEYİN KAVAKLI FEN LİSESİ</v>
      </c>
      <c r="N195" s="79" t="s">
        <v>479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6" t="s">
        <v>477</v>
      </c>
      <c r="G196" s="215" t="s">
        <v>23</v>
      </c>
      <c r="H196" s="215" t="s">
        <v>287</v>
      </c>
      <c r="I196" s="258" t="s">
        <v>96</v>
      </c>
      <c r="J196" s="215" t="str">
        <f>J191</f>
        <v>SULUOVA ŞEHİT HÜSEYİN KAVAKLI FEN LİSESİ</v>
      </c>
      <c r="K196" s="60" t="s">
        <v>494</v>
      </c>
      <c r="L196" s="60" t="s">
        <v>501</v>
      </c>
      <c r="M196" s="215" t="str">
        <f>J192</f>
        <v>GÜMÜŞHACIKÖY ŞEHİT SERCAN KOÇ ÇPAL</v>
      </c>
      <c r="N196" s="79" t="s">
        <v>479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6" t="s">
        <v>477</v>
      </c>
      <c r="G197" s="215" t="s">
        <v>23</v>
      </c>
      <c r="H197" s="215" t="s">
        <v>287</v>
      </c>
      <c r="I197" s="258" t="s">
        <v>96</v>
      </c>
      <c r="J197" s="215" t="str">
        <f>J192</f>
        <v>GÜMÜŞHACIKÖY ŞEHİT SERCAN KOÇ ÇPAL</v>
      </c>
      <c r="K197" s="60"/>
      <c r="L197" s="60"/>
      <c r="M197" s="215" t="str">
        <f>J190</f>
        <v>TAŞOVA ŞEHİT BEKİR ÖZDEMİR AİHL</v>
      </c>
      <c r="N197" s="79" t="s">
        <v>479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20" t="s">
        <v>41</v>
      </c>
      <c r="J198" s="421"/>
      <c r="K198" s="421"/>
      <c r="L198" s="421"/>
      <c r="M198" s="422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36">
        <v>1</v>
      </c>
      <c r="J199" s="411" t="s">
        <v>237</v>
      </c>
      <c r="K199" s="412"/>
      <c r="L199" s="412"/>
      <c r="M199" s="413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36">
        <v>2</v>
      </c>
      <c r="J200" s="411" t="s">
        <v>270</v>
      </c>
      <c r="K200" s="412"/>
      <c r="L200" s="412"/>
      <c r="M200" s="413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36">
        <v>3</v>
      </c>
      <c r="J201" s="423" t="s">
        <v>242</v>
      </c>
      <c r="K201" s="424"/>
      <c r="L201" s="424"/>
      <c r="M201" s="425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36">
        <v>4</v>
      </c>
      <c r="J202" s="411" t="s">
        <v>271</v>
      </c>
      <c r="K202" s="412"/>
      <c r="L202" s="412"/>
      <c r="M202" s="413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36">
        <v>5</v>
      </c>
      <c r="J203" s="423" t="s">
        <v>241</v>
      </c>
      <c r="K203" s="424"/>
      <c r="L203" s="424"/>
      <c r="M203" s="425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36">
        <v>6</v>
      </c>
      <c r="J204" s="411" t="s">
        <v>238</v>
      </c>
      <c r="K204" s="412"/>
      <c r="L204" s="412"/>
      <c r="M204" s="413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36">
        <v>7</v>
      </c>
      <c r="J205" s="423" t="s">
        <v>276</v>
      </c>
      <c r="K205" s="424"/>
      <c r="L205" s="424"/>
      <c r="M205" s="425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36">
        <v>8</v>
      </c>
      <c r="J206" s="423" t="s">
        <v>267</v>
      </c>
      <c r="K206" s="424"/>
      <c r="L206" s="424"/>
      <c r="M206" s="425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38"/>
      <c r="K207" s="439"/>
      <c r="L207" s="439"/>
      <c r="M207" s="440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38" t="s">
        <v>345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/>
      <c r="L209" s="60"/>
      <c r="M209" s="93" t="str">
        <f>J204</f>
        <v>MERZİFON FEN LİSESİ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38" t="s">
        <v>345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/>
      <c r="L210" s="60"/>
      <c r="M210" s="93" t="str">
        <f>J206</f>
        <v>SULUOVA ŞEHİT HÜSEYİN KAVAKLI FEN LİSESİ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38" t="s">
        <v>345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/>
      <c r="L211" s="60"/>
      <c r="M211" s="93" t="str">
        <f>J203</f>
        <v>MERZİFON ANADOLU LİSESİ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38" t="s">
        <v>345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/>
      <c r="L212" s="60"/>
      <c r="M212" s="93" t="str">
        <f>J205</f>
        <v>AMASYA TÜRK TELEKOM ANADOLU İHL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420" t="s">
        <v>27</v>
      </c>
      <c r="J214" s="421"/>
      <c r="K214" s="421"/>
      <c r="L214" s="421"/>
      <c r="M214" s="422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36" t="s">
        <v>14</v>
      </c>
      <c r="J215" s="423" t="s">
        <v>533</v>
      </c>
      <c r="K215" s="424"/>
      <c r="L215" s="424"/>
      <c r="M215" s="425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36" t="s">
        <v>15</v>
      </c>
      <c r="J216" s="426" t="s">
        <v>534</v>
      </c>
      <c r="K216" s="426"/>
      <c r="L216" s="426"/>
      <c r="M216" s="426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36" t="s">
        <v>16</v>
      </c>
      <c r="J217" s="423" t="s">
        <v>535</v>
      </c>
      <c r="K217" s="424"/>
      <c r="L217" s="424"/>
      <c r="M217" s="425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36" t="s">
        <v>17</v>
      </c>
      <c r="J218" s="423" t="s">
        <v>536</v>
      </c>
      <c r="K218" s="424"/>
      <c r="L218" s="424"/>
      <c r="M218" s="425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38" t="s">
        <v>345</v>
      </c>
      <c r="G220" s="59" t="s">
        <v>23</v>
      </c>
      <c r="H220" s="59" t="s">
        <v>50</v>
      </c>
      <c r="I220" s="59" t="s">
        <v>30</v>
      </c>
      <c r="J220" s="92" t="str">
        <f>J215</f>
        <v>A1/F1 GALİBİ</v>
      </c>
      <c r="K220" s="60"/>
      <c r="L220" s="60"/>
      <c r="M220" s="93" t="str">
        <f>J216</f>
        <v>C1/1. ELEME B GRUBU GALİBİ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38" t="s">
        <v>345</v>
      </c>
      <c r="G221" s="59" t="s">
        <v>23</v>
      </c>
      <c r="H221" s="59" t="s">
        <v>52</v>
      </c>
      <c r="I221" s="59" t="s">
        <v>30</v>
      </c>
      <c r="J221" s="92" t="str">
        <f>J217</f>
        <v>B1/E1 GALİBİ</v>
      </c>
      <c r="K221" s="60"/>
      <c r="L221" s="60"/>
      <c r="M221" s="93" t="str">
        <f>J218</f>
        <v>D1/ELEME GRUBU A GALİBİ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417" t="s">
        <v>53</v>
      </c>
      <c r="J223" s="418"/>
      <c r="K223" s="418"/>
      <c r="L223" s="418"/>
      <c r="M223" s="419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11"/>
      <c r="K224" s="412"/>
      <c r="L224" s="412"/>
      <c r="M224" s="413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11"/>
      <c r="K225" s="412"/>
      <c r="L225" s="412"/>
      <c r="M225" s="413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38" t="s">
        <v>345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417" t="s">
        <v>28</v>
      </c>
      <c r="J229" s="418"/>
      <c r="K229" s="418"/>
      <c r="L229" s="418"/>
      <c r="M229" s="419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11"/>
      <c r="K230" s="412"/>
      <c r="L230" s="412"/>
      <c r="M230" s="413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11"/>
      <c r="K231" s="412"/>
      <c r="L231" s="412"/>
      <c r="M231" s="413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38" t="s">
        <v>345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432" t="s">
        <v>54</v>
      </c>
      <c r="D235" s="437"/>
      <c r="E235" s="437"/>
      <c r="F235" s="437"/>
      <c r="G235" s="437"/>
      <c r="H235" s="437"/>
      <c r="I235" s="437"/>
      <c r="J235" s="437"/>
      <c r="K235" s="437"/>
      <c r="L235" s="437"/>
      <c r="M235" s="437"/>
      <c r="N235" s="433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417" t="s">
        <v>57</v>
      </c>
      <c r="J237" s="418"/>
      <c r="K237" s="418"/>
      <c r="L237" s="418"/>
      <c r="M237" s="419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11" t="s">
        <v>548</v>
      </c>
      <c r="K238" s="412"/>
      <c r="L238" s="412"/>
      <c r="M238" s="413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11" t="s">
        <v>278</v>
      </c>
      <c r="K239" s="412"/>
      <c r="L239" s="412"/>
      <c r="M239" s="413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11" t="s">
        <v>549</v>
      </c>
      <c r="K240" s="412"/>
      <c r="L240" s="412"/>
      <c r="M240" s="413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11" t="s">
        <v>280</v>
      </c>
      <c r="K241" s="412"/>
      <c r="L241" s="412"/>
      <c r="M241" s="413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130</v>
      </c>
      <c r="J242" s="411" t="s">
        <v>242</v>
      </c>
      <c r="K242" s="412"/>
      <c r="L242" s="412"/>
      <c r="M242" s="413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79">
        <v>45980</v>
      </c>
      <c r="E245" s="280">
        <v>0.54166666666666663</v>
      </c>
      <c r="F245" s="281" t="s">
        <v>345</v>
      </c>
      <c r="G245" s="281" t="s">
        <v>23</v>
      </c>
      <c r="H245" s="308" t="s">
        <v>70</v>
      </c>
      <c r="I245" s="281" t="s">
        <v>54</v>
      </c>
      <c r="J245" s="309" t="str">
        <f>J238</f>
        <v>AMASYA TÜRK TELEKOM AİHL (ÇEKİLDİ)</v>
      </c>
      <c r="K245" s="282"/>
      <c r="L245" s="282"/>
      <c r="M245" s="310" t="str">
        <f>J241</f>
        <v>AMASYA 12 HAZİRAN ANADOLU LİSESİ</v>
      </c>
      <c r="N245" s="283" t="s">
        <v>483</v>
      </c>
    </row>
    <row r="246" spans="3:14" ht="12.6" customHeight="1" x14ac:dyDescent="0.25">
      <c r="C246" s="37">
        <v>64</v>
      </c>
      <c r="D246" s="292">
        <v>45980</v>
      </c>
      <c r="E246" s="293">
        <v>0.58333333333333337</v>
      </c>
      <c r="F246" s="278" t="s">
        <v>345</v>
      </c>
      <c r="G246" s="278" t="s">
        <v>23</v>
      </c>
      <c r="H246" s="299" t="s">
        <v>70</v>
      </c>
      <c r="I246" s="278" t="s">
        <v>54</v>
      </c>
      <c r="J246" s="300" t="str">
        <f>J239</f>
        <v>AMASYA LİSESİ</v>
      </c>
      <c r="K246" s="294"/>
      <c r="L246" s="294"/>
      <c r="M246" s="301" t="str">
        <f>J240</f>
        <v>TAŞOVA ŞEHİT İDRİS BOLAT ANADOLU LİSESİ (ÇEKİLDİ)</v>
      </c>
      <c r="N246" s="302" t="s">
        <v>475</v>
      </c>
    </row>
    <row r="247" spans="3:14" ht="12.6" customHeight="1" x14ac:dyDescent="0.25">
      <c r="C247" s="37">
        <v>65</v>
      </c>
      <c r="D247" s="292">
        <v>45987</v>
      </c>
      <c r="E247" s="293">
        <v>0.58333333333333337</v>
      </c>
      <c r="F247" s="278" t="s">
        <v>345</v>
      </c>
      <c r="G247" s="278" t="s">
        <v>23</v>
      </c>
      <c r="H247" s="299" t="s">
        <v>70</v>
      </c>
      <c r="I247" s="278" t="s">
        <v>54</v>
      </c>
      <c r="J247" s="300" t="str">
        <f>J242</f>
        <v>AMASYA ŞEHİT FERHAT ERDİN SPOR LİSESİ</v>
      </c>
      <c r="K247" s="294"/>
      <c r="L247" s="294"/>
      <c r="M247" s="301" t="str">
        <f>J240</f>
        <v>TAŞOVA ŞEHİT İDRİS BOLAT ANADOLU LİSESİ (ÇEKİLDİ)</v>
      </c>
      <c r="N247" s="302" t="s">
        <v>475</v>
      </c>
    </row>
    <row r="248" spans="3:14" ht="12.6" customHeight="1" x14ac:dyDescent="0.25">
      <c r="C248" s="37">
        <v>66</v>
      </c>
      <c r="D248" s="279">
        <v>45987</v>
      </c>
      <c r="E248" s="280">
        <v>0.54166666666666663</v>
      </c>
      <c r="F248" s="281" t="s">
        <v>345</v>
      </c>
      <c r="G248" s="281" t="s">
        <v>23</v>
      </c>
      <c r="H248" s="308" t="s">
        <v>70</v>
      </c>
      <c r="I248" s="281" t="s">
        <v>54</v>
      </c>
      <c r="J248" s="309" t="str">
        <f>J238</f>
        <v>AMASYA TÜRK TELEKOM AİHL (ÇEKİLDİ)</v>
      </c>
      <c r="K248" s="282"/>
      <c r="L248" s="282"/>
      <c r="M248" s="310" t="str">
        <f>J239</f>
        <v>AMASYA LİSESİ</v>
      </c>
      <c r="N248" s="317" t="s">
        <v>483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38" t="s">
        <v>345</v>
      </c>
      <c r="G249" s="215" t="s">
        <v>23</v>
      </c>
      <c r="H249" s="214" t="s">
        <v>70</v>
      </c>
      <c r="I249" s="238" t="s">
        <v>54</v>
      </c>
      <c r="J249" s="92" t="str">
        <f>J241</f>
        <v>AMASYA 12 HAZİRAN ANADOLU LİSESİ</v>
      </c>
      <c r="K249" s="60" t="s">
        <v>492</v>
      </c>
      <c r="L249" s="60" t="s">
        <v>493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79">
        <v>45994</v>
      </c>
      <c r="E250" s="280">
        <v>0.58333333333333337</v>
      </c>
      <c r="F250" s="281" t="s">
        <v>345</v>
      </c>
      <c r="G250" s="281" t="s">
        <v>23</v>
      </c>
      <c r="H250" s="308" t="s">
        <v>70</v>
      </c>
      <c r="I250" s="281" t="s">
        <v>54</v>
      </c>
      <c r="J250" s="309" t="str">
        <f>J242</f>
        <v>AMASYA ŞEHİT FERHAT ERDİN SPOR LİSESİ</v>
      </c>
      <c r="K250" s="282"/>
      <c r="L250" s="282"/>
      <c r="M250" s="310" t="str">
        <f>J238</f>
        <v>AMASYA TÜRK TELEKOM AİHL (ÇEKİLDİ)</v>
      </c>
      <c r="N250" s="283"/>
    </row>
    <row r="251" spans="3:14" ht="12.6" customHeight="1" x14ac:dyDescent="0.25">
      <c r="C251" s="37">
        <v>69</v>
      </c>
      <c r="D251" s="292">
        <v>46001</v>
      </c>
      <c r="E251" s="293">
        <v>0.54166666666666663</v>
      </c>
      <c r="F251" s="278" t="s">
        <v>345</v>
      </c>
      <c r="G251" s="278" t="s">
        <v>23</v>
      </c>
      <c r="H251" s="299" t="s">
        <v>70</v>
      </c>
      <c r="I251" s="278" t="s">
        <v>54</v>
      </c>
      <c r="J251" s="300" t="str">
        <f>J240</f>
        <v>TAŞOVA ŞEHİT İDRİS BOLAT ANADOLU LİSESİ (ÇEKİLDİ)</v>
      </c>
      <c r="K251" s="294"/>
      <c r="L251" s="294"/>
      <c r="M251" s="301" t="str">
        <f>J238</f>
        <v>AMASYA TÜRK TELEKOM AİHL (ÇEKİLDİ)</v>
      </c>
      <c r="N251" s="302" t="s">
        <v>475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38" t="s">
        <v>345</v>
      </c>
      <c r="G252" s="215" t="s">
        <v>23</v>
      </c>
      <c r="H252" s="214" t="s">
        <v>70</v>
      </c>
      <c r="I252" s="238" t="s">
        <v>54</v>
      </c>
      <c r="J252" s="92" t="str">
        <f>J241</f>
        <v>AMASYA 12 HAZİRAN ANADOLU LİSESİ</v>
      </c>
      <c r="K252" s="60" t="s">
        <v>492</v>
      </c>
      <c r="L252" s="60" t="s">
        <v>502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38" t="s">
        <v>345</v>
      </c>
      <c r="G253" s="215" t="s">
        <v>23</v>
      </c>
      <c r="H253" s="214" t="s">
        <v>70</v>
      </c>
      <c r="I253" s="238" t="s">
        <v>54</v>
      </c>
      <c r="J253" s="92" t="str">
        <f>J239</f>
        <v>AMASYA LİSESİ</v>
      </c>
      <c r="K253" s="60" t="s">
        <v>492</v>
      </c>
      <c r="L253" s="60" t="s">
        <v>494</v>
      </c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2">
        <v>46008</v>
      </c>
      <c r="E254" s="293">
        <v>0.54166666666666663</v>
      </c>
      <c r="F254" s="278" t="s">
        <v>345</v>
      </c>
      <c r="G254" s="278" t="s">
        <v>23</v>
      </c>
      <c r="H254" s="299" t="s">
        <v>70</v>
      </c>
      <c r="I254" s="278" t="s">
        <v>54</v>
      </c>
      <c r="J254" s="300" t="str">
        <f>J240</f>
        <v>TAŞOVA ŞEHİT İDRİS BOLAT ANADOLU LİSESİ (ÇEKİLDİ)</v>
      </c>
      <c r="K254" s="294"/>
      <c r="L254" s="294"/>
      <c r="M254" s="301" t="str">
        <f>J241</f>
        <v>AMASYA 12 HAZİRAN ANADOLU LİSESİ</v>
      </c>
      <c r="N254" s="302" t="s">
        <v>475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417" t="s">
        <v>62</v>
      </c>
      <c r="J256" s="418"/>
      <c r="K256" s="418"/>
      <c r="L256" s="418"/>
      <c r="M256" s="419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11" t="s">
        <v>604</v>
      </c>
      <c r="K257" s="412"/>
      <c r="L257" s="412"/>
      <c r="M257" s="413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11" t="s">
        <v>305</v>
      </c>
      <c r="K258" s="412"/>
      <c r="L258" s="412"/>
      <c r="M258" s="413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11" t="s">
        <v>304</v>
      </c>
      <c r="K259" s="412"/>
      <c r="L259" s="412"/>
      <c r="M259" s="413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92">
        <v>46006</v>
      </c>
      <c r="E262" s="293">
        <v>0.45833333333333331</v>
      </c>
      <c r="F262" s="278" t="s">
        <v>345</v>
      </c>
      <c r="G262" s="278" t="s">
        <v>23</v>
      </c>
      <c r="H262" s="278" t="s">
        <v>31</v>
      </c>
      <c r="I262" s="278" t="s">
        <v>63</v>
      </c>
      <c r="J262" s="278" t="str">
        <f>J257</f>
        <v>SULUOVA LOKMAN HEKİM MTAL (çekildi) 4.12.2025)</v>
      </c>
      <c r="K262" s="294"/>
      <c r="L262" s="294"/>
      <c r="M262" s="278" t="str">
        <f>J258</f>
        <v>SULUOVA ŞEHİT SÜLEYMAN AYDIN KIZ ANADOLU İHL</v>
      </c>
      <c r="N262" s="288" t="s">
        <v>605</v>
      </c>
    </row>
    <row r="263" spans="3:14" ht="12.6" customHeight="1" x14ac:dyDescent="0.25">
      <c r="C263" s="37">
        <v>74</v>
      </c>
      <c r="D263" s="292">
        <v>46008</v>
      </c>
      <c r="E263" s="293">
        <v>0.58333333333333337</v>
      </c>
      <c r="F263" s="278" t="s">
        <v>345</v>
      </c>
      <c r="G263" s="278" t="s">
        <v>23</v>
      </c>
      <c r="H263" s="278" t="s">
        <v>31</v>
      </c>
      <c r="I263" s="278" t="s">
        <v>63</v>
      </c>
      <c r="J263" s="278" t="str">
        <f>J259</f>
        <v>SULUOVA ŞEHİT METEHAN ATMACA ANADOLU LİSESİ</v>
      </c>
      <c r="K263" s="294"/>
      <c r="L263" s="294"/>
      <c r="M263" s="278" t="str">
        <f>J257</f>
        <v>SULUOVA LOKMAN HEKİM MTAL (çekildi) 4.12.2025)</v>
      </c>
      <c r="N263" s="288" t="s">
        <v>605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6" t="s">
        <v>345</v>
      </c>
      <c r="G264" s="215" t="s">
        <v>23</v>
      </c>
      <c r="H264" s="238" t="s">
        <v>31</v>
      </c>
      <c r="I264" s="277" t="s">
        <v>63</v>
      </c>
      <c r="J264" s="215" t="str">
        <f>J258</f>
        <v>SULUOVA ŞEHİT SÜLEYMAN AYDIN KIZ ANADOLU İHL</v>
      </c>
      <c r="K264" s="60"/>
      <c r="L264" s="60"/>
      <c r="M264" s="215" t="str">
        <f>J259</f>
        <v>SULUOVA ŞEHİT METEHAN ATMACA ANADOLU LİSESİ</v>
      </c>
      <c r="N264" s="79" t="s">
        <v>479</v>
      </c>
    </row>
    <row r="265" spans="3:14" ht="12.6" customHeight="1" x14ac:dyDescent="0.25">
      <c r="C265" s="31"/>
      <c r="D265" s="225"/>
      <c r="E265" s="226"/>
      <c r="F265" s="227"/>
      <c r="G265" s="227"/>
      <c r="H265" s="227"/>
      <c r="I265" s="227"/>
      <c r="J265" s="227"/>
      <c r="K265" s="228"/>
      <c r="L265" s="228"/>
      <c r="M265" s="227"/>
      <c r="N265" s="76"/>
    </row>
    <row r="266" spans="3:14" ht="12.6" customHeight="1" x14ac:dyDescent="0.25">
      <c r="C266" s="31"/>
      <c r="D266" s="225"/>
      <c r="E266" s="226"/>
      <c r="F266" s="227"/>
      <c r="G266" s="227"/>
      <c r="H266" s="227"/>
      <c r="I266" s="417" t="s">
        <v>64</v>
      </c>
      <c r="J266" s="418"/>
      <c r="K266" s="418"/>
      <c r="L266" s="418"/>
      <c r="M266" s="419"/>
      <c r="N266" s="76"/>
    </row>
    <row r="267" spans="3:14" ht="12.6" customHeight="1" x14ac:dyDescent="0.25">
      <c r="C267" s="31"/>
      <c r="D267" s="225"/>
      <c r="E267" s="226"/>
      <c r="F267" s="227"/>
      <c r="G267" s="227"/>
      <c r="H267" s="227"/>
      <c r="I267" s="62" t="s">
        <v>47</v>
      </c>
      <c r="J267" s="411" t="s">
        <v>274</v>
      </c>
      <c r="K267" s="412"/>
      <c r="L267" s="412"/>
      <c r="M267" s="413"/>
      <c r="N267" s="76"/>
    </row>
    <row r="268" spans="3:14" ht="12.6" customHeight="1" x14ac:dyDescent="0.25">
      <c r="C268" s="31"/>
      <c r="D268" s="225"/>
      <c r="E268" s="226"/>
      <c r="F268" s="227"/>
      <c r="G268" s="227"/>
      <c r="H268" s="227"/>
      <c r="I268" s="62" t="s">
        <v>48</v>
      </c>
      <c r="J268" s="411" t="s">
        <v>233</v>
      </c>
      <c r="K268" s="412"/>
      <c r="L268" s="412"/>
      <c r="M268" s="413"/>
      <c r="N268" s="76"/>
    </row>
    <row r="269" spans="3:14" ht="12.6" customHeight="1" x14ac:dyDescent="0.25">
      <c r="C269" s="31"/>
      <c r="D269" s="225"/>
      <c r="E269" s="226"/>
      <c r="F269" s="227"/>
      <c r="G269" s="227"/>
      <c r="H269" s="227"/>
      <c r="I269" s="62" t="s">
        <v>49</v>
      </c>
      <c r="J269" s="411" t="s">
        <v>241</v>
      </c>
      <c r="K269" s="412"/>
      <c r="L269" s="412"/>
      <c r="M269" s="413"/>
      <c r="N269" s="76"/>
    </row>
    <row r="270" spans="3:14" ht="12.6" customHeight="1" x14ac:dyDescent="0.25">
      <c r="C270" s="31"/>
      <c r="D270" s="225"/>
      <c r="E270" s="226"/>
      <c r="F270" s="227"/>
      <c r="G270" s="227"/>
      <c r="H270" s="227"/>
      <c r="I270" s="227"/>
      <c r="J270" s="227"/>
      <c r="K270" s="228"/>
      <c r="L270" s="228"/>
      <c r="M270" s="227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306" t="s">
        <v>477</v>
      </c>
      <c r="G272" s="215" t="s">
        <v>23</v>
      </c>
      <c r="H272" s="215" t="s">
        <v>42</v>
      </c>
      <c r="I272" s="215" t="s">
        <v>63</v>
      </c>
      <c r="J272" s="215" t="str">
        <f>J267</f>
        <v>MERZİFON ABİDE HATUN ANADOLU LİSESİ</v>
      </c>
      <c r="K272" s="60" t="s">
        <v>494</v>
      </c>
      <c r="L272" s="60" t="s">
        <v>494</v>
      </c>
      <c r="M272" s="215" t="str">
        <f>J268</f>
        <v>MERZİFON İRFANLI ANADOLU LİSESİ</v>
      </c>
      <c r="N272" s="291" t="s">
        <v>626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306" t="s">
        <v>477</v>
      </c>
      <c r="G273" s="215" t="s">
        <v>23</v>
      </c>
      <c r="H273" s="238" t="s">
        <v>42</v>
      </c>
      <c r="I273" s="277" t="s">
        <v>63</v>
      </c>
      <c r="J273" s="215" t="str">
        <f>J269</f>
        <v>MERZİFON ANADOLU LİSESİ</v>
      </c>
      <c r="K273" s="60" t="s">
        <v>493</v>
      </c>
      <c r="L273" s="60" t="s">
        <v>494</v>
      </c>
      <c r="M273" s="215" t="str">
        <f>J267</f>
        <v>MERZİFON ABİDE HATUN ANADOLU LİSESİ</v>
      </c>
      <c r="N273" s="291" t="s">
        <v>612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306" t="s">
        <v>477</v>
      </c>
      <c r="G274" s="215" t="s">
        <v>23</v>
      </c>
      <c r="H274" s="238" t="s">
        <v>42</v>
      </c>
      <c r="I274" s="277" t="s">
        <v>63</v>
      </c>
      <c r="J274" s="215" t="str">
        <f>J268</f>
        <v>MERZİFON İRFANLI ANADOLU LİSESİ</v>
      </c>
      <c r="K274" s="60"/>
      <c r="L274" s="60"/>
      <c r="M274" s="215" t="str">
        <f>J269</f>
        <v>MERZİFON ANADOLU LİSESİ</v>
      </c>
      <c r="N274" s="291" t="s">
        <v>612</v>
      </c>
    </row>
    <row r="275" spans="3:14" ht="12.6" customHeight="1" x14ac:dyDescent="0.25">
      <c r="C275" s="31"/>
      <c r="D275" s="225"/>
      <c r="E275" s="226"/>
      <c r="F275" s="227"/>
      <c r="G275" s="227"/>
      <c r="H275" s="227"/>
      <c r="I275" s="227"/>
      <c r="J275" s="227"/>
      <c r="K275" s="228"/>
      <c r="L275" s="228"/>
      <c r="M275" s="227"/>
      <c r="N275" s="76"/>
    </row>
    <row r="276" spans="3:14" ht="12.6" customHeight="1" x14ac:dyDescent="0.25">
      <c r="C276" s="31"/>
      <c r="D276" s="225"/>
      <c r="E276" s="226"/>
      <c r="F276" s="227"/>
      <c r="G276" s="227"/>
      <c r="H276" s="227"/>
      <c r="I276" s="227"/>
      <c r="J276" s="227"/>
      <c r="K276" s="228"/>
      <c r="L276" s="228"/>
      <c r="M276" s="227"/>
      <c r="N276" s="76"/>
    </row>
    <row r="277" spans="3:14" ht="12.6" customHeight="1" x14ac:dyDescent="0.25">
      <c r="C277" s="31"/>
      <c r="D277" s="225"/>
      <c r="E277" s="226"/>
      <c r="F277" s="227"/>
      <c r="G277" s="227"/>
      <c r="H277" s="227"/>
      <c r="I277" s="227"/>
      <c r="J277" s="227"/>
      <c r="K277" s="228"/>
      <c r="L277" s="228"/>
      <c r="M277" s="227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420" t="s">
        <v>27</v>
      </c>
      <c r="J279" s="421"/>
      <c r="K279" s="421"/>
      <c r="L279" s="421"/>
      <c r="M279" s="422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36" t="s">
        <v>14</v>
      </c>
      <c r="J280" s="423" t="s">
        <v>242</v>
      </c>
      <c r="K280" s="424"/>
      <c r="L280" s="424"/>
      <c r="M280" s="425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36" t="s">
        <v>15</v>
      </c>
      <c r="J281" s="426" t="s">
        <v>278</v>
      </c>
      <c r="K281" s="426"/>
      <c r="L281" s="426"/>
      <c r="M281" s="426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36" t="s">
        <v>16</v>
      </c>
      <c r="J282" s="423" t="s">
        <v>44</v>
      </c>
      <c r="K282" s="424"/>
      <c r="L282" s="424"/>
      <c r="M282" s="425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36" t="s">
        <v>17</v>
      </c>
      <c r="J283" s="423" t="s">
        <v>47</v>
      </c>
      <c r="K283" s="424"/>
      <c r="L283" s="424"/>
      <c r="M283" s="425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345</v>
      </c>
      <c r="G285" s="59" t="s">
        <v>23</v>
      </c>
      <c r="H285" s="59" t="s">
        <v>50</v>
      </c>
      <c r="I285" s="59" t="s">
        <v>63</v>
      </c>
      <c r="J285" s="92" t="str">
        <f>J280</f>
        <v>AMASYA ŞEHİT FERHAT ERDİN SPOR LİSESİ</v>
      </c>
      <c r="K285" s="60"/>
      <c r="L285" s="60"/>
      <c r="M285" s="93" t="str">
        <f>J283</f>
        <v>C1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38" t="s">
        <v>345</v>
      </c>
      <c r="G286" s="59" t="s">
        <v>23</v>
      </c>
      <c r="H286" s="59" t="s">
        <v>52</v>
      </c>
      <c r="I286" s="59" t="s">
        <v>63</v>
      </c>
      <c r="J286" s="92" t="str">
        <f>J282</f>
        <v>B1</v>
      </c>
      <c r="K286" s="60"/>
      <c r="L286" s="60"/>
      <c r="M286" s="93" t="str">
        <f>J281</f>
        <v>AMASYA LİSESİ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417" t="s">
        <v>53</v>
      </c>
      <c r="J288" s="418"/>
      <c r="K288" s="418"/>
      <c r="L288" s="418"/>
      <c r="M288" s="419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11"/>
      <c r="K289" s="412"/>
      <c r="L289" s="412"/>
      <c r="M289" s="413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11"/>
      <c r="K290" s="412"/>
      <c r="L290" s="412"/>
      <c r="M290" s="413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38" t="s">
        <v>345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41" t="s">
        <v>28</v>
      </c>
      <c r="J294" s="442"/>
      <c r="K294" s="442"/>
      <c r="L294" s="442"/>
      <c r="M294" s="443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11"/>
      <c r="K295" s="412"/>
      <c r="L295" s="412"/>
      <c r="M295" s="413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11"/>
      <c r="K296" s="412"/>
      <c r="L296" s="412"/>
      <c r="M296" s="413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38" t="s">
        <v>345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427" t="s">
        <v>0</v>
      </c>
      <c r="D300" s="428"/>
      <c r="E300" s="428"/>
      <c r="F300" s="428"/>
      <c r="G300" s="428"/>
      <c r="H300" s="428"/>
      <c r="I300" s="428"/>
      <c r="J300" s="428"/>
      <c r="K300" s="428"/>
      <c r="L300" s="428"/>
      <c r="M300" s="428"/>
      <c r="N300" s="429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417" t="s">
        <v>57</v>
      </c>
      <c r="J302" s="418"/>
      <c r="K302" s="418"/>
      <c r="L302" s="418"/>
      <c r="M302" s="419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11" t="s">
        <v>251</v>
      </c>
      <c r="K303" s="412"/>
      <c r="L303" s="412"/>
      <c r="M303" s="413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11" t="s">
        <v>250</v>
      </c>
      <c r="K304" s="412"/>
      <c r="L304" s="412"/>
      <c r="M304" s="413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11" t="s">
        <v>265</v>
      </c>
      <c r="K305" s="412"/>
      <c r="L305" s="412"/>
      <c r="M305" s="413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38" t="s">
        <v>345</v>
      </c>
      <c r="G308" s="215" t="s">
        <v>23</v>
      </c>
      <c r="H308" s="215" t="s">
        <v>70</v>
      </c>
      <c r="I308" s="215" t="s">
        <v>347</v>
      </c>
      <c r="J308" s="215" t="str">
        <f>J303</f>
        <v>AMASYA MEHMETÇİK O.O</v>
      </c>
      <c r="K308" s="60"/>
      <c r="L308" s="60"/>
      <c r="M308" s="215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38" t="s">
        <v>345</v>
      </c>
      <c r="G309" s="215" t="s">
        <v>23</v>
      </c>
      <c r="H309" s="215" t="s">
        <v>70</v>
      </c>
      <c r="I309" s="238" t="s">
        <v>347</v>
      </c>
      <c r="J309" s="215" t="str">
        <f>J305</f>
        <v>SULUOVA ŞEHİT AYDIN KORKMAZ</v>
      </c>
      <c r="K309" s="60"/>
      <c r="L309" s="60"/>
      <c r="M309" s="215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38" t="s">
        <v>345</v>
      </c>
      <c r="G310" s="215" t="s">
        <v>23</v>
      </c>
      <c r="H310" s="215" t="s">
        <v>70</v>
      </c>
      <c r="I310" s="238" t="s">
        <v>347</v>
      </c>
      <c r="J310" s="215" t="str">
        <f>J304</f>
        <v>AMASYA MÜFTÜ MEHMET TEVFİK O.O</v>
      </c>
      <c r="K310" s="60"/>
      <c r="L310" s="60"/>
      <c r="M310" s="215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417" t="s">
        <v>62</v>
      </c>
      <c r="J312" s="418"/>
      <c r="K312" s="418"/>
      <c r="L312" s="418"/>
      <c r="M312" s="419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11" t="s">
        <v>255</v>
      </c>
      <c r="K313" s="412"/>
      <c r="L313" s="412"/>
      <c r="M313" s="413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11" t="s">
        <v>249</v>
      </c>
      <c r="K314" s="412"/>
      <c r="L314" s="412"/>
      <c r="M314" s="413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11" t="s">
        <v>253</v>
      </c>
      <c r="K315" s="412"/>
      <c r="L315" s="412"/>
      <c r="M315" s="413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38" t="s">
        <v>345</v>
      </c>
      <c r="G318" s="215" t="s">
        <v>23</v>
      </c>
      <c r="H318" s="215" t="s">
        <v>31</v>
      </c>
      <c r="I318" s="238" t="s">
        <v>347</v>
      </c>
      <c r="J318" s="215" t="str">
        <f>J313</f>
        <v>AMASYA ZİYARET O.O</v>
      </c>
      <c r="K318" s="60"/>
      <c r="L318" s="60"/>
      <c r="M318" s="215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38" t="s">
        <v>345</v>
      </c>
      <c r="G319" s="215" t="s">
        <v>23</v>
      </c>
      <c r="H319" s="238" t="s">
        <v>31</v>
      </c>
      <c r="I319" s="238" t="s">
        <v>347</v>
      </c>
      <c r="J319" s="215" t="str">
        <f>J315</f>
        <v>AMASYA ŞEHİTLER O.O</v>
      </c>
      <c r="K319" s="60"/>
      <c r="L319" s="60"/>
      <c r="M319" s="215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38" t="s">
        <v>345</v>
      </c>
      <c r="G320" s="215" t="s">
        <v>23</v>
      </c>
      <c r="H320" s="238" t="s">
        <v>31</v>
      </c>
      <c r="I320" s="238" t="s">
        <v>347</v>
      </c>
      <c r="J320" s="215" t="str">
        <f>J314</f>
        <v>AMASYA ABDURRAHMAN KAMİL O.O</v>
      </c>
      <c r="K320" s="60"/>
      <c r="L320" s="60"/>
      <c r="M320" s="215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417" t="s">
        <v>64</v>
      </c>
      <c r="J322" s="418"/>
      <c r="K322" s="418"/>
      <c r="L322" s="418"/>
      <c r="M322" s="419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11" t="s">
        <v>261</v>
      </c>
      <c r="K323" s="412"/>
      <c r="L323" s="412"/>
      <c r="M323" s="413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11" t="s">
        <v>254</v>
      </c>
      <c r="K324" s="412"/>
      <c r="L324" s="412"/>
      <c r="M324" s="413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11" t="s">
        <v>260</v>
      </c>
      <c r="K325" s="412"/>
      <c r="L325" s="412"/>
      <c r="M325" s="413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38" t="s">
        <v>345</v>
      </c>
      <c r="G328" s="215" t="s">
        <v>23</v>
      </c>
      <c r="H328" s="215" t="s">
        <v>42</v>
      </c>
      <c r="I328" s="238" t="s">
        <v>347</v>
      </c>
      <c r="J328" s="215" t="str">
        <f>J323</f>
        <v>AMASYA GAZİ O.O</v>
      </c>
      <c r="K328" s="60"/>
      <c r="L328" s="60"/>
      <c r="M328" s="215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38" t="s">
        <v>345</v>
      </c>
      <c r="G329" s="215" t="s">
        <v>23</v>
      </c>
      <c r="H329" s="238" t="s">
        <v>42</v>
      </c>
      <c r="I329" s="238" t="s">
        <v>347</v>
      </c>
      <c r="J329" s="215" t="str">
        <f>J325</f>
        <v>AMASYA TÜRK TELEKOM O.O</v>
      </c>
      <c r="K329" s="60"/>
      <c r="L329" s="60"/>
      <c r="M329" s="215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38" t="s">
        <v>345</v>
      </c>
      <c r="G330" s="215" t="s">
        <v>23</v>
      </c>
      <c r="H330" s="238" t="s">
        <v>42</v>
      </c>
      <c r="I330" s="238" t="s">
        <v>347</v>
      </c>
      <c r="J330" s="215" t="str">
        <f>J324</f>
        <v>AMASYA OVASARAY O.O</v>
      </c>
      <c r="K330" s="60"/>
      <c r="L330" s="60"/>
      <c r="M330" s="215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417" t="s">
        <v>65</v>
      </c>
      <c r="J332" s="418"/>
      <c r="K332" s="418"/>
      <c r="L332" s="418"/>
      <c r="M332" s="419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11" t="s">
        <v>262</v>
      </c>
      <c r="K333" s="412"/>
      <c r="L333" s="412"/>
      <c r="M333" s="413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11" t="s">
        <v>252</v>
      </c>
      <c r="K334" s="412"/>
      <c r="L334" s="412"/>
      <c r="M334" s="413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11" t="s">
        <v>257</v>
      </c>
      <c r="K335" s="412"/>
      <c r="L335" s="412"/>
      <c r="M335" s="413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38" t="s">
        <v>345</v>
      </c>
      <c r="G338" s="215" t="s">
        <v>23</v>
      </c>
      <c r="H338" s="215" t="s">
        <v>71</v>
      </c>
      <c r="I338" s="238" t="s">
        <v>347</v>
      </c>
      <c r="J338" s="215" t="str">
        <f>J333</f>
        <v>AMASYA ÖZEL KUTLUBEY KOLEJİ O.O</v>
      </c>
      <c r="K338" s="60"/>
      <c r="L338" s="60"/>
      <c r="M338" s="215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38" t="s">
        <v>345</v>
      </c>
      <c r="G339" s="215" t="s">
        <v>23</v>
      </c>
      <c r="H339" s="215" t="s">
        <v>71</v>
      </c>
      <c r="I339" s="238" t="s">
        <v>347</v>
      </c>
      <c r="J339" s="215" t="str">
        <f>J335</f>
        <v>SULUOVA ŞEHİT RECEP İNCE İHO</v>
      </c>
      <c r="K339" s="60"/>
      <c r="L339" s="60"/>
      <c r="M339" s="215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38" t="s">
        <v>345</v>
      </c>
      <c r="G340" s="215" t="s">
        <v>23</v>
      </c>
      <c r="H340" s="215" t="s">
        <v>71</v>
      </c>
      <c r="I340" s="238" t="s">
        <v>347</v>
      </c>
      <c r="J340" s="215" t="str">
        <f>J334</f>
        <v>AMASYA SERDAR ZEREN O.O</v>
      </c>
      <c r="K340" s="60"/>
      <c r="L340" s="60"/>
      <c r="M340" s="215" t="str">
        <f>J335</f>
        <v>SULUOVA ŞEHİT RECEP İNCE İHO</v>
      </c>
      <c r="N340" s="79"/>
    </row>
    <row r="341" spans="3:14" ht="12.6" customHeight="1" x14ac:dyDescent="0.25">
      <c r="C341" s="31"/>
      <c r="D341" s="225"/>
      <c r="E341" s="226"/>
      <c r="F341" s="227"/>
      <c r="G341" s="227"/>
      <c r="H341" s="227"/>
      <c r="I341" s="227"/>
      <c r="J341" s="227"/>
      <c r="K341" s="228"/>
      <c r="L341" s="228"/>
      <c r="M341" s="227"/>
      <c r="N341" s="76"/>
    </row>
    <row r="342" spans="3:14" ht="12.6" customHeight="1" x14ac:dyDescent="0.25">
      <c r="C342" s="31"/>
      <c r="D342" s="225"/>
      <c r="E342" s="226"/>
      <c r="F342" s="227"/>
      <c r="G342" s="227"/>
      <c r="H342" s="227"/>
      <c r="I342" s="417" t="s">
        <v>82</v>
      </c>
      <c r="J342" s="418"/>
      <c r="K342" s="418"/>
      <c r="L342" s="418"/>
      <c r="M342" s="419"/>
      <c r="N342" s="76"/>
    </row>
    <row r="343" spans="3:14" ht="12.6" customHeight="1" x14ac:dyDescent="0.25">
      <c r="C343" s="31"/>
      <c r="D343" s="225"/>
      <c r="E343" s="226"/>
      <c r="F343" s="227"/>
      <c r="G343" s="227"/>
      <c r="H343" s="227"/>
      <c r="I343" s="62" t="s">
        <v>83</v>
      </c>
      <c r="J343" s="411" t="s">
        <v>263</v>
      </c>
      <c r="K343" s="412"/>
      <c r="L343" s="412"/>
      <c r="M343" s="413"/>
      <c r="N343" s="76"/>
    </row>
    <row r="344" spans="3:14" ht="12.6" customHeight="1" x14ac:dyDescent="0.25">
      <c r="C344" s="31"/>
      <c r="D344" s="225"/>
      <c r="E344" s="226"/>
      <c r="F344" s="227"/>
      <c r="G344" s="227"/>
      <c r="H344" s="227"/>
      <c r="I344" s="62" t="s">
        <v>84</v>
      </c>
      <c r="J344" s="411" t="s">
        <v>258</v>
      </c>
      <c r="K344" s="412"/>
      <c r="L344" s="412"/>
      <c r="M344" s="413"/>
      <c r="N344" s="76"/>
    </row>
    <row r="345" spans="3:14" ht="12.6" customHeight="1" x14ac:dyDescent="0.25">
      <c r="C345" s="31"/>
      <c r="D345" s="225"/>
      <c r="E345" s="226"/>
      <c r="F345" s="227"/>
      <c r="G345" s="227"/>
      <c r="H345" s="227"/>
      <c r="I345" s="62" t="s">
        <v>85</v>
      </c>
      <c r="J345" s="411" t="s">
        <v>245</v>
      </c>
      <c r="K345" s="412"/>
      <c r="L345" s="412"/>
      <c r="M345" s="413"/>
      <c r="N345" s="76"/>
    </row>
    <row r="346" spans="3:14" ht="12.6" customHeight="1" x14ac:dyDescent="0.25">
      <c r="C346" s="31"/>
      <c r="D346" s="225"/>
      <c r="E346" s="226"/>
      <c r="F346" s="227"/>
      <c r="G346" s="227"/>
      <c r="H346" s="227"/>
      <c r="I346" s="227"/>
      <c r="J346" s="227"/>
      <c r="K346" s="228"/>
      <c r="L346" s="228"/>
      <c r="M346" s="227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38" t="s">
        <v>345</v>
      </c>
      <c r="G348" s="215" t="s">
        <v>23</v>
      </c>
      <c r="H348" s="215" t="s">
        <v>92</v>
      </c>
      <c r="I348" s="238" t="s">
        <v>347</v>
      </c>
      <c r="J348" s="215" t="str">
        <f>J343</f>
        <v>AMASYA ÖZEL BAŞARIR O.O</v>
      </c>
      <c r="K348" s="60"/>
      <c r="L348" s="60"/>
      <c r="M348" s="215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38" t="s">
        <v>345</v>
      </c>
      <c r="G349" s="215" t="s">
        <v>23</v>
      </c>
      <c r="H349" s="238" t="s">
        <v>92</v>
      </c>
      <c r="I349" s="238" t="s">
        <v>347</v>
      </c>
      <c r="J349" s="215" t="str">
        <f>J345</f>
        <v>SULUOVA ŞEHİT OSMAN KARAKUŞ O.O</v>
      </c>
      <c r="K349" s="60"/>
      <c r="L349" s="60"/>
      <c r="M349" s="215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38" t="s">
        <v>345</v>
      </c>
      <c r="G350" s="215" t="s">
        <v>23</v>
      </c>
      <c r="H350" s="238" t="s">
        <v>92</v>
      </c>
      <c r="I350" s="238" t="s">
        <v>347</v>
      </c>
      <c r="J350" s="215" t="str">
        <f>J344</f>
        <v>SULUOVA ŞEHİT YÜZBAŞI ALPER KALEM O.O</v>
      </c>
      <c r="K350" s="60"/>
      <c r="L350" s="60"/>
      <c r="M350" s="215" t="str">
        <f>J345</f>
        <v>SULUOVA ŞEHİT OSMAN KARAKUŞ O.O</v>
      </c>
      <c r="N350" s="79"/>
    </row>
    <row r="351" spans="3:14" ht="12.6" customHeight="1" x14ac:dyDescent="0.25">
      <c r="C351" s="31"/>
      <c r="D351" s="225"/>
      <c r="E351" s="226"/>
      <c r="F351" s="227"/>
      <c r="G351" s="227"/>
      <c r="H351" s="227"/>
      <c r="I351" s="227"/>
      <c r="J351" s="227"/>
      <c r="K351" s="228"/>
      <c r="L351" s="228"/>
      <c r="M351" s="227"/>
      <c r="N351" s="76"/>
    </row>
    <row r="352" spans="3:14" ht="12.6" customHeight="1" x14ac:dyDescent="0.25">
      <c r="C352" s="31"/>
      <c r="D352" s="225"/>
      <c r="E352" s="226"/>
      <c r="F352" s="227"/>
      <c r="G352" s="227"/>
      <c r="H352" s="227"/>
      <c r="I352" s="417" t="s">
        <v>87</v>
      </c>
      <c r="J352" s="418"/>
      <c r="K352" s="418"/>
      <c r="L352" s="418"/>
      <c r="M352" s="419"/>
      <c r="N352" s="76"/>
    </row>
    <row r="353" spans="3:14" ht="12.6" customHeight="1" x14ac:dyDescent="0.25">
      <c r="C353" s="31"/>
      <c r="D353" s="225"/>
      <c r="E353" s="226"/>
      <c r="F353" s="227"/>
      <c r="G353" s="227"/>
      <c r="H353" s="227"/>
      <c r="I353" s="62" t="s">
        <v>88</v>
      </c>
      <c r="J353" s="411" t="s">
        <v>264</v>
      </c>
      <c r="K353" s="412"/>
      <c r="L353" s="412"/>
      <c r="M353" s="413"/>
      <c r="N353" s="76"/>
    </row>
    <row r="354" spans="3:14" ht="12.6" customHeight="1" x14ac:dyDescent="0.25">
      <c r="C354" s="31"/>
      <c r="D354" s="225"/>
      <c r="E354" s="226"/>
      <c r="F354" s="227"/>
      <c r="G354" s="227"/>
      <c r="H354" s="227"/>
      <c r="I354" s="62" t="s">
        <v>89</v>
      </c>
      <c r="J354" s="411" t="s">
        <v>108</v>
      </c>
      <c r="K354" s="412"/>
      <c r="L354" s="412"/>
      <c r="M354" s="413"/>
      <c r="N354" s="76"/>
    </row>
    <row r="355" spans="3:14" ht="12.6" customHeight="1" x14ac:dyDescent="0.25">
      <c r="C355" s="31"/>
      <c r="D355" s="225"/>
      <c r="E355" s="226"/>
      <c r="F355" s="227"/>
      <c r="G355" s="227"/>
      <c r="H355" s="227"/>
      <c r="I355" s="62" t="s">
        <v>90</v>
      </c>
      <c r="J355" s="411" t="s">
        <v>246</v>
      </c>
      <c r="K355" s="412"/>
      <c r="L355" s="412"/>
      <c r="M355" s="413"/>
      <c r="N355" s="76"/>
    </row>
    <row r="356" spans="3:14" ht="12.6" customHeight="1" x14ac:dyDescent="0.25">
      <c r="C356" s="31"/>
      <c r="D356" s="225"/>
      <c r="E356" s="226"/>
      <c r="F356" s="227"/>
      <c r="G356" s="227"/>
      <c r="H356" s="227"/>
      <c r="I356" s="227"/>
      <c r="J356" s="227"/>
      <c r="K356" s="228"/>
      <c r="L356" s="228"/>
      <c r="M356" s="227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38" t="s">
        <v>345</v>
      </c>
      <c r="G358" s="215" t="s">
        <v>23</v>
      </c>
      <c r="H358" s="215" t="s">
        <v>93</v>
      </c>
      <c r="I358" s="238" t="s">
        <v>347</v>
      </c>
      <c r="J358" s="215" t="str">
        <f>J353</f>
        <v>SULUOVA GAZİ O.O</v>
      </c>
      <c r="K358" s="60"/>
      <c r="L358" s="60"/>
      <c r="M358" s="215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38" t="s">
        <v>345</v>
      </c>
      <c r="G359" s="215" t="s">
        <v>23</v>
      </c>
      <c r="H359" s="238" t="s">
        <v>93</v>
      </c>
      <c r="I359" s="238" t="s">
        <v>347</v>
      </c>
      <c r="J359" s="215" t="str">
        <f>J355</f>
        <v>AMASYA YAVUZ SELİM O.O</v>
      </c>
      <c r="K359" s="60"/>
      <c r="L359" s="60"/>
      <c r="M359" s="215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38" t="s">
        <v>345</v>
      </c>
      <c r="G360" s="215" t="s">
        <v>23</v>
      </c>
      <c r="H360" s="238" t="s">
        <v>93</v>
      </c>
      <c r="I360" s="238" t="s">
        <v>347</v>
      </c>
      <c r="J360" s="215" t="str">
        <f>J354</f>
        <v>AMASYA CUMHURİYET O.O</v>
      </c>
      <c r="K360" s="60"/>
      <c r="L360" s="60"/>
      <c r="M360" s="215" t="str">
        <f>J355</f>
        <v>AMASYA YAVUZ SELİM O.O</v>
      </c>
      <c r="N360" s="79"/>
    </row>
    <row r="361" spans="3:14" ht="12.6" customHeight="1" x14ac:dyDescent="0.25">
      <c r="C361" s="31"/>
      <c r="D361" s="225"/>
      <c r="E361" s="226"/>
      <c r="F361" s="227"/>
      <c r="G361" s="227"/>
      <c r="H361" s="227"/>
      <c r="I361" s="227"/>
      <c r="J361" s="227"/>
      <c r="K361" s="228"/>
      <c r="L361" s="228"/>
      <c r="M361" s="227"/>
      <c r="N361" s="76"/>
    </row>
    <row r="362" spans="3:14" ht="12.6" customHeight="1" x14ac:dyDescent="0.25">
      <c r="C362" s="31"/>
      <c r="D362" s="225"/>
      <c r="E362" s="226"/>
      <c r="F362" s="227"/>
      <c r="G362" s="227"/>
      <c r="H362" s="227"/>
      <c r="I362" s="417" t="s">
        <v>219</v>
      </c>
      <c r="J362" s="418"/>
      <c r="K362" s="418"/>
      <c r="L362" s="418"/>
      <c r="M362" s="419"/>
      <c r="N362" s="76"/>
    </row>
    <row r="363" spans="3:14" ht="12.6" customHeight="1" x14ac:dyDescent="0.25">
      <c r="C363" s="31"/>
      <c r="D363" s="225"/>
      <c r="E363" s="226"/>
      <c r="F363" s="227"/>
      <c r="G363" s="227"/>
      <c r="H363" s="227"/>
      <c r="I363" s="62" t="s">
        <v>335</v>
      </c>
      <c r="J363" s="411" t="s">
        <v>107</v>
      </c>
      <c r="K363" s="412"/>
      <c r="L363" s="412"/>
      <c r="M363" s="413"/>
      <c r="N363" s="76"/>
    </row>
    <row r="364" spans="3:14" ht="12.6" customHeight="1" x14ac:dyDescent="0.25">
      <c r="C364" s="31"/>
      <c r="D364" s="225"/>
      <c r="E364" s="226"/>
      <c r="F364" s="227"/>
      <c r="G364" s="227"/>
      <c r="H364" s="227"/>
      <c r="I364" s="62" t="s">
        <v>336</v>
      </c>
      <c r="J364" s="411" t="s">
        <v>105</v>
      </c>
      <c r="K364" s="412"/>
      <c r="L364" s="412"/>
      <c r="M364" s="413"/>
      <c r="N364" s="76"/>
    </row>
    <row r="365" spans="3:14" ht="12.6" customHeight="1" x14ac:dyDescent="0.25">
      <c r="C365" s="31"/>
      <c r="D365" s="225"/>
      <c r="E365" s="226"/>
      <c r="F365" s="227"/>
      <c r="G365" s="227"/>
      <c r="H365" s="227"/>
      <c r="I365" s="62" t="s">
        <v>337</v>
      </c>
      <c r="J365" s="411" t="s">
        <v>247</v>
      </c>
      <c r="K365" s="412"/>
      <c r="L365" s="412"/>
      <c r="M365" s="413"/>
      <c r="N365" s="76"/>
    </row>
    <row r="366" spans="3:14" ht="12.6" customHeight="1" x14ac:dyDescent="0.25">
      <c r="C366" s="31"/>
      <c r="D366" s="225"/>
      <c r="E366" s="226"/>
      <c r="F366" s="227"/>
      <c r="G366" s="227"/>
      <c r="H366" s="227"/>
      <c r="I366" s="227"/>
      <c r="J366" s="227"/>
      <c r="K366" s="228"/>
      <c r="L366" s="228"/>
      <c r="M366" s="227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5" t="s">
        <v>346</v>
      </c>
      <c r="G368" s="215" t="s">
        <v>23</v>
      </c>
      <c r="H368" s="215" t="s">
        <v>338</v>
      </c>
      <c r="I368" s="238" t="s">
        <v>347</v>
      </c>
      <c r="J368" s="215" t="str">
        <f>J363</f>
        <v>MERZİFON NAMIK KEMAL O.O</v>
      </c>
      <c r="K368" s="60"/>
      <c r="L368" s="60"/>
      <c r="M368" s="215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38" t="s">
        <v>346</v>
      </c>
      <c r="G369" s="215" t="s">
        <v>23</v>
      </c>
      <c r="H369" s="238" t="s">
        <v>338</v>
      </c>
      <c r="I369" s="238" t="s">
        <v>347</v>
      </c>
      <c r="J369" s="215" t="str">
        <f>J365</f>
        <v>MERZİFON TOKİ KARA MUSTAFA PAŞA O.O</v>
      </c>
      <c r="K369" s="60"/>
      <c r="L369" s="60"/>
      <c r="M369" s="215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38" t="s">
        <v>346</v>
      </c>
      <c r="G370" s="215" t="s">
        <v>23</v>
      </c>
      <c r="H370" s="238" t="s">
        <v>338</v>
      </c>
      <c r="I370" s="238" t="s">
        <v>347</v>
      </c>
      <c r="J370" s="215" t="str">
        <f>J364</f>
        <v>MERZİFON GAZİ O.O</v>
      </c>
      <c r="K370" s="60"/>
      <c r="L370" s="60"/>
      <c r="M370" s="215" t="str">
        <f>J365</f>
        <v>MERZİFON TOKİ KARA MUSTAFA PAŞA O.O</v>
      </c>
      <c r="N370" s="79"/>
    </row>
    <row r="371" spans="3:14" ht="12.6" customHeight="1" x14ac:dyDescent="0.25">
      <c r="C371" s="31"/>
      <c r="D371" s="225"/>
      <c r="E371" s="226"/>
      <c r="F371" s="227"/>
      <c r="G371" s="227"/>
      <c r="H371" s="227"/>
      <c r="I371" s="227"/>
      <c r="J371" s="227"/>
      <c r="K371" s="228"/>
      <c r="L371" s="228"/>
      <c r="M371" s="227"/>
      <c r="N371" s="76"/>
    </row>
    <row r="372" spans="3:14" ht="12.6" customHeight="1" x14ac:dyDescent="0.25">
      <c r="C372" s="31"/>
      <c r="D372" s="225"/>
      <c r="E372" s="226"/>
      <c r="F372" s="227"/>
      <c r="G372" s="227"/>
      <c r="H372" s="227"/>
      <c r="I372" s="417" t="s">
        <v>266</v>
      </c>
      <c r="J372" s="418"/>
      <c r="K372" s="418"/>
      <c r="L372" s="418"/>
      <c r="M372" s="419"/>
      <c r="N372" s="76"/>
    </row>
    <row r="373" spans="3:14" ht="12.6" customHeight="1" x14ac:dyDescent="0.25">
      <c r="C373" s="31"/>
      <c r="D373" s="225"/>
      <c r="E373" s="226"/>
      <c r="F373" s="227"/>
      <c r="G373" s="227"/>
      <c r="H373" s="227"/>
      <c r="I373" s="62" t="s">
        <v>348</v>
      </c>
      <c r="J373" s="411" t="s">
        <v>259</v>
      </c>
      <c r="K373" s="412"/>
      <c r="L373" s="412"/>
      <c r="M373" s="413"/>
      <c r="N373" s="76"/>
    </row>
    <row r="374" spans="3:14" ht="12.6" customHeight="1" x14ac:dyDescent="0.25">
      <c r="C374" s="31"/>
      <c r="D374" s="225"/>
      <c r="E374" s="226"/>
      <c r="F374" s="227"/>
      <c r="G374" s="227"/>
      <c r="H374" s="227"/>
      <c r="I374" s="62" t="s">
        <v>349</v>
      </c>
      <c r="J374" s="411" t="s">
        <v>248</v>
      </c>
      <c r="K374" s="412"/>
      <c r="L374" s="412"/>
      <c r="M374" s="413"/>
      <c r="N374" s="76"/>
    </row>
    <row r="375" spans="3:14" ht="12.6" customHeight="1" x14ac:dyDescent="0.25">
      <c r="C375" s="31"/>
      <c r="D375" s="225"/>
      <c r="E375" s="226"/>
      <c r="F375" s="227"/>
      <c r="G375" s="227"/>
      <c r="H375" s="227"/>
      <c r="I375" s="62" t="s">
        <v>350</v>
      </c>
      <c r="J375" s="411" t="s">
        <v>256</v>
      </c>
      <c r="K375" s="412"/>
      <c r="L375" s="412"/>
      <c r="M375" s="413"/>
      <c r="N375" s="76"/>
    </row>
    <row r="376" spans="3:14" ht="12.6" customHeight="1" x14ac:dyDescent="0.25">
      <c r="C376" s="31"/>
      <c r="D376" s="225"/>
      <c r="E376" s="226"/>
      <c r="F376" s="227"/>
      <c r="G376" s="227"/>
      <c r="H376" s="227"/>
      <c r="I376" s="227"/>
      <c r="J376" s="227"/>
      <c r="K376" s="228"/>
      <c r="L376" s="228"/>
      <c r="M376" s="227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38" t="s">
        <v>346</v>
      </c>
      <c r="G378" s="215" t="s">
        <v>23</v>
      </c>
      <c r="H378" s="215" t="s">
        <v>351</v>
      </c>
      <c r="I378" s="238" t="s">
        <v>347</v>
      </c>
      <c r="J378" s="215" t="str">
        <f>J373</f>
        <v>MERZİFON ŞEHİT KUBİLAY ER İHO</v>
      </c>
      <c r="K378" s="60"/>
      <c r="L378" s="60"/>
      <c r="M378" s="215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6">
        <v>0.54166666666666663</v>
      </c>
      <c r="F379" s="238" t="s">
        <v>346</v>
      </c>
      <c r="G379" s="215" t="s">
        <v>23</v>
      </c>
      <c r="H379" s="238" t="s">
        <v>351</v>
      </c>
      <c r="I379" s="238" t="s">
        <v>347</v>
      </c>
      <c r="J379" s="215" t="str">
        <f>J375</f>
        <v>MERZİFON ŞEHİT BİNBAŞI ARSLAN KULAKSIZ O.O</v>
      </c>
      <c r="K379" s="60"/>
      <c r="L379" s="60"/>
      <c r="M379" s="215" t="str">
        <f>J373</f>
        <v>MERZİFON ŞEHİT KUBİLAY ER İHO</v>
      </c>
      <c r="N379" s="79" t="s">
        <v>461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38" t="s">
        <v>346</v>
      </c>
      <c r="G380" s="215" t="s">
        <v>23</v>
      </c>
      <c r="H380" s="238" t="s">
        <v>351</v>
      </c>
      <c r="I380" s="238" t="s">
        <v>347</v>
      </c>
      <c r="J380" s="215" t="str">
        <f>J374</f>
        <v>HAMAMÖZÜ HAMİT KAPLAN O.O</v>
      </c>
      <c r="K380" s="60"/>
      <c r="L380" s="60"/>
      <c r="M380" s="215" t="str">
        <f>J375</f>
        <v>MERZİFON ŞEHİT BİNBAŞI ARSLAN KULAKSIZ O.O</v>
      </c>
      <c r="N380" s="79"/>
    </row>
    <row r="381" spans="3:14" ht="12.6" customHeight="1" x14ac:dyDescent="0.25">
      <c r="C381" s="31"/>
      <c r="D381" s="225"/>
      <c r="E381" s="226"/>
      <c r="F381" s="227"/>
      <c r="G381" s="227"/>
      <c r="H381" s="227"/>
      <c r="I381" s="227"/>
      <c r="J381" s="227"/>
      <c r="K381" s="228"/>
      <c r="L381" s="228"/>
      <c r="M381" s="227"/>
      <c r="N381" s="76"/>
    </row>
    <row r="382" spans="3:14" ht="12.6" customHeight="1" x14ac:dyDescent="0.25">
      <c r="C382" s="31"/>
      <c r="D382" s="225"/>
      <c r="E382" s="226"/>
      <c r="F382" s="227"/>
      <c r="G382" s="227"/>
      <c r="H382" s="227"/>
      <c r="I382" s="227"/>
      <c r="J382" s="227"/>
      <c r="K382" s="228"/>
      <c r="L382" s="228"/>
      <c r="M382" s="227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420" t="s">
        <v>41</v>
      </c>
      <c r="J384" s="421"/>
      <c r="K384" s="421"/>
      <c r="L384" s="421"/>
      <c r="M384" s="422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36">
        <v>1</v>
      </c>
      <c r="J385" s="423" t="s">
        <v>510</v>
      </c>
      <c r="K385" s="424"/>
      <c r="L385" s="424"/>
      <c r="M385" s="425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36">
        <v>2</v>
      </c>
      <c r="J386" s="423" t="s">
        <v>512</v>
      </c>
      <c r="K386" s="424"/>
      <c r="L386" s="424"/>
      <c r="M386" s="425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36">
        <v>3</v>
      </c>
      <c r="J387" s="423" t="s">
        <v>513</v>
      </c>
      <c r="K387" s="424"/>
      <c r="L387" s="424"/>
      <c r="M387" s="425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36">
        <v>4</v>
      </c>
      <c r="J388" s="423" t="s">
        <v>514</v>
      </c>
      <c r="K388" s="424"/>
      <c r="L388" s="424"/>
      <c r="M388" s="425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36">
        <v>5</v>
      </c>
      <c r="J389" s="423" t="s">
        <v>517</v>
      </c>
      <c r="K389" s="424"/>
      <c r="L389" s="424"/>
      <c r="M389" s="425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36">
        <v>6</v>
      </c>
      <c r="J390" s="423" t="s">
        <v>515</v>
      </c>
      <c r="K390" s="424"/>
      <c r="L390" s="424"/>
      <c r="M390" s="425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36">
        <v>7</v>
      </c>
      <c r="J391" s="423" t="s">
        <v>516</v>
      </c>
      <c r="K391" s="424"/>
      <c r="L391" s="424"/>
      <c r="M391" s="425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36">
        <v>8</v>
      </c>
      <c r="J392" s="423" t="s">
        <v>537</v>
      </c>
      <c r="K392" s="424"/>
      <c r="L392" s="424"/>
      <c r="M392" s="425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38" t="s">
        <v>345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38" t="s">
        <v>345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38" t="s">
        <v>345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38" t="s">
        <v>345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420" t="s">
        <v>27</v>
      </c>
      <c r="J400" s="421"/>
      <c r="K400" s="421"/>
      <c r="L400" s="421"/>
      <c r="M400" s="422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36" t="s">
        <v>14</v>
      </c>
      <c r="J401" s="423" t="s">
        <v>538</v>
      </c>
      <c r="K401" s="424"/>
      <c r="L401" s="424"/>
      <c r="M401" s="425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36" t="s">
        <v>15</v>
      </c>
      <c r="J402" s="426" t="s">
        <v>539</v>
      </c>
      <c r="K402" s="426"/>
      <c r="L402" s="426"/>
      <c r="M402" s="426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36" t="s">
        <v>16</v>
      </c>
      <c r="J403" s="423" t="s">
        <v>540</v>
      </c>
      <c r="K403" s="424"/>
      <c r="L403" s="424"/>
      <c r="M403" s="425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36" t="s">
        <v>17</v>
      </c>
      <c r="J404" s="423" t="s">
        <v>541</v>
      </c>
      <c r="K404" s="424"/>
      <c r="L404" s="424"/>
      <c r="M404" s="425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38" t="s">
        <v>345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38" t="s">
        <v>345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417" t="s">
        <v>53</v>
      </c>
      <c r="J409" s="418"/>
      <c r="K409" s="418"/>
      <c r="L409" s="418"/>
      <c r="M409" s="419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11"/>
      <c r="K410" s="412"/>
      <c r="L410" s="412"/>
      <c r="M410" s="413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11"/>
      <c r="K411" s="412"/>
      <c r="L411" s="412"/>
      <c r="M411" s="413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38" t="s">
        <v>345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417" t="s">
        <v>28</v>
      </c>
      <c r="J415" s="418"/>
      <c r="K415" s="418"/>
      <c r="L415" s="418"/>
      <c r="M415" s="419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11"/>
      <c r="K416" s="412"/>
      <c r="L416" s="412"/>
      <c r="M416" s="413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11"/>
      <c r="K417" s="412"/>
      <c r="L417" s="412"/>
      <c r="M417" s="413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38" t="s">
        <v>345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432" t="s">
        <v>21</v>
      </c>
      <c r="D421" s="437"/>
      <c r="E421" s="437"/>
      <c r="F421" s="437"/>
      <c r="G421" s="437"/>
      <c r="H421" s="437"/>
      <c r="I421" s="437"/>
      <c r="J421" s="437"/>
      <c r="K421" s="437"/>
      <c r="L421" s="437"/>
      <c r="M421" s="437"/>
      <c r="N421" s="433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417" t="s">
        <v>57</v>
      </c>
      <c r="J423" s="418"/>
      <c r="K423" s="418"/>
      <c r="L423" s="418"/>
      <c r="M423" s="419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44" t="s">
        <v>253</v>
      </c>
      <c r="K424" s="445"/>
      <c r="L424" s="445"/>
      <c r="M424" s="445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44" t="s">
        <v>261</v>
      </c>
      <c r="K425" s="445"/>
      <c r="L425" s="445"/>
      <c r="M425" s="445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44" t="s">
        <v>254</v>
      </c>
      <c r="K426" s="445"/>
      <c r="L426" s="445"/>
      <c r="M426" s="445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44" t="s">
        <v>262</v>
      </c>
      <c r="K427" s="445"/>
      <c r="L427" s="445"/>
      <c r="M427" s="445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38" t="s">
        <v>345</v>
      </c>
      <c r="G430" s="215" t="s">
        <v>23</v>
      </c>
      <c r="H430" s="215" t="s">
        <v>70</v>
      </c>
      <c r="I430" s="215" t="s">
        <v>21</v>
      </c>
      <c r="J430" s="215" t="str">
        <f>J424</f>
        <v>AMASYA ŞEHİTLER O.O</v>
      </c>
      <c r="K430" s="60"/>
      <c r="L430" s="60"/>
      <c r="M430" s="215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38" t="s">
        <v>345</v>
      </c>
      <c r="G431" s="215" t="s">
        <v>23</v>
      </c>
      <c r="H431" s="215" t="s">
        <v>70</v>
      </c>
      <c r="I431" s="238" t="s">
        <v>21</v>
      </c>
      <c r="J431" s="215" t="str">
        <f>J425</f>
        <v>AMASYA GAZİ O.O</v>
      </c>
      <c r="K431" s="60"/>
      <c r="L431" s="60"/>
      <c r="M431" s="215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38" t="s">
        <v>345</v>
      </c>
      <c r="G432" s="215" t="s">
        <v>23</v>
      </c>
      <c r="H432" s="215" t="s">
        <v>70</v>
      </c>
      <c r="I432" s="238" t="s">
        <v>21</v>
      </c>
      <c r="J432" s="215" t="str">
        <f>J426</f>
        <v>AMASYA OVASARAY O.O</v>
      </c>
      <c r="K432" s="60"/>
      <c r="L432" s="60"/>
      <c r="M432" s="215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38" t="s">
        <v>345</v>
      </c>
      <c r="G433" s="215" t="s">
        <v>23</v>
      </c>
      <c r="H433" s="215" t="s">
        <v>70</v>
      </c>
      <c r="I433" s="238" t="s">
        <v>21</v>
      </c>
      <c r="J433" s="215" t="str">
        <f>J427</f>
        <v>AMASYA ÖZEL KUTLUBEY KOLEJİ O.O</v>
      </c>
      <c r="K433" s="60"/>
      <c r="L433" s="60"/>
      <c r="M433" s="215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38" t="s">
        <v>345</v>
      </c>
      <c r="G434" s="215" t="s">
        <v>23</v>
      </c>
      <c r="H434" s="215" t="s">
        <v>70</v>
      </c>
      <c r="I434" s="238" t="s">
        <v>21</v>
      </c>
      <c r="J434" s="215" t="str">
        <f>J424</f>
        <v>AMASYA ŞEHİTLER O.O</v>
      </c>
      <c r="K434" s="60"/>
      <c r="L434" s="60"/>
      <c r="M434" s="215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38" t="s">
        <v>345</v>
      </c>
      <c r="G435" s="215" t="s">
        <v>23</v>
      </c>
      <c r="H435" s="215" t="s">
        <v>70</v>
      </c>
      <c r="I435" s="238" t="s">
        <v>21</v>
      </c>
      <c r="J435" s="215" t="str">
        <f>J426</f>
        <v>AMASYA OVASARAY O.O</v>
      </c>
      <c r="K435" s="60"/>
      <c r="L435" s="60"/>
      <c r="M435" s="215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417" t="s">
        <v>62</v>
      </c>
      <c r="J437" s="418"/>
      <c r="K437" s="418"/>
      <c r="L437" s="418"/>
      <c r="M437" s="419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44" t="s">
        <v>107</v>
      </c>
      <c r="K438" s="445"/>
      <c r="L438" s="445"/>
      <c r="M438" s="445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14" t="s">
        <v>292</v>
      </c>
      <c r="K439" s="415"/>
      <c r="L439" s="415"/>
      <c r="M439" s="416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14" t="s">
        <v>105</v>
      </c>
      <c r="K440" s="415"/>
      <c r="L440" s="415"/>
      <c r="M440" s="416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44" t="s">
        <v>550</v>
      </c>
      <c r="K441" s="445"/>
      <c r="L441" s="445"/>
      <c r="M441" s="445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302</v>
      </c>
      <c r="J442" s="444" t="s">
        <v>303</v>
      </c>
      <c r="K442" s="445"/>
      <c r="L442" s="445"/>
      <c r="M442" s="445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2">
        <v>46062</v>
      </c>
      <c r="E445" s="293">
        <v>0.41666666666666669</v>
      </c>
      <c r="F445" s="278" t="s">
        <v>346</v>
      </c>
      <c r="G445" s="278" t="s">
        <v>23</v>
      </c>
      <c r="H445" s="299" t="s">
        <v>31</v>
      </c>
      <c r="I445" s="278" t="s">
        <v>21</v>
      </c>
      <c r="J445" s="300" t="str">
        <f>J438</f>
        <v>MERZİFON NAMIK KEMAL O.O</v>
      </c>
      <c r="K445" s="294"/>
      <c r="L445" s="294"/>
      <c r="M445" s="301" t="str">
        <f>J441</f>
        <v>MERZİFON ÖZEL SINAV KOLEJİ O.O (ÇEKİLDİ)</v>
      </c>
      <c r="N445" s="288" t="s">
        <v>473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38" t="s">
        <v>346</v>
      </c>
      <c r="G446" s="215" t="s">
        <v>23</v>
      </c>
      <c r="H446" s="237" t="s">
        <v>31</v>
      </c>
      <c r="I446" s="215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38" t="s">
        <v>346</v>
      </c>
      <c r="G447" s="215" t="s">
        <v>23</v>
      </c>
      <c r="H447" s="237" t="s">
        <v>31</v>
      </c>
      <c r="I447" s="215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38" t="s">
        <v>346</v>
      </c>
      <c r="G448" s="215" t="s">
        <v>23</v>
      </c>
      <c r="H448" s="237" t="s">
        <v>31</v>
      </c>
      <c r="I448" s="215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2">
        <v>46069</v>
      </c>
      <c r="E449" s="293">
        <v>0.45833333333333298</v>
      </c>
      <c r="F449" s="278" t="s">
        <v>346</v>
      </c>
      <c r="G449" s="278" t="s">
        <v>23</v>
      </c>
      <c r="H449" s="299" t="s">
        <v>31</v>
      </c>
      <c r="I449" s="278" t="s">
        <v>21</v>
      </c>
      <c r="J449" s="300" t="str">
        <f>J441</f>
        <v>MERZİFON ÖZEL SINAV KOLEJİ O.O (ÇEKİLDİ)</v>
      </c>
      <c r="K449" s="294"/>
      <c r="L449" s="294"/>
      <c r="M449" s="301" t="str">
        <f>J439</f>
        <v>MERZİFON VALİ HÜSEYİN POROY O.O</v>
      </c>
      <c r="N449" s="288" t="s">
        <v>473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38" t="s">
        <v>346</v>
      </c>
      <c r="G450" s="215" t="s">
        <v>23</v>
      </c>
      <c r="H450" s="237" t="s">
        <v>31</v>
      </c>
      <c r="I450" s="215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38" t="s">
        <v>346</v>
      </c>
      <c r="G451" s="215" t="s">
        <v>23</v>
      </c>
      <c r="H451" s="237" t="s">
        <v>31</v>
      </c>
      <c r="I451" s="215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2">
        <v>46071</v>
      </c>
      <c r="E452" s="293">
        <v>0.45833333333333298</v>
      </c>
      <c r="F452" s="278" t="s">
        <v>346</v>
      </c>
      <c r="G452" s="278" t="s">
        <v>23</v>
      </c>
      <c r="H452" s="299" t="s">
        <v>31</v>
      </c>
      <c r="I452" s="278" t="s">
        <v>21</v>
      </c>
      <c r="J452" s="300" t="str">
        <f>J441</f>
        <v>MERZİFON ÖZEL SINAV KOLEJİ O.O (ÇEKİLDİ)</v>
      </c>
      <c r="K452" s="294"/>
      <c r="L452" s="294"/>
      <c r="M452" s="301" t="str">
        <f>J442</f>
        <v>GÜMÜŞHACIKÖY GÜMÜŞ O.O</v>
      </c>
      <c r="N452" s="288" t="s">
        <v>473</v>
      </c>
    </row>
    <row r="453" spans="3:14" ht="12.6" customHeight="1" x14ac:dyDescent="0.25">
      <c r="C453" s="37">
        <v>129</v>
      </c>
      <c r="D453" s="88">
        <v>46076</v>
      </c>
      <c r="E453" s="266">
        <v>0.54166666666666663</v>
      </c>
      <c r="F453" s="238" t="s">
        <v>346</v>
      </c>
      <c r="G453" s="215" t="s">
        <v>23</v>
      </c>
      <c r="H453" s="237" t="s">
        <v>31</v>
      </c>
      <c r="I453" s="215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461</v>
      </c>
    </row>
    <row r="454" spans="3:14" ht="12.6" customHeight="1" x14ac:dyDescent="0.25">
      <c r="C454" s="37">
        <v>130</v>
      </c>
      <c r="D454" s="292">
        <v>46076</v>
      </c>
      <c r="E454" s="293">
        <v>0.58333333333333337</v>
      </c>
      <c r="F454" s="278" t="s">
        <v>346</v>
      </c>
      <c r="G454" s="278" t="s">
        <v>23</v>
      </c>
      <c r="H454" s="299" t="s">
        <v>31</v>
      </c>
      <c r="I454" s="278" t="s">
        <v>21</v>
      </c>
      <c r="J454" s="300" t="str">
        <f>J440</f>
        <v>MERZİFON GAZİ O.O</v>
      </c>
      <c r="K454" s="294"/>
      <c r="L454" s="294"/>
      <c r="M454" s="301" t="str">
        <f>J441</f>
        <v>MERZİFON ÖZEL SINAV KOLEJİ O.O (ÇEKİLDİ)</v>
      </c>
      <c r="N454" s="288" t="s">
        <v>473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420" t="s">
        <v>27</v>
      </c>
      <c r="J456" s="421"/>
      <c r="K456" s="421"/>
      <c r="L456" s="421"/>
      <c r="M456" s="422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36" t="s">
        <v>14</v>
      </c>
      <c r="J457" s="423" t="s">
        <v>73</v>
      </c>
      <c r="K457" s="424"/>
      <c r="L457" s="424"/>
      <c r="M457" s="425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36" t="s">
        <v>15</v>
      </c>
      <c r="J458" s="426" t="s">
        <v>74</v>
      </c>
      <c r="K458" s="426"/>
      <c r="L458" s="426"/>
      <c r="M458" s="426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36" t="s">
        <v>16</v>
      </c>
      <c r="J459" s="423" t="s">
        <v>44</v>
      </c>
      <c r="K459" s="424"/>
      <c r="L459" s="424"/>
      <c r="M459" s="425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36" t="s">
        <v>17</v>
      </c>
      <c r="J460" s="423" t="s">
        <v>25</v>
      </c>
      <c r="K460" s="424"/>
      <c r="L460" s="424"/>
      <c r="M460" s="425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38" t="s">
        <v>345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38" t="s">
        <v>345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417" t="s">
        <v>53</v>
      </c>
      <c r="J465" s="418"/>
      <c r="K465" s="418"/>
      <c r="L465" s="418"/>
      <c r="M465" s="419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44"/>
      <c r="K466" s="445"/>
      <c r="L466" s="445"/>
      <c r="M466" s="445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44"/>
      <c r="K467" s="445"/>
      <c r="L467" s="445"/>
      <c r="M467" s="445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38" t="s">
        <v>345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417" t="s">
        <v>28</v>
      </c>
      <c r="J471" s="418"/>
      <c r="K471" s="418"/>
      <c r="L471" s="418"/>
      <c r="M471" s="419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44"/>
      <c r="K472" s="445"/>
      <c r="L472" s="445"/>
      <c r="M472" s="445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44"/>
      <c r="K473" s="445"/>
      <c r="L473" s="445"/>
      <c r="M473" s="445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38" t="s">
        <v>345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427" t="s">
        <v>19</v>
      </c>
      <c r="D477" s="428"/>
      <c r="E477" s="428"/>
      <c r="F477" s="428"/>
      <c r="G477" s="428"/>
      <c r="H477" s="428"/>
      <c r="I477" s="428"/>
      <c r="J477" s="428"/>
      <c r="K477" s="428"/>
      <c r="L477" s="428"/>
      <c r="M477" s="428"/>
      <c r="N477" s="429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417" t="s">
        <v>57</v>
      </c>
      <c r="J479" s="418"/>
      <c r="K479" s="418"/>
      <c r="L479" s="418"/>
      <c r="M479" s="419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11" t="s">
        <v>297</v>
      </c>
      <c r="K480" s="412"/>
      <c r="L480" s="412"/>
      <c r="M480" s="413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11" t="s">
        <v>264</v>
      </c>
      <c r="K481" s="412"/>
      <c r="L481" s="412"/>
      <c r="M481" s="413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11" t="s">
        <v>262</v>
      </c>
      <c r="K482" s="412"/>
      <c r="L482" s="412"/>
      <c r="M482" s="413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11" t="s">
        <v>253</v>
      </c>
      <c r="K483" s="412"/>
      <c r="L483" s="412"/>
      <c r="M483" s="413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130</v>
      </c>
      <c r="J484" s="411" t="s">
        <v>293</v>
      </c>
      <c r="K484" s="412"/>
      <c r="L484" s="412"/>
      <c r="M484" s="413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9"/>
      <c r="J485" s="230"/>
      <c r="K485" s="230"/>
      <c r="L485" s="230"/>
      <c r="M485" s="230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38" t="s">
        <v>345</v>
      </c>
      <c r="G487" s="215" t="s">
        <v>23</v>
      </c>
      <c r="H487" s="214" t="s">
        <v>70</v>
      </c>
      <c r="I487" s="215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38" t="s">
        <v>345</v>
      </c>
      <c r="G488" s="215" t="s">
        <v>23</v>
      </c>
      <c r="H488" s="214" t="s">
        <v>70</v>
      </c>
      <c r="I488" s="238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38" t="s">
        <v>345</v>
      </c>
      <c r="G489" s="215" t="s">
        <v>23</v>
      </c>
      <c r="H489" s="214" t="s">
        <v>70</v>
      </c>
      <c r="I489" s="238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38" t="s">
        <v>345</v>
      </c>
      <c r="G490" s="215" t="s">
        <v>23</v>
      </c>
      <c r="H490" s="214" t="s">
        <v>70</v>
      </c>
      <c r="I490" s="238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38" t="s">
        <v>345</v>
      </c>
      <c r="G491" s="215" t="s">
        <v>23</v>
      </c>
      <c r="H491" s="214" t="s">
        <v>70</v>
      </c>
      <c r="I491" s="238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38" t="s">
        <v>345</v>
      </c>
      <c r="G492" s="215" t="s">
        <v>23</v>
      </c>
      <c r="H492" s="214" t="s">
        <v>70</v>
      </c>
      <c r="I492" s="238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38" t="s">
        <v>345</v>
      </c>
      <c r="G493" s="215" t="s">
        <v>23</v>
      </c>
      <c r="H493" s="214" t="s">
        <v>70</v>
      </c>
      <c r="I493" s="238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38" t="s">
        <v>345</v>
      </c>
      <c r="G494" s="215" t="s">
        <v>23</v>
      </c>
      <c r="H494" s="214" t="s">
        <v>70</v>
      </c>
      <c r="I494" s="238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38" t="s">
        <v>345</v>
      </c>
      <c r="G495" s="215" t="s">
        <v>23</v>
      </c>
      <c r="H495" s="214" t="s">
        <v>70</v>
      </c>
      <c r="I495" s="238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38" t="s">
        <v>345</v>
      </c>
      <c r="G496" s="215" t="s">
        <v>23</v>
      </c>
      <c r="H496" s="214" t="s">
        <v>70</v>
      </c>
      <c r="I496" s="238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417" t="s">
        <v>62</v>
      </c>
      <c r="J502" s="418"/>
      <c r="K502" s="418"/>
      <c r="L502" s="418"/>
      <c r="M502" s="419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11" t="s">
        <v>294</v>
      </c>
      <c r="K503" s="412"/>
      <c r="L503" s="412"/>
      <c r="M503" s="413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11" t="s">
        <v>261</v>
      </c>
      <c r="K504" s="412"/>
      <c r="L504" s="412"/>
      <c r="M504" s="413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11" t="s">
        <v>295</v>
      </c>
      <c r="K505" s="412"/>
      <c r="L505" s="412"/>
      <c r="M505" s="413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11" t="s">
        <v>298</v>
      </c>
      <c r="K506" s="412"/>
      <c r="L506" s="412"/>
      <c r="M506" s="413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302</v>
      </c>
      <c r="J507" s="411" t="s">
        <v>291</v>
      </c>
      <c r="K507" s="412"/>
      <c r="L507" s="412"/>
      <c r="M507" s="413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9"/>
      <c r="J508" s="230"/>
      <c r="K508" s="230"/>
      <c r="L508" s="230"/>
      <c r="M508" s="230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38" t="s">
        <v>345</v>
      </c>
      <c r="G510" s="215" t="s">
        <v>23</v>
      </c>
      <c r="H510" s="214" t="s">
        <v>31</v>
      </c>
      <c r="I510" s="238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38" t="s">
        <v>345</v>
      </c>
      <c r="G511" s="215" t="s">
        <v>23</v>
      </c>
      <c r="H511" s="237" t="s">
        <v>31</v>
      </c>
      <c r="I511" s="238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38" t="s">
        <v>345</v>
      </c>
      <c r="G512" s="215" t="s">
        <v>23</v>
      </c>
      <c r="H512" s="237" t="s">
        <v>31</v>
      </c>
      <c r="I512" s="238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38" t="s">
        <v>345</v>
      </c>
      <c r="G513" s="215" t="s">
        <v>23</v>
      </c>
      <c r="H513" s="237" t="s">
        <v>31</v>
      </c>
      <c r="I513" s="238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38" t="s">
        <v>345</v>
      </c>
      <c r="G514" s="215" t="s">
        <v>23</v>
      </c>
      <c r="H514" s="237" t="s">
        <v>31</v>
      </c>
      <c r="I514" s="238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38" t="s">
        <v>345</v>
      </c>
      <c r="G515" s="215" t="s">
        <v>23</v>
      </c>
      <c r="H515" s="237" t="s">
        <v>31</v>
      </c>
      <c r="I515" s="238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38" t="s">
        <v>345</v>
      </c>
      <c r="G516" s="215" t="s">
        <v>23</v>
      </c>
      <c r="H516" s="237" t="s">
        <v>31</v>
      </c>
      <c r="I516" s="238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38" t="s">
        <v>345</v>
      </c>
      <c r="G517" s="215" t="s">
        <v>23</v>
      </c>
      <c r="H517" s="237" t="s">
        <v>31</v>
      </c>
      <c r="I517" s="238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38" t="s">
        <v>345</v>
      </c>
      <c r="G518" s="215" t="s">
        <v>23</v>
      </c>
      <c r="H518" s="237" t="s">
        <v>31</v>
      </c>
      <c r="I518" s="238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38" t="s">
        <v>345</v>
      </c>
      <c r="G519" s="215" t="s">
        <v>23</v>
      </c>
      <c r="H519" s="237" t="s">
        <v>31</v>
      </c>
      <c r="I519" s="238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5"/>
      <c r="E520" s="226"/>
      <c r="F520" s="227"/>
      <c r="G520" s="227"/>
      <c r="H520" s="227"/>
      <c r="I520" s="227"/>
      <c r="J520" s="227"/>
      <c r="K520" s="228"/>
      <c r="L520" s="228"/>
      <c r="M520" s="227"/>
      <c r="N520" s="76"/>
    </row>
    <row r="521" spans="3:14" ht="12.6" customHeight="1" x14ac:dyDescent="0.25">
      <c r="C521" s="31"/>
      <c r="D521" s="225"/>
      <c r="E521" s="226"/>
      <c r="F521" s="227"/>
      <c r="G521" s="227"/>
      <c r="H521" s="227"/>
      <c r="I521" s="227"/>
      <c r="J521" s="227"/>
      <c r="K521" s="228"/>
      <c r="L521" s="228"/>
      <c r="M521" s="227"/>
      <c r="N521" s="76"/>
    </row>
    <row r="522" spans="3:14" ht="12.6" customHeight="1" x14ac:dyDescent="0.25">
      <c r="C522" s="31"/>
      <c r="D522" s="225"/>
      <c r="E522" s="226"/>
      <c r="F522" s="227"/>
      <c r="G522" s="227"/>
      <c r="H522" s="227"/>
      <c r="I522" s="227"/>
      <c r="J522" s="227"/>
      <c r="K522" s="228"/>
      <c r="L522" s="228"/>
      <c r="M522" s="227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417" t="s">
        <v>64</v>
      </c>
      <c r="J524" s="418"/>
      <c r="K524" s="418"/>
      <c r="L524" s="418"/>
      <c r="M524" s="419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11" t="s">
        <v>299</v>
      </c>
      <c r="K525" s="412"/>
      <c r="L525" s="412"/>
      <c r="M525" s="413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11" t="s">
        <v>252</v>
      </c>
      <c r="K526" s="412"/>
      <c r="L526" s="412"/>
      <c r="M526" s="413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11" t="s">
        <v>249</v>
      </c>
      <c r="K527" s="412"/>
      <c r="L527" s="412"/>
      <c r="M527" s="413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11" t="s">
        <v>300</v>
      </c>
      <c r="K528" s="412"/>
      <c r="L528" s="412"/>
      <c r="M528" s="413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11" t="s">
        <v>108</v>
      </c>
      <c r="K529" s="412"/>
      <c r="L529" s="412"/>
      <c r="M529" s="413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5" t="s">
        <v>352</v>
      </c>
      <c r="G532" s="215" t="s">
        <v>23</v>
      </c>
      <c r="H532" s="214" t="s">
        <v>42</v>
      </c>
      <c r="I532" s="238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38" t="s">
        <v>352</v>
      </c>
      <c r="G533" s="215" t="s">
        <v>23</v>
      </c>
      <c r="H533" s="237" t="s">
        <v>42</v>
      </c>
      <c r="I533" s="238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38" t="s">
        <v>352</v>
      </c>
      <c r="G534" s="215" t="s">
        <v>23</v>
      </c>
      <c r="H534" s="237" t="s">
        <v>42</v>
      </c>
      <c r="I534" s="238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38" t="s">
        <v>352</v>
      </c>
      <c r="G535" s="215" t="s">
        <v>23</v>
      </c>
      <c r="H535" s="237" t="s">
        <v>42</v>
      </c>
      <c r="I535" s="238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38" t="s">
        <v>352</v>
      </c>
      <c r="G536" s="215" t="s">
        <v>23</v>
      </c>
      <c r="H536" s="237" t="s">
        <v>42</v>
      </c>
      <c r="I536" s="238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38" t="s">
        <v>352</v>
      </c>
      <c r="G537" s="215" t="s">
        <v>23</v>
      </c>
      <c r="H537" s="237" t="s">
        <v>42</v>
      </c>
      <c r="I537" s="238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38" t="s">
        <v>352</v>
      </c>
      <c r="G538" s="215" t="s">
        <v>23</v>
      </c>
      <c r="H538" s="237" t="s">
        <v>42</v>
      </c>
      <c r="I538" s="238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38" t="s">
        <v>352</v>
      </c>
      <c r="G539" s="215" t="s">
        <v>23</v>
      </c>
      <c r="H539" s="237" t="s">
        <v>42</v>
      </c>
      <c r="I539" s="238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38" t="s">
        <v>352</v>
      </c>
      <c r="G540" s="215" t="s">
        <v>23</v>
      </c>
      <c r="H540" s="237" t="s">
        <v>42</v>
      </c>
      <c r="I540" s="238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38" t="s">
        <v>352</v>
      </c>
      <c r="G541" s="215" t="s">
        <v>23</v>
      </c>
      <c r="H541" s="237" t="s">
        <v>42</v>
      </c>
      <c r="I541" s="238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5"/>
      <c r="E542" s="226"/>
      <c r="F542" s="227"/>
      <c r="G542" s="227"/>
      <c r="H542" s="227"/>
      <c r="I542" s="227"/>
      <c r="J542" s="227"/>
      <c r="K542" s="228"/>
      <c r="L542" s="228"/>
      <c r="M542" s="227"/>
      <c r="N542" s="76"/>
    </row>
    <row r="543" spans="3:14" ht="12.6" customHeight="1" x14ac:dyDescent="0.25">
      <c r="C543" s="31"/>
      <c r="D543" s="225"/>
      <c r="E543" s="226"/>
      <c r="F543" s="227"/>
      <c r="G543" s="227"/>
      <c r="H543" s="227"/>
      <c r="I543" s="227"/>
      <c r="J543" s="227"/>
      <c r="K543" s="228"/>
      <c r="L543" s="228"/>
      <c r="M543" s="227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417" t="s">
        <v>65</v>
      </c>
      <c r="J545" s="418"/>
      <c r="K545" s="418"/>
      <c r="L545" s="418"/>
      <c r="M545" s="419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11" t="s">
        <v>292</v>
      </c>
      <c r="K546" s="412"/>
      <c r="L546" s="412"/>
      <c r="M546" s="413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11" t="s">
        <v>301</v>
      </c>
      <c r="K547" s="412"/>
      <c r="L547" s="412"/>
      <c r="M547" s="413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11" t="s">
        <v>296</v>
      </c>
      <c r="K548" s="412"/>
      <c r="L548" s="412"/>
      <c r="M548" s="413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5" t="s">
        <v>353</v>
      </c>
      <c r="G551" s="215" t="s">
        <v>23</v>
      </c>
      <c r="H551" s="215" t="s">
        <v>71</v>
      </c>
      <c r="I551" s="215" t="s">
        <v>125</v>
      </c>
      <c r="J551" s="215" t="str">
        <f>J546</f>
        <v>MERZİFON VALİ HÜSEYİN POROY O.O</v>
      </c>
      <c r="K551" s="60"/>
      <c r="L551" s="60"/>
      <c r="M551" s="215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38" t="s">
        <v>353</v>
      </c>
      <c r="G552" s="215" t="s">
        <v>23</v>
      </c>
      <c r="H552" s="238" t="s">
        <v>71</v>
      </c>
      <c r="I552" s="215" t="s">
        <v>125</v>
      </c>
      <c r="J552" s="215" t="str">
        <f>J548</f>
        <v>MERZİFON MEHMET ÇELEBİ O.O</v>
      </c>
      <c r="K552" s="60"/>
      <c r="L552" s="60"/>
      <c r="M552" s="215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38" t="s">
        <v>353</v>
      </c>
      <c r="G553" s="215" t="s">
        <v>23</v>
      </c>
      <c r="H553" s="238" t="s">
        <v>71</v>
      </c>
      <c r="I553" s="215" t="s">
        <v>125</v>
      </c>
      <c r="J553" s="215" t="str">
        <f>J547</f>
        <v>MERZİFON ÖZEL KUTLUBEY KOLEJİ O.O</v>
      </c>
      <c r="K553" s="60"/>
      <c r="L553" s="60"/>
      <c r="M553" s="215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417" t="s">
        <v>82</v>
      </c>
      <c r="J555" s="418"/>
      <c r="K555" s="418"/>
      <c r="L555" s="418"/>
      <c r="M555" s="419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11" t="s">
        <v>259</v>
      </c>
      <c r="K556" s="412"/>
      <c r="L556" s="412"/>
      <c r="M556" s="413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11" t="s">
        <v>107</v>
      </c>
      <c r="K557" s="412"/>
      <c r="L557" s="412"/>
      <c r="M557" s="413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11" t="s">
        <v>256</v>
      </c>
      <c r="K558" s="412"/>
      <c r="L558" s="412"/>
      <c r="M558" s="413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2" t="s">
        <v>353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38" t="s">
        <v>353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38" t="s">
        <v>353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420" t="s">
        <v>41</v>
      </c>
      <c r="J565" s="421"/>
      <c r="K565" s="421"/>
      <c r="L565" s="421"/>
      <c r="M565" s="422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36">
        <v>1</v>
      </c>
      <c r="J566" s="423" t="s">
        <v>510</v>
      </c>
      <c r="K566" s="424"/>
      <c r="L566" s="424"/>
      <c r="M566" s="425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36">
        <v>2</v>
      </c>
      <c r="J567" s="423" t="s">
        <v>511</v>
      </c>
      <c r="K567" s="424"/>
      <c r="L567" s="424"/>
      <c r="M567" s="425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36">
        <v>3</v>
      </c>
      <c r="J568" s="423" t="s">
        <v>512</v>
      </c>
      <c r="K568" s="424"/>
      <c r="L568" s="424"/>
      <c r="M568" s="425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36">
        <v>4</v>
      </c>
      <c r="J569" s="423" t="s">
        <v>518</v>
      </c>
      <c r="K569" s="424"/>
      <c r="L569" s="424"/>
      <c r="M569" s="425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36">
        <v>5</v>
      </c>
      <c r="J570" s="423" t="s">
        <v>513</v>
      </c>
      <c r="K570" s="424"/>
      <c r="L570" s="424"/>
      <c r="M570" s="425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36">
        <v>6</v>
      </c>
      <c r="J571" s="423" t="s">
        <v>519</v>
      </c>
      <c r="K571" s="424"/>
      <c r="L571" s="424"/>
      <c r="M571" s="425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36">
        <v>7</v>
      </c>
      <c r="J572" s="423" t="s">
        <v>514</v>
      </c>
      <c r="K572" s="424"/>
      <c r="L572" s="424"/>
      <c r="M572" s="425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36">
        <v>8</v>
      </c>
      <c r="J573" s="423" t="s">
        <v>517</v>
      </c>
      <c r="K573" s="424"/>
      <c r="L573" s="424"/>
      <c r="M573" s="425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352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38" t="s">
        <v>352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38" t="s">
        <v>352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38" t="s">
        <v>352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417" t="s">
        <v>27</v>
      </c>
      <c r="J581" s="418"/>
      <c r="K581" s="418"/>
      <c r="L581" s="418"/>
      <c r="M581" s="419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411"/>
      <c r="K582" s="412"/>
      <c r="L582" s="412"/>
      <c r="M582" s="413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411"/>
      <c r="K583" s="412"/>
      <c r="L583" s="412"/>
      <c r="M583" s="413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411"/>
      <c r="K584" s="412"/>
      <c r="L584" s="412"/>
      <c r="M584" s="413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411"/>
      <c r="K585" s="412"/>
      <c r="L585" s="412"/>
      <c r="M585" s="413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352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38" t="s">
        <v>352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417" t="s">
        <v>53</v>
      </c>
      <c r="J590" s="418"/>
      <c r="K590" s="418"/>
      <c r="L590" s="418"/>
      <c r="M590" s="419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11"/>
      <c r="K591" s="412"/>
      <c r="L591" s="412"/>
      <c r="M591" s="413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11"/>
      <c r="K592" s="412"/>
      <c r="L592" s="412"/>
      <c r="M592" s="413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38" t="s">
        <v>352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417" t="s">
        <v>28</v>
      </c>
      <c r="J596" s="418"/>
      <c r="K596" s="418"/>
      <c r="L596" s="418"/>
      <c r="M596" s="419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11"/>
      <c r="K597" s="412"/>
      <c r="L597" s="412"/>
      <c r="M597" s="413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11"/>
      <c r="K598" s="412"/>
      <c r="L598" s="412"/>
      <c r="M598" s="413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38" t="s">
        <v>352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427" t="s">
        <v>55</v>
      </c>
      <c r="D602" s="428"/>
      <c r="E602" s="428"/>
      <c r="F602" s="428"/>
      <c r="G602" s="428"/>
      <c r="H602" s="428"/>
      <c r="I602" s="428"/>
      <c r="J602" s="428"/>
      <c r="K602" s="428"/>
      <c r="L602" s="428"/>
      <c r="M602" s="428"/>
      <c r="N602" s="429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417" t="s">
        <v>57</v>
      </c>
      <c r="J604" s="418"/>
      <c r="K604" s="418"/>
      <c r="L604" s="418"/>
      <c r="M604" s="419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11" t="s">
        <v>235</v>
      </c>
      <c r="K605" s="412"/>
      <c r="L605" s="412"/>
      <c r="M605" s="413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11" t="s">
        <v>244</v>
      </c>
      <c r="K606" s="412"/>
      <c r="L606" s="412"/>
      <c r="M606" s="413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11" t="s">
        <v>237</v>
      </c>
      <c r="K607" s="412"/>
      <c r="L607" s="412"/>
      <c r="M607" s="413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11" t="s">
        <v>234</v>
      </c>
      <c r="K608" s="412"/>
      <c r="L608" s="412"/>
      <c r="M608" s="413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352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38" t="s">
        <v>352</v>
      </c>
      <c r="G612" s="59" t="s">
        <v>23</v>
      </c>
      <c r="H612" s="59" t="s">
        <v>70</v>
      </c>
      <c r="I612" s="277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38" t="s">
        <v>352</v>
      </c>
      <c r="G613" s="59" t="s">
        <v>23</v>
      </c>
      <c r="H613" s="59" t="s">
        <v>70</v>
      </c>
      <c r="I613" s="277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38" t="s">
        <v>352</v>
      </c>
      <c r="G614" s="59" t="s">
        <v>23</v>
      </c>
      <c r="H614" s="59" t="s">
        <v>70</v>
      </c>
      <c r="I614" s="277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38" t="s">
        <v>352</v>
      </c>
      <c r="G615" s="59" t="s">
        <v>23</v>
      </c>
      <c r="H615" s="59" t="s">
        <v>70</v>
      </c>
      <c r="I615" s="277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38" t="s">
        <v>352</v>
      </c>
      <c r="G616" s="59" t="s">
        <v>23</v>
      </c>
      <c r="H616" s="59" t="s">
        <v>70</v>
      </c>
      <c r="I616" s="277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417" t="s">
        <v>62</v>
      </c>
      <c r="J618" s="418"/>
      <c r="K618" s="418"/>
      <c r="L618" s="418"/>
      <c r="M618" s="419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11" t="s">
        <v>240</v>
      </c>
      <c r="K619" s="412"/>
      <c r="L619" s="412"/>
      <c r="M619" s="413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11" t="s">
        <v>242</v>
      </c>
      <c r="K620" s="412"/>
      <c r="L620" s="412"/>
      <c r="M620" s="413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11" t="s">
        <v>621</v>
      </c>
      <c r="K621" s="412"/>
      <c r="L621" s="412"/>
      <c r="M621" s="413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11" t="s">
        <v>236</v>
      </c>
      <c r="K622" s="412"/>
      <c r="L622" s="412"/>
      <c r="M622" s="413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352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92">
        <v>46111</v>
      </c>
      <c r="E626" s="293">
        <v>0.5</v>
      </c>
      <c r="F626" s="278" t="s">
        <v>352</v>
      </c>
      <c r="G626" s="278" t="s">
        <v>23</v>
      </c>
      <c r="H626" s="278" t="s">
        <v>31</v>
      </c>
      <c r="I626" s="278" t="s">
        <v>128</v>
      </c>
      <c r="J626" s="278" t="str">
        <f>J620</f>
        <v>AMASYA ŞEHİT FERHAT ERDİN SPOR LİSESİ</v>
      </c>
      <c r="K626" s="294"/>
      <c r="L626" s="294"/>
      <c r="M626" s="278" t="str">
        <f>J621</f>
        <v>AMASYA ŞEHİT AHMET ÖZSOY AİHL ÇEKİLDİ 10.12.2025</v>
      </c>
      <c r="N626" s="372" t="s">
        <v>621</v>
      </c>
      <c r="O626" s="370"/>
      <c r="P626" s="370"/>
      <c r="Q626" s="371"/>
    </row>
    <row r="627" spans="3:17" ht="12.6" customHeight="1" x14ac:dyDescent="0.25">
      <c r="C627" s="37">
        <v>187</v>
      </c>
      <c r="D627" s="292">
        <v>46113</v>
      </c>
      <c r="E627" s="293">
        <v>0.375</v>
      </c>
      <c r="F627" s="278" t="s">
        <v>352</v>
      </c>
      <c r="G627" s="278" t="s">
        <v>23</v>
      </c>
      <c r="H627" s="278" t="s">
        <v>31</v>
      </c>
      <c r="I627" s="278" t="s">
        <v>128</v>
      </c>
      <c r="J627" s="278" t="str">
        <f>J621</f>
        <v>AMASYA ŞEHİT AHMET ÖZSOY AİHL ÇEKİLDİ 10.12.2025</v>
      </c>
      <c r="K627" s="294"/>
      <c r="L627" s="294"/>
      <c r="M627" s="278" t="str">
        <f>J619</f>
        <v>ÖZEL AMASYA AÇI ANADOLU LİSESİ</v>
      </c>
      <c r="N627" s="372" t="s">
        <v>621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238" t="s">
        <v>352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292">
        <v>46115</v>
      </c>
      <c r="E629" s="293">
        <v>0.5</v>
      </c>
      <c r="F629" s="278" t="s">
        <v>352</v>
      </c>
      <c r="G629" s="278" t="s">
        <v>23</v>
      </c>
      <c r="H629" s="278" t="s">
        <v>31</v>
      </c>
      <c r="I629" s="278" t="s">
        <v>128</v>
      </c>
      <c r="J629" s="278" t="str">
        <f>J619</f>
        <v>ÖZEL AMASYA AÇI ANADOLU LİSESİ</v>
      </c>
      <c r="K629" s="294"/>
      <c r="L629" s="294"/>
      <c r="M629" s="278" t="str">
        <f>J620</f>
        <v>AMASYA ŞEHİT FERHAT ERDİN SPOR LİSESİ</v>
      </c>
      <c r="N629" s="288"/>
    </row>
    <row r="630" spans="3:17" ht="12.6" customHeight="1" x14ac:dyDescent="0.25">
      <c r="C630" s="37">
        <v>190</v>
      </c>
      <c r="D630" s="292">
        <v>46115</v>
      </c>
      <c r="E630" s="293">
        <v>0.45833333333333331</v>
      </c>
      <c r="F630" s="278" t="s">
        <v>352</v>
      </c>
      <c r="G630" s="278" t="s">
        <v>23</v>
      </c>
      <c r="H630" s="278" t="s">
        <v>31</v>
      </c>
      <c r="I630" s="278" t="s">
        <v>128</v>
      </c>
      <c r="J630" s="278" t="str">
        <f>J621</f>
        <v>AMASYA ŞEHİT AHMET ÖZSOY AİHL ÇEKİLDİ 10.12.2025</v>
      </c>
      <c r="K630" s="294"/>
      <c r="L630" s="294"/>
      <c r="M630" s="278" t="str">
        <f>J622</f>
        <v>AMASYA ŞEHİT GÜLTEKİN TIRPAN MTAL</v>
      </c>
      <c r="N630" s="372" t="s">
        <v>621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417" t="s">
        <v>64</v>
      </c>
      <c r="J632" s="418"/>
      <c r="K632" s="418"/>
      <c r="L632" s="418"/>
      <c r="M632" s="419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11" t="s">
        <v>238</v>
      </c>
      <c r="K633" s="412"/>
      <c r="L633" s="412"/>
      <c r="M633" s="413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11" t="s">
        <v>239</v>
      </c>
      <c r="K634" s="412"/>
      <c r="L634" s="412"/>
      <c r="M634" s="413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11" t="s">
        <v>243</v>
      </c>
      <c r="K635" s="412"/>
      <c r="L635" s="412"/>
      <c r="M635" s="413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11" t="s">
        <v>232</v>
      </c>
      <c r="K636" s="412"/>
      <c r="L636" s="412"/>
      <c r="M636" s="413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88">
        <v>46111</v>
      </c>
      <c r="E639" s="89">
        <v>0.375</v>
      </c>
      <c r="F639" s="238" t="s">
        <v>353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7" ht="12.6" customHeight="1" x14ac:dyDescent="0.25">
      <c r="C640" s="37">
        <v>192</v>
      </c>
      <c r="D640" s="88">
        <v>46111</v>
      </c>
      <c r="E640" s="89">
        <v>0.41666666666666669</v>
      </c>
      <c r="F640" s="238" t="s">
        <v>353</v>
      </c>
      <c r="G640" s="59" t="s">
        <v>23</v>
      </c>
      <c r="H640" s="59" t="s">
        <v>42</v>
      </c>
      <c r="I640" s="277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38" t="s">
        <v>353</v>
      </c>
      <c r="G641" s="59" t="s">
        <v>23</v>
      </c>
      <c r="H641" s="59" t="s">
        <v>42</v>
      </c>
      <c r="I641" s="277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38" t="s">
        <v>353</v>
      </c>
      <c r="G642" s="59" t="s">
        <v>23</v>
      </c>
      <c r="H642" s="59" t="s">
        <v>42</v>
      </c>
      <c r="I642" s="277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38" t="s">
        <v>353</v>
      </c>
      <c r="G643" s="59" t="s">
        <v>23</v>
      </c>
      <c r="H643" s="59" t="s">
        <v>42</v>
      </c>
      <c r="I643" s="277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38" t="s">
        <v>353</v>
      </c>
      <c r="G644" s="59" t="s">
        <v>23</v>
      </c>
      <c r="H644" s="59" t="s">
        <v>42</v>
      </c>
      <c r="I644" s="277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417" t="s">
        <v>65</v>
      </c>
      <c r="J646" s="418"/>
      <c r="K646" s="418"/>
      <c r="L646" s="418"/>
      <c r="M646" s="419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11" t="s">
        <v>231</v>
      </c>
      <c r="K647" s="412"/>
      <c r="L647" s="412"/>
      <c r="M647" s="413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11" t="s">
        <v>120</v>
      </c>
      <c r="K648" s="412"/>
      <c r="L648" s="412"/>
      <c r="M648" s="413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11" t="s">
        <v>233</v>
      </c>
      <c r="K649" s="412"/>
      <c r="L649" s="412"/>
      <c r="M649" s="413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11" t="s">
        <v>241</v>
      </c>
      <c r="K650" s="412"/>
      <c r="L650" s="412"/>
      <c r="M650" s="413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353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38" t="s">
        <v>353</v>
      </c>
      <c r="G654" s="59" t="s">
        <v>23</v>
      </c>
      <c r="H654" s="59" t="s">
        <v>71</v>
      </c>
      <c r="I654" s="277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38" t="s">
        <v>353</v>
      </c>
      <c r="G655" s="59" t="s">
        <v>23</v>
      </c>
      <c r="H655" s="59" t="s">
        <v>71</v>
      </c>
      <c r="I655" s="277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38" t="s">
        <v>353</v>
      </c>
      <c r="G656" s="59" t="s">
        <v>23</v>
      </c>
      <c r="H656" s="59" t="s">
        <v>71</v>
      </c>
      <c r="I656" s="277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38" t="s">
        <v>353</v>
      </c>
      <c r="G657" s="59" t="s">
        <v>23</v>
      </c>
      <c r="H657" s="59" t="s">
        <v>71</v>
      </c>
      <c r="I657" s="277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38" t="s">
        <v>353</v>
      </c>
      <c r="G658" s="59" t="s">
        <v>23</v>
      </c>
      <c r="H658" s="59" t="s">
        <v>71</v>
      </c>
      <c r="I658" s="277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417" t="s">
        <v>41</v>
      </c>
      <c r="J660" s="418"/>
      <c r="K660" s="418"/>
      <c r="L660" s="418"/>
      <c r="M660" s="419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411"/>
      <c r="K661" s="412"/>
      <c r="L661" s="412"/>
      <c r="M661" s="413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411"/>
      <c r="K662" s="412"/>
      <c r="L662" s="412"/>
      <c r="M662" s="413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411"/>
      <c r="K663" s="412"/>
      <c r="L663" s="412"/>
      <c r="M663" s="413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411"/>
      <c r="K664" s="412"/>
      <c r="L664" s="412"/>
      <c r="M664" s="413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411"/>
      <c r="K665" s="412"/>
      <c r="L665" s="412"/>
      <c r="M665" s="413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411"/>
      <c r="K666" s="412"/>
      <c r="L666" s="412"/>
      <c r="M666" s="413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411"/>
      <c r="K667" s="412"/>
      <c r="L667" s="412"/>
      <c r="M667" s="413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411"/>
      <c r="K668" s="412"/>
      <c r="L668" s="412"/>
      <c r="M668" s="413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352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38" t="s">
        <v>352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38" t="s">
        <v>352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38" t="s">
        <v>352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417"/>
      <c r="K675" s="418"/>
      <c r="L675" s="418"/>
      <c r="M675" s="418"/>
      <c r="N675" s="419"/>
    </row>
    <row r="676" spans="3:14" ht="12.6" customHeight="1" x14ac:dyDescent="0.25">
      <c r="C676" s="31"/>
      <c r="D676" s="7"/>
      <c r="E676" s="7"/>
      <c r="F676" s="7"/>
      <c r="G676" s="7"/>
      <c r="H676" s="7"/>
      <c r="I676" s="417" t="s">
        <v>27</v>
      </c>
      <c r="J676" s="418"/>
      <c r="K676" s="418"/>
      <c r="L676" s="418"/>
      <c r="M676" s="419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411"/>
      <c r="K677" s="412"/>
      <c r="L677" s="412"/>
      <c r="M677" s="413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411"/>
      <c r="K678" s="412"/>
      <c r="L678" s="412"/>
      <c r="M678" s="413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411"/>
      <c r="K679" s="412"/>
      <c r="L679" s="412"/>
      <c r="M679" s="413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411"/>
      <c r="K680" s="412"/>
      <c r="L680" s="412"/>
      <c r="M680" s="413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352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352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417" t="s">
        <v>53</v>
      </c>
      <c r="J685" s="418"/>
      <c r="K685" s="418"/>
      <c r="L685" s="418"/>
      <c r="M685" s="419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411"/>
      <c r="K686" s="412"/>
      <c r="L686" s="412"/>
      <c r="M686" s="413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411"/>
      <c r="K687" s="412"/>
      <c r="L687" s="412"/>
      <c r="M687" s="413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352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417" t="s">
        <v>28</v>
      </c>
      <c r="J691" s="418"/>
      <c r="K691" s="418"/>
      <c r="L691" s="418"/>
      <c r="M691" s="419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411"/>
      <c r="K692" s="412"/>
      <c r="L692" s="412"/>
      <c r="M692" s="413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411"/>
      <c r="K693" s="412"/>
      <c r="L693" s="412"/>
      <c r="M693" s="413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352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432" t="s">
        <v>122</v>
      </c>
      <c r="D697" s="437"/>
      <c r="E697" s="437"/>
      <c r="F697" s="437"/>
      <c r="G697" s="437"/>
      <c r="H697" s="437"/>
      <c r="I697" s="437"/>
      <c r="J697" s="437"/>
      <c r="K697" s="437"/>
      <c r="L697" s="437"/>
      <c r="M697" s="437"/>
      <c r="N697" s="433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417" t="s">
        <v>57</v>
      </c>
      <c r="J699" s="418"/>
      <c r="K699" s="418"/>
      <c r="L699" s="418"/>
      <c r="M699" s="419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411" t="s">
        <v>267</v>
      </c>
      <c r="K700" s="412"/>
      <c r="L700" s="412"/>
      <c r="M700" s="413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411" t="s">
        <v>243</v>
      </c>
      <c r="K701" s="412"/>
      <c r="L701" s="412"/>
      <c r="M701" s="413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411" t="s">
        <v>551</v>
      </c>
      <c r="K702" s="412"/>
      <c r="L702" s="412"/>
      <c r="M702" s="413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411" t="s">
        <v>267</v>
      </c>
      <c r="K703" s="412"/>
      <c r="L703" s="412"/>
      <c r="M703" s="413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353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2">
        <v>46108</v>
      </c>
      <c r="E707" s="293">
        <v>0.41666666666666669</v>
      </c>
      <c r="F707" s="278" t="s">
        <v>353</v>
      </c>
      <c r="G707" s="278" t="s">
        <v>23</v>
      </c>
      <c r="H707" s="278" t="s">
        <v>70</v>
      </c>
      <c r="I707" s="278" t="s">
        <v>123</v>
      </c>
      <c r="J707" s="278" t="str">
        <f>J701</f>
        <v>SULUOVA LOKMAN HEKİM MTAL</v>
      </c>
      <c r="K707" s="294"/>
      <c r="L707" s="294"/>
      <c r="M707" s="278" t="str">
        <f>J702</f>
        <v>MERZİFON ANADOLU LİSESİ (ÇEKİLDİ)</v>
      </c>
      <c r="N707" s="288" t="s">
        <v>472</v>
      </c>
    </row>
    <row r="708" spans="3:14" ht="12.6" customHeight="1" x14ac:dyDescent="0.25">
      <c r="C708" s="37">
        <v>213</v>
      </c>
      <c r="D708" s="292">
        <v>46112</v>
      </c>
      <c r="E708" s="293">
        <v>0.41666666666666669</v>
      </c>
      <c r="F708" s="278" t="s">
        <v>353</v>
      </c>
      <c r="G708" s="278" t="s">
        <v>23</v>
      </c>
      <c r="H708" s="278" t="s">
        <v>70</v>
      </c>
      <c r="I708" s="278" t="s">
        <v>123</v>
      </c>
      <c r="J708" s="278" t="str">
        <f>J702</f>
        <v>MERZİFON ANADOLU LİSESİ (ÇEKİLDİ)</v>
      </c>
      <c r="K708" s="294"/>
      <c r="L708" s="294"/>
      <c r="M708" s="278" t="str">
        <f>J700</f>
        <v>SULUOVA ŞEHİT HÜSEYİN KAVAKLI FEN LİSESİ</v>
      </c>
      <c r="N708" s="288" t="s">
        <v>472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38" t="s">
        <v>353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38" t="s">
        <v>353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5">
        <v>46114</v>
      </c>
      <c r="E711" s="296">
        <v>0.41666666666666669</v>
      </c>
      <c r="F711" s="278" t="s">
        <v>353</v>
      </c>
      <c r="G711" s="297" t="s">
        <v>23</v>
      </c>
      <c r="H711" s="297" t="s">
        <v>70</v>
      </c>
      <c r="I711" s="297" t="s">
        <v>123</v>
      </c>
      <c r="J711" s="297" t="str">
        <f>J702</f>
        <v>MERZİFON ANADOLU LİSESİ (ÇEKİLDİ)</v>
      </c>
      <c r="K711" s="298"/>
      <c r="L711" s="298"/>
      <c r="M711" s="297" t="str">
        <f>J703</f>
        <v>SULUOVA ŞEHİT HÜSEYİN KAVAKLI FEN LİSESİ</v>
      </c>
      <c r="N711" s="288" t="s">
        <v>472</v>
      </c>
    </row>
    <row r="712" spans="3:14" ht="12.6" customHeight="1" thickBot="1" x14ac:dyDescent="0.3"/>
    <row r="713" spans="3:14" ht="12.6" customHeight="1" x14ac:dyDescent="0.25">
      <c r="C713" s="432" t="s">
        <v>117</v>
      </c>
      <c r="D713" s="437"/>
      <c r="E713" s="437"/>
      <c r="F713" s="437"/>
      <c r="G713" s="437"/>
      <c r="H713" s="437"/>
      <c r="I713" s="437"/>
      <c r="J713" s="437"/>
      <c r="K713" s="437"/>
      <c r="L713" s="437"/>
      <c r="M713" s="437"/>
      <c r="N713" s="433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417" t="s">
        <v>57</v>
      </c>
      <c r="J715" s="418"/>
      <c r="K715" s="418"/>
      <c r="L715" s="418"/>
      <c r="M715" s="419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411"/>
      <c r="K716" s="412"/>
      <c r="L716" s="412"/>
      <c r="M716" s="413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411"/>
      <c r="K717" s="412"/>
      <c r="L717" s="412"/>
      <c r="M717" s="413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411"/>
      <c r="K718" s="412"/>
      <c r="L718" s="412"/>
      <c r="M718" s="413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411"/>
      <c r="K719" s="412"/>
      <c r="L719" s="412"/>
      <c r="M719" s="413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417" t="s">
        <v>62</v>
      </c>
      <c r="J731" s="418"/>
      <c r="K731" s="418"/>
      <c r="L731" s="418"/>
      <c r="M731" s="419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411"/>
      <c r="K732" s="412"/>
      <c r="L732" s="412"/>
      <c r="M732" s="413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411"/>
      <c r="K733" s="412"/>
      <c r="L733" s="412"/>
      <c r="M733" s="413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411"/>
      <c r="K734" s="412"/>
      <c r="L734" s="412"/>
      <c r="M734" s="413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2"/>
      <c r="G736" s="212" t="s">
        <v>23</v>
      </c>
      <c r="H736" s="212" t="s">
        <v>92</v>
      </c>
      <c r="I736" s="212" t="s">
        <v>125</v>
      </c>
      <c r="J736" s="212">
        <f>J732</f>
        <v>0</v>
      </c>
      <c r="K736" s="60"/>
      <c r="L736" s="60"/>
      <c r="M736" s="212">
        <f>J733</f>
        <v>0</v>
      </c>
      <c r="N736" s="79"/>
    </row>
    <row r="737" spans="3:14" ht="12.6" customHeight="1" x14ac:dyDescent="0.25">
      <c r="C737" s="37"/>
      <c r="D737" s="88"/>
      <c r="E737" s="89"/>
      <c r="F737" s="212"/>
      <c r="G737" s="212" t="s">
        <v>23</v>
      </c>
      <c r="H737" s="212" t="s">
        <v>92</v>
      </c>
      <c r="I737" s="212" t="s">
        <v>125</v>
      </c>
      <c r="J737" s="212">
        <f>J734</f>
        <v>0</v>
      </c>
      <c r="K737" s="60"/>
      <c r="L737" s="60"/>
      <c r="M737" s="212">
        <f>J732</f>
        <v>0</v>
      </c>
      <c r="N737" s="79"/>
    </row>
    <row r="738" spans="3:14" ht="12.6" customHeight="1" x14ac:dyDescent="0.25">
      <c r="C738" s="37"/>
      <c r="D738" s="88"/>
      <c r="E738" s="89"/>
      <c r="F738" s="212"/>
      <c r="G738" s="212" t="s">
        <v>23</v>
      </c>
      <c r="H738" s="212" t="s">
        <v>92</v>
      </c>
      <c r="I738" s="212" t="s">
        <v>125</v>
      </c>
      <c r="J738" s="212">
        <f>J733</f>
        <v>0</v>
      </c>
      <c r="K738" s="60"/>
      <c r="L738" s="60"/>
      <c r="M738" s="212">
        <f>J734</f>
        <v>0</v>
      </c>
      <c r="N738" s="79"/>
    </row>
  </sheetData>
  <mergeCells count="274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J207:M207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60:M660"/>
    <mergeCell ref="J661:M661"/>
    <mergeCell ref="J662:M66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636:M636"/>
    <mergeCell ref="I646:M646"/>
    <mergeCell ref="J647:M647"/>
    <mergeCell ref="J648:M648"/>
    <mergeCell ref="J649:M649"/>
    <mergeCell ref="J282:M282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2:M693 J686:M687 J677:M680 J661:M668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 J582:M585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" zoomScaleNormal="100" zoomScaleSheetLayoutView="100" workbookViewId="0">
      <selection activeCell="N107" sqref="N107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46" t="s">
        <v>34</v>
      </c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8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52" t="s">
        <v>306</v>
      </c>
      <c r="E5" s="453"/>
      <c r="F5" s="454"/>
      <c r="H5" s="239">
        <v>1</v>
      </c>
      <c r="I5" s="465" t="s">
        <v>313</v>
      </c>
      <c r="J5" s="465"/>
      <c r="L5" s="146"/>
      <c r="M5" s="147" t="s">
        <v>54</v>
      </c>
    </row>
    <row r="6" spans="3:14" ht="12.6" customHeight="1" x14ac:dyDescent="0.2">
      <c r="C6" s="69">
        <v>2</v>
      </c>
      <c r="D6" s="68" t="s">
        <v>242</v>
      </c>
      <c r="E6" s="68"/>
      <c r="F6" s="70"/>
      <c r="H6" s="239">
        <v>2</v>
      </c>
      <c r="I6" s="465" t="s">
        <v>310</v>
      </c>
      <c r="J6" s="465"/>
      <c r="L6" s="69">
        <v>1</v>
      </c>
      <c r="M6" s="74"/>
    </row>
    <row r="7" spans="3:14" ht="12.6" customHeight="1" thickBot="1" x14ac:dyDescent="0.25">
      <c r="C7" s="69">
        <v>3</v>
      </c>
      <c r="D7" s="68" t="s">
        <v>307</v>
      </c>
      <c r="E7" s="68"/>
      <c r="F7" s="70"/>
      <c r="H7" s="239">
        <v>3</v>
      </c>
      <c r="I7" s="465" t="s">
        <v>311</v>
      </c>
      <c r="J7" s="465"/>
      <c r="L7" s="71">
        <v>2</v>
      </c>
      <c r="M7" s="75"/>
    </row>
    <row r="8" spans="3:14" ht="12.6" customHeight="1" thickBot="1" x14ac:dyDescent="0.25">
      <c r="C8" s="69">
        <v>4</v>
      </c>
      <c r="D8" s="68" t="s">
        <v>243</v>
      </c>
      <c r="E8" s="68"/>
      <c r="F8" s="70"/>
      <c r="H8" s="239">
        <v>4</v>
      </c>
      <c r="I8" s="465" t="s">
        <v>308</v>
      </c>
      <c r="J8" s="465"/>
    </row>
    <row r="9" spans="3:14" ht="12.6" customHeight="1" x14ac:dyDescent="0.25">
      <c r="C9" s="69">
        <v>5</v>
      </c>
      <c r="D9" s="68"/>
      <c r="E9" s="68"/>
      <c r="F9" s="70"/>
      <c r="H9" s="239">
        <v>5</v>
      </c>
      <c r="I9" s="465" t="s">
        <v>314</v>
      </c>
      <c r="J9" s="465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9">
        <v>6</v>
      </c>
      <c r="I10" s="465" t="s">
        <v>315</v>
      </c>
      <c r="J10" s="465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9">
        <v>7</v>
      </c>
      <c r="I11" s="465" t="s">
        <v>107</v>
      </c>
      <c r="J11" s="465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9">
        <v>8</v>
      </c>
      <c r="I12" s="465" t="s">
        <v>105</v>
      </c>
      <c r="J12" s="465"/>
    </row>
    <row r="13" spans="3:14" ht="12.6" customHeight="1" thickBot="1" x14ac:dyDescent="0.25">
      <c r="C13" s="69">
        <v>9</v>
      </c>
      <c r="D13" s="68"/>
      <c r="E13" s="68"/>
      <c r="F13" s="70"/>
      <c r="H13" s="239">
        <v>9</v>
      </c>
      <c r="I13" s="465" t="s">
        <v>292</v>
      </c>
      <c r="J13" s="465"/>
    </row>
    <row r="14" spans="3:14" ht="12.6" customHeight="1" x14ac:dyDescent="0.25">
      <c r="C14" s="69">
        <v>10</v>
      </c>
      <c r="D14" s="68"/>
      <c r="E14" s="68"/>
      <c r="F14" s="70"/>
      <c r="H14" s="239">
        <v>10</v>
      </c>
      <c r="I14" s="465" t="s">
        <v>312</v>
      </c>
      <c r="J14" s="465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65" t="s">
        <v>316</v>
      </c>
      <c r="J15" s="465"/>
      <c r="L15" s="69">
        <v>1</v>
      </c>
      <c r="M15" s="74" t="s">
        <v>313</v>
      </c>
    </row>
    <row r="16" spans="3:14" ht="12.6" customHeight="1" thickBot="1" x14ac:dyDescent="0.25">
      <c r="L16" s="69">
        <v>2</v>
      </c>
      <c r="M16" s="74" t="s">
        <v>592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317</v>
      </c>
    </row>
    <row r="18" spans="3:14" ht="12.6" customHeight="1" x14ac:dyDescent="0.2">
      <c r="C18" s="69">
        <v>1</v>
      </c>
      <c r="D18" s="452" t="s">
        <v>308</v>
      </c>
      <c r="E18" s="453"/>
      <c r="F18" s="454"/>
      <c r="H18" s="69">
        <v>1</v>
      </c>
      <c r="I18" s="68"/>
      <c r="J18" s="101"/>
      <c r="L18" s="69">
        <v>4</v>
      </c>
      <c r="M18" s="74" t="s">
        <v>315</v>
      </c>
    </row>
    <row r="19" spans="3:14" ht="12.6" customHeight="1" x14ac:dyDescent="0.2">
      <c r="C19" s="69">
        <v>2</v>
      </c>
      <c r="D19" s="452" t="s">
        <v>309</v>
      </c>
      <c r="E19" s="453"/>
      <c r="F19" s="454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52" t="s">
        <v>310</v>
      </c>
      <c r="E20" s="453"/>
      <c r="F20" s="454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52" t="s">
        <v>105</v>
      </c>
      <c r="E21" s="453"/>
      <c r="F21" s="454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52" t="s">
        <v>292</v>
      </c>
      <c r="E22" s="453"/>
      <c r="F22" s="454"/>
      <c r="H22" s="69">
        <v>5</v>
      </c>
      <c r="I22" s="68"/>
      <c r="J22" s="101"/>
    </row>
    <row r="23" spans="3:14" ht="12.6" customHeight="1" x14ac:dyDescent="0.2">
      <c r="C23" s="69">
        <v>6</v>
      </c>
      <c r="D23" s="452" t="s">
        <v>311</v>
      </c>
      <c r="E23" s="453"/>
      <c r="F23" s="454"/>
      <c r="H23" s="69">
        <v>6</v>
      </c>
      <c r="I23" s="68"/>
      <c r="J23" s="101"/>
    </row>
    <row r="24" spans="3:14" ht="12.6" customHeight="1" x14ac:dyDescent="0.2">
      <c r="C24" s="69">
        <v>7</v>
      </c>
      <c r="D24" s="452" t="s">
        <v>312</v>
      </c>
      <c r="E24" s="453"/>
      <c r="F24" s="454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49" t="s">
        <v>20</v>
      </c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1"/>
    </row>
    <row r="32" spans="3:14" ht="12.6" customHeight="1" x14ac:dyDescent="0.2">
      <c r="C32" s="31"/>
      <c r="D32" s="7"/>
      <c r="E32" s="7"/>
      <c r="F32" s="7"/>
      <c r="G32" s="7"/>
      <c r="H32" s="7"/>
      <c r="I32" s="420" t="s">
        <v>57</v>
      </c>
      <c r="J32" s="421"/>
      <c r="K32" s="421"/>
      <c r="L32" s="421"/>
      <c r="M32" s="422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242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2" t="s">
        <v>306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2" t="s">
        <v>307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2" t="s">
        <v>243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331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333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333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333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6">
        <v>0.54166666666666663</v>
      </c>
      <c r="F43" s="58" t="s">
        <v>331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461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333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27"/>
      <c r="D45" s="240"/>
      <c r="E45" s="241"/>
      <c r="F45" s="242"/>
      <c r="G45" s="227"/>
      <c r="H45" s="227"/>
      <c r="I45" s="227"/>
      <c r="J45" s="242"/>
      <c r="K45" s="228"/>
      <c r="L45" s="228"/>
      <c r="M45" s="227"/>
      <c r="N45" s="242"/>
    </row>
    <row r="46" spans="3:14" ht="12.6" customHeight="1" x14ac:dyDescent="0.2">
      <c r="C46" s="227"/>
      <c r="D46" s="240"/>
      <c r="E46" s="241"/>
      <c r="F46" s="242"/>
      <c r="G46" s="227"/>
      <c r="H46" s="227"/>
      <c r="I46" s="227"/>
      <c r="J46" s="242"/>
      <c r="K46" s="228"/>
      <c r="L46" s="228"/>
      <c r="M46" s="227"/>
      <c r="N46" s="242"/>
    </row>
    <row r="47" spans="3:14" ht="12.6" customHeight="1" thickBot="1" x14ac:dyDescent="0.25"/>
    <row r="48" spans="3:14" ht="12.6" customHeight="1" x14ac:dyDescent="0.25">
      <c r="C48" s="449" t="s">
        <v>0</v>
      </c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1"/>
    </row>
    <row r="49" spans="3:14" ht="12.6" customHeight="1" x14ac:dyDescent="0.2">
      <c r="C49" s="31"/>
      <c r="D49" s="7"/>
      <c r="E49" s="7"/>
      <c r="F49" s="7"/>
      <c r="G49" s="7"/>
      <c r="H49" s="7"/>
      <c r="I49" s="420" t="s">
        <v>57</v>
      </c>
      <c r="J49" s="421"/>
      <c r="K49" s="421"/>
      <c r="L49" s="421"/>
      <c r="M49" s="422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11" t="s">
        <v>309</v>
      </c>
      <c r="K50" s="412"/>
      <c r="L50" s="412"/>
      <c r="M50" s="413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11" t="s">
        <v>310</v>
      </c>
      <c r="K51" s="412"/>
      <c r="L51" s="412"/>
      <c r="M51" s="413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11" t="s">
        <v>311</v>
      </c>
      <c r="K52" s="412"/>
      <c r="L52" s="412"/>
      <c r="M52" s="413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3"/>
      <c r="J53" s="244"/>
      <c r="K53" s="244"/>
      <c r="L53" s="244"/>
      <c r="M53" s="244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331</v>
      </c>
      <c r="G55" s="85" t="s">
        <v>34</v>
      </c>
      <c r="H55" s="221" t="s">
        <v>70</v>
      </c>
      <c r="I55" s="221" t="s">
        <v>43</v>
      </c>
      <c r="J55" s="221" t="str">
        <f>J50</f>
        <v>AMASYA ZİYAPAŞA O.O</v>
      </c>
      <c r="K55" s="60"/>
      <c r="L55" s="60"/>
      <c r="M55" s="221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331</v>
      </c>
      <c r="G56" s="85" t="s">
        <v>34</v>
      </c>
      <c r="H56" s="238" t="s">
        <v>70</v>
      </c>
      <c r="I56" s="238" t="s">
        <v>43</v>
      </c>
      <c r="J56" s="221" t="str">
        <f>J52</f>
        <v>AMASYA HATTAT HAMDULLAH İHO</v>
      </c>
      <c r="K56" s="60"/>
      <c r="L56" s="60"/>
      <c r="M56" s="221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331</v>
      </c>
      <c r="G57" s="85" t="s">
        <v>34</v>
      </c>
      <c r="H57" s="238" t="s">
        <v>70</v>
      </c>
      <c r="I57" s="238" t="s">
        <v>43</v>
      </c>
      <c r="J57" s="221" t="str">
        <f>J51</f>
        <v>AMASYA PLEVNE O.O</v>
      </c>
      <c r="K57" s="60"/>
      <c r="L57" s="60"/>
      <c r="M57" s="221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420" t="s">
        <v>62</v>
      </c>
      <c r="J59" s="421"/>
      <c r="K59" s="421"/>
      <c r="L59" s="421"/>
      <c r="M59" s="422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11" t="s">
        <v>105</v>
      </c>
      <c r="K60" s="412"/>
      <c r="L60" s="412"/>
      <c r="M60" s="413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11" t="s">
        <v>292</v>
      </c>
      <c r="K61" s="412"/>
      <c r="L61" s="412"/>
      <c r="M61" s="413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11" t="s">
        <v>312</v>
      </c>
      <c r="K62" s="412"/>
      <c r="L62" s="412"/>
      <c r="M62" s="413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11" t="s">
        <v>308</v>
      </c>
      <c r="K63" s="412"/>
      <c r="L63" s="412"/>
      <c r="M63" s="413"/>
      <c r="N63" s="94"/>
    </row>
    <row r="64" spans="3:14" ht="12.6" customHeight="1" x14ac:dyDescent="0.2">
      <c r="C64" s="461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7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332</v>
      </c>
      <c r="G66" s="85" t="s">
        <v>34</v>
      </c>
      <c r="H66" s="221" t="s">
        <v>31</v>
      </c>
      <c r="I66" s="238" t="s">
        <v>43</v>
      </c>
      <c r="J66" s="221" t="str">
        <f>J60</f>
        <v>MERZİFON GAZİ O.O</v>
      </c>
      <c r="K66" s="60"/>
      <c r="L66" s="60"/>
      <c r="M66" s="221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332</v>
      </c>
      <c r="G67" s="85" t="s">
        <v>34</v>
      </c>
      <c r="H67" s="238" t="s">
        <v>31</v>
      </c>
      <c r="I67" s="238" t="s">
        <v>43</v>
      </c>
      <c r="J67" s="221" t="str">
        <f>J61</f>
        <v>MERZİFON VALİ HÜSEYİN POROY O.O</v>
      </c>
      <c r="K67" s="60"/>
      <c r="L67" s="60"/>
      <c r="M67" s="221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332</v>
      </c>
      <c r="G68" s="85" t="s">
        <v>34</v>
      </c>
      <c r="H68" s="238" t="s">
        <v>31</v>
      </c>
      <c r="I68" s="238" t="s">
        <v>43</v>
      </c>
      <c r="J68" s="221" t="str">
        <f>J62</f>
        <v>MERZİFON ÖZEL KUTLUBEY O.O</v>
      </c>
      <c r="K68" s="60"/>
      <c r="L68" s="60"/>
      <c r="M68" s="221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332</v>
      </c>
      <c r="G69" s="85" t="s">
        <v>34</v>
      </c>
      <c r="H69" s="238" t="s">
        <v>31</v>
      </c>
      <c r="I69" s="238" t="s">
        <v>43</v>
      </c>
      <c r="J69" s="221" t="str">
        <f>J63</f>
        <v>SULUOVA ŞEHİT OSMAN KARAKUŞ ORTAOKULU</v>
      </c>
      <c r="K69" s="60"/>
      <c r="L69" s="60"/>
      <c r="M69" s="221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332</v>
      </c>
      <c r="G70" s="85" t="s">
        <v>34</v>
      </c>
      <c r="H70" s="238" t="s">
        <v>31</v>
      </c>
      <c r="I70" s="238" t="s">
        <v>43</v>
      </c>
      <c r="J70" s="221" t="str">
        <f>J60</f>
        <v>MERZİFON GAZİ O.O</v>
      </c>
      <c r="K70" s="60"/>
      <c r="L70" s="60"/>
      <c r="M70" s="221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332</v>
      </c>
      <c r="G71" s="85" t="s">
        <v>34</v>
      </c>
      <c r="H71" s="238" t="s">
        <v>31</v>
      </c>
      <c r="I71" s="238" t="s">
        <v>43</v>
      </c>
      <c r="J71" s="221" t="str">
        <f>J62</f>
        <v>MERZİFON ÖZEL KUTLUBEY O.O</v>
      </c>
      <c r="K71" s="60"/>
      <c r="L71" s="60"/>
      <c r="M71" s="221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420" t="s">
        <v>27</v>
      </c>
      <c r="J74" s="421"/>
      <c r="K74" s="421"/>
      <c r="L74" s="421"/>
      <c r="M74" s="422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411"/>
      <c r="K75" s="412"/>
      <c r="L75" s="412"/>
      <c r="M75" s="413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411"/>
      <c r="K76" s="412"/>
      <c r="L76" s="412"/>
      <c r="M76" s="413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411"/>
      <c r="K77" s="412"/>
      <c r="L77" s="412"/>
      <c r="M77" s="413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411"/>
      <c r="K78" s="412"/>
      <c r="L78" s="412"/>
      <c r="M78" s="413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331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331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20" t="s">
        <v>53</v>
      </c>
      <c r="J83" s="421"/>
      <c r="K83" s="421"/>
      <c r="L83" s="421"/>
      <c r="M83" s="42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11"/>
      <c r="K84" s="412"/>
      <c r="L84" s="412"/>
      <c r="M84" s="413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14"/>
      <c r="K85" s="412"/>
      <c r="L85" s="412"/>
      <c r="M85" s="413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331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20" t="s">
        <v>28</v>
      </c>
      <c r="J89" s="421"/>
      <c r="K89" s="421"/>
      <c r="L89" s="421"/>
      <c r="M89" s="422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11"/>
      <c r="K90" s="412"/>
      <c r="L90" s="412"/>
      <c r="M90" s="413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14"/>
      <c r="K91" s="412"/>
      <c r="L91" s="412"/>
      <c r="M91" s="413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331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62" t="s">
        <v>21</v>
      </c>
      <c r="D95" s="463"/>
      <c r="E95" s="463"/>
      <c r="F95" s="463"/>
      <c r="G95" s="463"/>
      <c r="H95" s="463"/>
      <c r="I95" s="463"/>
      <c r="J95" s="463"/>
      <c r="K95" s="463"/>
      <c r="L95" s="463"/>
      <c r="M95" s="463"/>
      <c r="N95" s="464"/>
    </row>
    <row r="96" spans="3:14" ht="12.6" customHeight="1" x14ac:dyDescent="0.2">
      <c r="C96" s="31"/>
      <c r="D96" s="7"/>
      <c r="E96" s="7"/>
      <c r="F96" s="7"/>
      <c r="G96" s="7"/>
      <c r="H96" s="7"/>
      <c r="I96" s="458" t="s">
        <v>129</v>
      </c>
      <c r="J96" s="458" t="s">
        <v>112</v>
      </c>
      <c r="K96" s="458"/>
      <c r="L96" s="458"/>
      <c r="M96" s="458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55" t="str">
        <f>M15</f>
        <v>AMASYA ZİYAPAŞA  O.O</v>
      </c>
      <c r="K97" s="455"/>
      <c r="L97" s="455"/>
      <c r="M97" s="45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55" t="str">
        <f>M16</f>
        <v>AMASYA PLEVNE O.O (Çekildi)</v>
      </c>
      <c r="K98" s="455"/>
      <c r="L98" s="455"/>
      <c r="M98" s="45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55" t="str">
        <f>M17</f>
        <v>AMASYA ŞEHİT HÜSEYİN HATİPOĞLU İHO</v>
      </c>
      <c r="K99" s="455"/>
      <c r="L99" s="455"/>
      <c r="M99" s="455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55" t="str">
        <f>M18</f>
        <v>SULUOVA ŞEKER O.O</v>
      </c>
      <c r="K100" s="455"/>
      <c r="L100" s="455"/>
      <c r="M100" s="455"/>
      <c r="N100" s="76"/>
    </row>
    <row r="101" spans="3:14" ht="12.6" customHeight="1" x14ac:dyDescent="0.2">
      <c r="C101" s="31"/>
      <c r="D101" s="7"/>
      <c r="E101" s="7"/>
      <c r="F101" s="7"/>
      <c r="G101" s="459"/>
      <c r="H101" s="459"/>
      <c r="I101" s="459"/>
      <c r="J101" s="459"/>
      <c r="K101" s="459"/>
      <c r="L101" s="459"/>
      <c r="M101" s="459"/>
      <c r="N101" s="460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6">
        <v>0.54166666666666663</v>
      </c>
      <c r="F103" s="58" t="s">
        <v>331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461</v>
      </c>
    </row>
    <row r="104" spans="3:14" ht="12.6" customHeight="1" x14ac:dyDescent="0.2">
      <c r="C104" s="37">
        <v>237</v>
      </c>
      <c r="D104" s="292">
        <v>46056</v>
      </c>
      <c r="E104" s="293">
        <v>0.5</v>
      </c>
      <c r="F104" s="278" t="s">
        <v>331</v>
      </c>
      <c r="G104" s="278" t="s">
        <v>34</v>
      </c>
      <c r="H104" s="278" t="s">
        <v>70</v>
      </c>
      <c r="I104" s="278" t="s">
        <v>21</v>
      </c>
      <c r="J104" s="278" t="str">
        <f>J98</f>
        <v>AMASYA PLEVNE O.O (Çekildi)</v>
      </c>
      <c r="K104" s="294"/>
      <c r="L104" s="294"/>
      <c r="M104" s="278" t="str">
        <f>J99</f>
        <v>AMASYA ŞEHİT HÜSEYİN HATİPOĞLU İHO</v>
      </c>
      <c r="N104" s="288" t="s">
        <v>595</v>
      </c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331</v>
      </c>
      <c r="G105" s="59" t="s">
        <v>34</v>
      </c>
      <c r="H105" s="238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292">
        <v>46058</v>
      </c>
      <c r="E106" s="293">
        <v>0.5</v>
      </c>
      <c r="F106" s="278" t="s">
        <v>331</v>
      </c>
      <c r="G106" s="278" t="s">
        <v>34</v>
      </c>
      <c r="H106" s="278" t="s">
        <v>70</v>
      </c>
      <c r="I106" s="278" t="s">
        <v>21</v>
      </c>
      <c r="J106" s="278" t="str">
        <f>J100</f>
        <v>SULUOVA ŞEKER O.O</v>
      </c>
      <c r="K106" s="294"/>
      <c r="L106" s="294"/>
      <c r="M106" s="278" t="str">
        <f>J98</f>
        <v>AMASYA PLEVNE O.O (Çekildi)</v>
      </c>
      <c r="N106" s="288" t="s">
        <v>595</v>
      </c>
    </row>
    <row r="107" spans="3:14" ht="12.6" customHeight="1" x14ac:dyDescent="0.2">
      <c r="C107" s="37">
        <v>240</v>
      </c>
      <c r="D107" s="292">
        <v>46063</v>
      </c>
      <c r="E107" s="293">
        <v>0.45833333333333331</v>
      </c>
      <c r="F107" s="278" t="s">
        <v>331</v>
      </c>
      <c r="G107" s="278" t="s">
        <v>34</v>
      </c>
      <c r="H107" s="278" t="s">
        <v>70</v>
      </c>
      <c r="I107" s="278" t="s">
        <v>21</v>
      </c>
      <c r="J107" s="278" t="str">
        <f>J97</f>
        <v>AMASYA ZİYAPAŞA  O.O</v>
      </c>
      <c r="K107" s="294"/>
      <c r="L107" s="294"/>
      <c r="M107" s="278" t="str">
        <f>J98</f>
        <v>AMASYA PLEVNE O.O (Çekildi)</v>
      </c>
      <c r="N107" s="288" t="s">
        <v>595</v>
      </c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331</v>
      </c>
      <c r="G108" s="85" t="s">
        <v>34</v>
      </c>
      <c r="H108" s="238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27"/>
      <c r="D109" s="225"/>
      <c r="E109" s="226"/>
      <c r="F109" s="227"/>
      <c r="G109" s="227"/>
      <c r="H109" s="227"/>
      <c r="I109" s="227"/>
      <c r="J109" s="227"/>
      <c r="K109" s="228"/>
      <c r="L109" s="228"/>
      <c r="M109" s="227"/>
      <c r="N109" s="227"/>
    </row>
    <row r="110" spans="3:14" ht="12.6" customHeight="1" thickBot="1" x14ac:dyDescent="0.25"/>
    <row r="111" spans="3:14" ht="12.6" customHeight="1" x14ac:dyDescent="0.25">
      <c r="C111" s="449" t="s">
        <v>19</v>
      </c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1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58" t="s">
        <v>57</v>
      </c>
      <c r="J113" s="458" t="s">
        <v>57</v>
      </c>
      <c r="K113" s="458"/>
      <c r="L113" s="458"/>
      <c r="M113" s="458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55" t="str">
        <f>I5</f>
        <v>AMASYA ZİYAPAŞA  O.O</v>
      </c>
      <c r="K114" s="455"/>
      <c r="L114" s="455"/>
      <c r="M114" s="45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55" t="str">
        <f>I6</f>
        <v>AMASYA PLEVNE O.O</v>
      </c>
      <c r="K115" s="455"/>
      <c r="L115" s="455"/>
      <c r="M115" s="455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55" t="str">
        <f>I7</f>
        <v>AMASYA HATTAT HAMDULLAH İHO</v>
      </c>
      <c r="K116" s="455"/>
      <c r="L116" s="455"/>
      <c r="M116" s="455"/>
      <c r="N116" s="76"/>
    </row>
    <row r="117" spans="3:14" ht="12.6" customHeight="1" x14ac:dyDescent="0.2">
      <c r="C117" s="31"/>
      <c r="D117" s="7"/>
      <c r="E117" s="7"/>
      <c r="F117" s="7"/>
      <c r="G117" s="7"/>
      <c r="H117" s="456"/>
      <c r="I117" s="456"/>
      <c r="J117" s="456"/>
      <c r="K117" s="456"/>
      <c r="L117" s="456"/>
      <c r="M117" s="456"/>
      <c r="N117" s="457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331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331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331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58" t="s">
        <v>62</v>
      </c>
      <c r="J123" s="458" t="s">
        <v>62</v>
      </c>
      <c r="K123" s="458"/>
      <c r="L123" s="458"/>
      <c r="M123" s="458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55" t="s">
        <v>308</v>
      </c>
      <c r="K124" s="455"/>
      <c r="L124" s="455"/>
      <c r="M124" s="45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55" t="s">
        <v>314</v>
      </c>
      <c r="K125" s="455"/>
      <c r="L125" s="455"/>
      <c r="M125" s="45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55" t="s">
        <v>315</v>
      </c>
      <c r="K126" s="455"/>
      <c r="L126" s="455"/>
      <c r="M126" s="455"/>
      <c r="N126" s="76"/>
    </row>
    <row r="127" spans="3:14" ht="12.6" customHeight="1" x14ac:dyDescent="0.2">
      <c r="C127" s="461"/>
      <c r="D127" s="456"/>
      <c r="E127" s="456"/>
      <c r="F127" s="456"/>
      <c r="G127" s="456"/>
      <c r="H127" s="456"/>
      <c r="I127" s="456"/>
      <c r="J127" s="456"/>
      <c r="K127" s="456"/>
      <c r="L127" s="456"/>
      <c r="M127" s="456"/>
      <c r="N127" s="457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333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38" t="s">
        <v>333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38" t="s">
        <v>333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58" t="s">
        <v>64</v>
      </c>
      <c r="J133" s="458" t="s">
        <v>64</v>
      </c>
      <c r="K133" s="458"/>
      <c r="L133" s="458"/>
      <c r="M133" s="458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38" t="s">
        <v>105</v>
      </c>
      <c r="K134" s="439"/>
      <c r="L134" s="439"/>
      <c r="M134" s="440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55" t="s">
        <v>312</v>
      </c>
      <c r="K135" s="455"/>
      <c r="L135" s="455"/>
      <c r="M135" s="455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38" t="s">
        <v>316</v>
      </c>
      <c r="K136" s="439"/>
      <c r="L136" s="439"/>
      <c r="M136" s="440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38" t="s">
        <v>292</v>
      </c>
      <c r="K137" s="439"/>
      <c r="L137" s="439"/>
      <c r="M137" s="440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38" t="s">
        <v>107</v>
      </c>
      <c r="K138" s="439"/>
      <c r="L138" s="439"/>
      <c r="M138" s="440"/>
      <c r="N138" s="76"/>
    </row>
    <row r="139" spans="3:14" ht="12.6" customHeight="1" x14ac:dyDescent="0.2">
      <c r="C139" s="31"/>
      <c r="D139" s="7"/>
      <c r="E139" s="7"/>
      <c r="F139" s="7"/>
      <c r="G139" s="7"/>
      <c r="H139" s="456"/>
      <c r="I139" s="456"/>
      <c r="J139" s="456"/>
      <c r="K139" s="456"/>
      <c r="L139" s="456"/>
      <c r="M139" s="456"/>
      <c r="N139" s="457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2">
        <v>46064</v>
      </c>
      <c r="E141" s="89">
        <v>0.41666666666666669</v>
      </c>
      <c r="F141" s="221" t="s">
        <v>332</v>
      </c>
      <c r="G141" s="238" t="s">
        <v>34</v>
      </c>
      <c r="H141" s="221" t="s">
        <v>42</v>
      </c>
      <c r="I141" s="238" t="s">
        <v>77</v>
      </c>
      <c r="J141" s="221" t="str">
        <f>J134</f>
        <v>MERZİFON GAZİ O.O</v>
      </c>
      <c r="K141" s="60"/>
      <c r="L141" s="60"/>
      <c r="M141" s="221" t="str">
        <f>J137</f>
        <v>MERZİFON VALİ HÜSEYİN POROY O.O</v>
      </c>
      <c r="N141" s="79" t="s">
        <v>458</v>
      </c>
    </row>
    <row r="142" spans="3:14" ht="12.6" customHeight="1" x14ac:dyDescent="0.2">
      <c r="C142" s="37">
        <v>249</v>
      </c>
      <c r="D142" s="262">
        <v>46064</v>
      </c>
      <c r="E142" s="89">
        <v>0.47916666666666669</v>
      </c>
      <c r="F142" s="238" t="s">
        <v>332</v>
      </c>
      <c r="G142" s="238" t="s">
        <v>34</v>
      </c>
      <c r="H142" s="238" t="s">
        <v>42</v>
      </c>
      <c r="I142" s="238" t="s">
        <v>77</v>
      </c>
      <c r="J142" s="221" t="str">
        <f>J135</f>
        <v>MERZİFON ÖZEL KUTLUBEY O.O</v>
      </c>
      <c r="K142" s="60"/>
      <c r="L142" s="60"/>
      <c r="M142" s="221" t="str">
        <f>J136</f>
        <v>GÜMÜŞHACIKÖY  ÜLKÜ O.O</v>
      </c>
      <c r="N142" s="79" t="s">
        <v>458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38" t="s">
        <v>332</v>
      </c>
      <c r="G143" s="238" t="s">
        <v>34</v>
      </c>
      <c r="H143" s="238" t="s">
        <v>42</v>
      </c>
      <c r="I143" s="238" t="s">
        <v>77</v>
      </c>
      <c r="J143" s="221" t="str">
        <f>J138</f>
        <v>MERZİFON NAMIK KEMAL O.O</v>
      </c>
      <c r="K143" s="60"/>
      <c r="L143" s="60"/>
      <c r="M143" s="221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38" t="s">
        <v>332</v>
      </c>
      <c r="G144" s="238" t="s">
        <v>34</v>
      </c>
      <c r="H144" s="238" t="s">
        <v>42</v>
      </c>
      <c r="I144" s="238" t="s">
        <v>77</v>
      </c>
      <c r="J144" s="221" t="str">
        <f>J134</f>
        <v>MERZİFON GAZİ O.O</v>
      </c>
      <c r="K144" s="60"/>
      <c r="L144" s="60"/>
      <c r="M144" s="221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2">
        <v>46076</v>
      </c>
      <c r="E145" s="89">
        <v>0.41666666666666669</v>
      </c>
      <c r="F145" s="238" t="s">
        <v>332</v>
      </c>
      <c r="G145" s="238" t="s">
        <v>34</v>
      </c>
      <c r="H145" s="238" t="s">
        <v>42</v>
      </c>
      <c r="I145" s="238" t="s">
        <v>77</v>
      </c>
      <c r="J145" s="221" t="str">
        <f>J137</f>
        <v>MERZİFON VALİ HÜSEYİN POROY O.O</v>
      </c>
      <c r="K145" s="60"/>
      <c r="L145" s="60"/>
      <c r="M145" s="221" t="str">
        <f>J135</f>
        <v>MERZİFON ÖZEL KUTLUBEY O.O</v>
      </c>
      <c r="N145" s="79" t="s">
        <v>458</v>
      </c>
    </row>
    <row r="146" spans="3:14" ht="12.6" customHeight="1" x14ac:dyDescent="0.2">
      <c r="C146" s="37">
        <v>253</v>
      </c>
      <c r="D146" s="262">
        <v>46076</v>
      </c>
      <c r="E146" s="89">
        <v>0.47916666666666669</v>
      </c>
      <c r="F146" s="238" t="s">
        <v>332</v>
      </c>
      <c r="G146" s="238" t="s">
        <v>34</v>
      </c>
      <c r="H146" s="238" t="s">
        <v>42</v>
      </c>
      <c r="I146" s="238" t="s">
        <v>77</v>
      </c>
      <c r="J146" s="221" t="str">
        <f>J138</f>
        <v>MERZİFON NAMIK KEMAL O.O</v>
      </c>
      <c r="K146" s="60"/>
      <c r="L146" s="60"/>
      <c r="M146" s="221" t="str">
        <f>J134</f>
        <v>MERZİFON GAZİ O.O</v>
      </c>
      <c r="N146" s="79" t="s">
        <v>458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38" t="s">
        <v>332</v>
      </c>
      <c r="G147" s="238" t="s">
        <v>34</v>
      </c>
      <c r="H147" s="238" t="s">
        <v>42</v>
      </c>
      <c r="I147" s="238" t="s">
        <v>77</v>
      </c>
      <c r="J147" s="221" t="str">
        <f>J136</f>
        <v>GÜMÜŞHACIKÖY  ÜLKÜ O.O</v>
      </c>
      <c r="K147" s="60"/>
      <c r="L147" s="60"/>
      <c r="M147" s="221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38" t="s">
        <v>332</v>
      </c>
      <c r="G148" s="238" t="s">
        <v>34</v>
      </c>
      <c r="H148" s="238" t="s">
        <v>42</v>
      </c>
      <c r="I148" s="238" t="s">
        <v>77</v>
      </c>
      <c r="J148" s="221" t="str">
        <f>J137</f>
        <v>MERZİFON VALİ HÜSEYİN POROY O.O</v>
      </c>
      <c r="K148" s="60"/>
      <c r="L148" s="60"/>
      <c r="M148" s="221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38" t="s">
        <v>332</v>
      </c>
      <c r="G149" s="238" t="s">
        <v>34</v>
      </c>
      <c r="H149" s="238" t="s">
        <v>42</v>
      </c>
      <c r="I149" s="238" t="s">
        <v>77</v>
      </c>
      <c r="J149" s="221" t="str">
        <f>J135</f>
        <v>MERZİFON ÖZEL KUTLUBEY O.O</v>
      </c>
      <c r="K149" s="60"/>
      <c r="L149" s="60"/>
      <c r="M149" s="221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38" t="s">
        <v>332</v>
      </c>
      <c r="G150" s="238" t="s">
        <v>34</v>
      </c>
      <c r="H150" s="238" t="s">
        <v>42</v>
      </c>
      <c r="I150" s="238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5"/>
      <c r="E151" s="226"/>
      <c r="F151" s="227"/>
      <c r="G151" s="227"/>
      <c r="H151" s="227"/>
      <c r="I151" s="227"/>
      <c r="J151" s="227"/>
      <c r="K151" s="228"/>
      <c r="L151" s="228"/>
      <c r="M151" s="236"/>
      <c r="N151" s="245"/>
    </row>
    <row r="152" spans="3:14" ht="12.6" customHeight="1" x14ac:dyDescent="0.2">
      <c r="C152" s="31"/>
      <c r="D152" s="7"/>
      <c r="E152" s="7"/>
      <c r="F152" s="7"/>
      <c r="G152" s="7"/>
      <c r="H152" s="7"/>
      <c r="I152" s="458" t="s">
        <v>27</v>
      </c>
      <c r="J152" s="458"/>
      <c r="K152" s="458"/>
      <c r="L152" s="458"/>
      <c r="M152" s="458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455"/>
      <c r="K153" s="455"/>
      <c r="L153" s="455"/>
      <c r="M153" s="455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455"/>
      <c r="K154" s="455"/>
      <c r="L154" s="455"/>
      <c r="M154" s="455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455"/>
      <c r="K155" s="455"/>
      <c r="L155" s="455"/>
      <c r="M155" s="455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455"/>
      <c r="K156" s="455"/>
      <c r="L156" s="455"/>
      <c r="M156" s="455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331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3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331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3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58" t="s">
        <v>53</v>
      </c>
      <c r="J161" s="458"/>
      <c r="K161" s="458"/>
      <c r="L161" s="458"/>
      <c r="M161" s="458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55"/>
      <c r="K162" s="455"/>
      <c r="L162" s="455"/>
      <c r="M162" s="455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55"/>
      <c r="K163" s="455"/>
      <c r="L163" s="455"/>
      <c r="M163" s="455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331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3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58" t="s">
        <v>28</v>
      </c>
      <c r="J167" s="458"/>
      <c r="K167" s="458"/>
      <c r="L167" s="458"/>
      <c r="M167" s="458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55"/>
      <c r="K168" s="455"/>
      <c r="L168" s="455"/>
      <c r="M168" s="455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55"/>
      <c r="K169" s="455"/>
      <c r="L169" s="455"/>
      <c r="M169" s="455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331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4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4"/>
  <sheetViews>
    <sheetView showGridLines="0" view="pageBreakPreview" topLeftCell="A313" zoomScaleNormal="40" zoomScaleSheetLayoutView="100" workbookViewId="0">
      <selection activeCell="N320" sqref="N320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474" t="s">
        <v>29</v>
      </c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6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479" t="s">
        <v>54</v>
      </c>
      <c r="J3" s="480"/>
      <c r="L3" s="477" t="s">
        <v>21</v>
      </c>
      <c r="M3" s="478"/>
    </row>
    <row r="4" spans="3:14" ht="12.6" customHeight="1" x14ac:dyDescent="0.25">
      <c r="C4" s="157">
        <v>1</v>
      </c>
      <c r="D4" s="469" t="s">
        <v>553</v>
      </c>
      <c r="E4" s="470"/>
      <c r="F4" s="470"/>
      <c r="G4" s="471"/>
      <c r="I4" s="149">
        <v>1</v>
      </c>
      <c r="J4" s="231" t="s">
        <v>402</v>
      </c>
      <c r="L4" s="157">
        <v>1</v>
      </c>
      <c r="M4" s="41" t="s">
        <v>354</v>
      </c>
    </row>
    <row r="5" spans="3:14" ht="12.6" customHeight="1" x14ac:dyDescent="0.25">
      <c r="C5" s="157">
        <v>2</v>
      </c>
      <c r="D5" s="469" t="s">
        <v>215</v>
      </c>
      <c r="E5" s="470"/>
      <c r="F5" s="470"/>
      <c r="G5" s="471"/>
      <c r="H5" s="259"/>
      <c r="I5" s="149">
        <v>2</v>
      </c>
      <c r="J5" s="41" t="s">
        <v>215</v>
      </c>
      <c r="L5" s="157">
        <v>2</v>
      </c>
      <c r="M5" s="41" t="s">
        <v>404</v>
      </c>
    </row>
    <row r="6" spans="3:14" ht="12.6" customHeight="1" x14ac:dyDescent="0.25">
      <c r="C6" s="157">
        <v>3</v>
      </c>
      <c r="D6" s="469" t="s">
        <v>554</v>
      </c>
      <c r="E6" s="470"/>
      <c r="F6" s="470"/>
      <c r="G6" s="471"/>
      <c r="I6" s="149">
        <v>3</v>
      </c>
      <c r="J6" s="41" t="s">
        <v>441</v>
      </c>
      <c r="L6" s="157">
        <v>3</v>
      </c>
      <c r="M6" s="41" t="s">
        <v>405</v>
      </c>
    </row>
    <row r="7" spans="3:14" ht="12.6" customHeight="1" x14ac:dyDescent="0.25">
      <c r="C7" s="157">
        <v>4</v>
      </c>
      <c r="D7" s="469" t="s">
        <v>431</v>
      </c>
      <c r="E7" s="470"/>
      <c r="F7" s="470"/>
      <c r="G7" s="471"/>
      <c r="I7" s="149">
        <v>4</v>
      </c>
      <c r="J7" s="41" t="s">
        <v>428</v>
      </c>
      <c r="L7" s="157">
        <v>4</v>
      </c>
      <c r="M7" s="41" t="s">
        <v>406</v>
      </c>
    </row>
    <row r="8" spans="3:14" ht="12.6" customHeight="1" x14ac:dyDescent="0.25">
      <c r="C8" s="157">
        <v>5</v>
      </c>
      <c r="D8" s="469" t="s">
        <v>432</v>
      </c>
      <c r="E8" s="470"/>
      <c r="F8" s="470"/>
      <c r="G8" s="471"/>
      <c r="I8" s="149">
        <v>5</v>
      </c>
      <c r="J8" s="41" t="s">
        <v>439</v>
      </c>
      <c r="L8" s="157">
        <v>5</v>
      </c>
      <c r="M8" s="41" t="s">
        <v>407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580</v>
      </c>
      <c r="L9" s="157">
        <v>6</v>
      </c>
      <c r="M9" s="41" t="s">
        <v>422</v>
      </c>
    </row>
    <row r="10" spans="3:14" ht="12.6" customHeight="1" thickBot="1" x14ac:dyDescent="0.3">
      <c r="I10" s="149">
        <v>7</v>
      </c>
      <c r="J10" s="41" t="s">
        <v>216</v>
      </c>
      <c r="L10" s="157">
        <v>7</v>
      </c>
      <c r="M10" s="41" t="s">
        <v>408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429</v>
      </c>
      <c r="L11" s="157">
        <v>8</v>
      </c>
      <c r="M11" s="41" t="s">
        <v>409</v>
      </c>
    </row>
    <row r="12" spans="3:14" ht="12.6" customHeight="1" x14ac:dyDescent="0.25">
      <c r="C12" s="157">
        <v>1</v>
      </c>
      <c r="D12" s="469" t="s">
        <v>407</v>
      </c>
      <c r="E12" s="470"/>
      <c r="F12" s="470"/>
      <c r="G12" s="471"/>
      <c r="I12" s="149">
        <v>9</v>
      </c>
      <c r="J12" s="41" t="s">
        <v>434</v>
      </c>
      <c r="L12" s="157">
        <v>9</v>
      </c>
      <c r="M12" s="41" t="s">
        <v>410</v>
      </c>
    </row>
    <row r="13" spans="3:14" ht="12.6" customHeight="1" x14ac:dyDescent="0.25">
      <c r="C13" s="157">
        <v>2</v>
      </c>
      <c r="D13" s="469" t="s">
        <v>444</v>
      </c>
      <c r="E13" s="470"/>
      <c r="F13" s="470"/>
      <c r="G13" s="471"/>
      <c r="I13" s="149">
        <v>10</v>
      </c>
      <c r="J13" s="41" t="s">
        <v>430</v>
      </c>
      <c r="L13" s="157">
        <v>10</v>
      </c>
      <c r="M13" s="41" t="s">
        <v>411</v>
      </c>
    </row>
    <row r="14" spans="3:14" ht="12.6" customHeight="1" x14ac:dyDescent="0.25">
      <c r="C14" s="157">
        <v>3</v>
      </c>
      <c r="D14" s="41" t="s">
        <v>209</v>
      </c>
      <c r="E14" s="159"/>
      <c r="F14" s="159"/>
      <c r="G14" s="159"/>
      <c r="I14" s="149">
        <v>11</v>
      </c>
      <c r="J14" s="41" t="s">
        <v>545</v>
      </c>
      <c r="L14" s="157">
        <v>11</v>
      </c>
      <c r="M14" s="41" t="s">
        <v>412</v>
      </c>
    </row>
    <row r="15" spans="3:14" ht="12.6" customHeight="1" x14ac:dyDescent="0.25">
      <c r="C15" s="157">
        <v>4</v>
      </c>
      <c r="D15" s="466" t="s">
        <v>555</v>
      </c>
      <c r="E15" s="467"/>
      <c r="F15" s="467"/>
      <c r="G15" s="468"/>
      <c r="I15" s="149">
        <v>12</v>
      </c>
      <c r="J15" s="41" t="s">
        <v>442</v>
      </c>
      <c r="L15" s="157">
        <v>12</v>
      </c>
      <c r="M15" s="41" t="s">
        <v>418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431</v>
      </c>
      <c r="L16" s="157">
        <v>13</v>
      </c>
      <c r="M16" s="41" t="s">
        <v>570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217</v>
      </c>
      <c r="L17" s="157">
        <v>14</v>
      </c>
      <c r="M17" s="41" t="s">
        <v>419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440</v>
      </c>
      <c r="L18" s="157">
        <v>15</v>
      </c>
      <c r="M18" s="41" t="s">
        <v>414</v>
      </c>
    </row>
    <row r="19" spans="3:13" ht="12.6" customHeight="1" thickBot="1" x14ac:dyDescent="0.3">
      <c r="I19" s="149">
        <v>16</v>
      </c>
      <c r="J19" s="41" t="s">
        <v>432</v>
      </c>
      <c r="L19" s="157">
        <v>16</v>
      </c>
      <c r="M19" s="41" t="s">
        <v>415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436</v>
      </c>
      <c r="L20" s="157">
        <v>17</v>
      </c>
      <c r="M20" s="41" t="s">
        <v>575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218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426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587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403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472" t="s">
        <v>56</v>
      </c>
      <c r="J25" s="473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443</v>
      </c>
    </row>
    <row r="27" spans="3:13" ht="12.6" customHeight="1" thickBot="1" x14ac:dyDescent="0.3">
      <c r="I27" s="149">
        <v>2</v>
      </c>
      <c r="J27" s="41" t="s">
        <v>433</v>
      </c>
      <c r="L27" s="484" t="s">
        <v>22</v>
      </c>
      <c r="M27" s="485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434</v>
      </c>
      <c r="L28" s="223">
        <v>1</v>
      </c>
      <c r="M28" s="41" t="s">
        <v>424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435</v>
      </c>
      <c r="L29" s="223">
        <v>2</v>
      </c>
      <c r="M29" s="41" t="s">
        <v>416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436</v>
      </c>
      <c r="L30" s="223">
        <v>3</v>
      </c>
      <c r="M30" s="41" t="s">
        <v>405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427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42" t="s">
        <v>556</v>
      </c>
      <c r="L32" s="223">
        <v>4</v>
      </c>
      <c r="M32" s="41" t="s">
        <v>406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430</v>
      </c>
      <c r="L33" s="223">
        <v>5</v>
      </c>
      <c r="M33" s="41" t="s">
        <v>407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222</v>
      </c>
      <c r="L34" s="223">
        <v>6</v>
      </c>
      <c r="M34" s="41" t="s">
        <v>422</v>
      </c>
    </row>
    <row r="35" spans="3:13" ht="12.6" customHeight="1" thickBot="1" x14ac:dyDescent="0.3">
      <c r="I35" s="149">
        <v>10</v>
      </c>
      <c r="J35" s="41" t="s">
        <v>223</v>
      </c>
      <c r="L35" s="223">
        <v>7</v>
      </c>
      <c r="M35" s="41" t="s">
        <v>417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42" t="s">
        <v>610</v>
      </c>
      <c r="L36" s="223">
        <v>8</v>
      </c>
      <c r="M36" s="41" t="s">
        <v>423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437</v>
      </c>
      <c r="L37" s="223">
        <v>9</v>
      </c>
      <c r="M37" s="41" t="s">
        <v>411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225</v>
      </c>
      <c r="L38" s="223">
        <v>10</v>
      </c>
      <c r="M38" s="41" t="s">
        <v>412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438</v>
      </c>
      <c r="L39" s="223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3">
        <v>11</v>
      </c>
      <c r="M40" s="41" t="s">
        <v>413</v>
      </c>
    </row>
    <row r="41" spans="3:13" ht="12.6" customHeight="1" x14ac:dyDescent="0.25">
      <c r="C41" s="77"/>
      <c r="D41" s="122"/>
      <c r="E41" s="123"/>
      <c r="F41" s="123"/>
      <c r="G41" s="124"/>
      <c r="L41" s="223">
        <v>12</v>
      </c>
      <c r="M41" s="41" t="s">
        <v>419</v>
      </c>
    </row>
    <row r="42" spans="3:13" ht="12.6" customHeight="1" thickBot="1" x14ac:dyDescent="0.3">
      <c r="L42" s="223">
        <v>13</v>
      </c>
      <c r="M42" s="41" t="s">
        <v>616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3">
        <v>14</v>
      </c>
      <c r="M43" s="41" t="s">
        <v>420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3">
        <v>15</v>
      </c>
      <c r="M44" s="41" t="s">
        <v>421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3">
        <v>16</v>
      </c>
      <c r="M45" s="41" t="s">
        <v>425</v>
      </c>
    </row>
    <row r="46" spans="3:13" ht="12.6" customHeight="1" x14ac:dyDescent="0.25">
      <c r="C46" s="77"/>
      <c r="D46" s="122"/>
      <c r="E46" s="123"/>
      <c r="F46" s="123"/>
      <c r="G46" s="124"/>
      <c r="L46" s="223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3">
        <v>18</v>
      </c>
      <c r="M47" s="157" t="s">
        <v>48</v>
      </c>
    </row>
    <row r="48" spans="3:13" ht="12.6" customHeight="1" x14ac:dyDescent="0.25">
      <c r="L48" s="224">
        <v>19</v>
      </c>
      <c r="M48" s="41" t="s">
        <v>79</v>
      </c>
    </row>
    <row r="49" spans="3:14" ht="12.6" customHeight="1" x14ac:dyDescent="0.25">
      <c r="L49" s="224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32" t="s">
        <v>94</v>
      </c>
      <c r="D54" s="437"/>
      <c r="E54" s="437"/>
      <c r="F54" s="437"/>
      <c r="G54" s="437"/>
      <c r="H54" s="437"/>
      <c r="I54" s="437"/>
      <c r="J54" s="437"/>
      <c r="K54" s="437"/>
      <c r="L54" s="437"/>
      <c r="M54" s="437"/>
      <c r="N54" s="433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420" t="s">
        <v>57</v>
      </c>
      <c r="J56" s="421"/>
      <c r="K56" s="421"/>
      <c r="L56" s="421"/>
      <c r="M56" s="422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11" t="s">
        <v>402</v>
      </c>
      <c r="K57" s="412"/>
      <c r="L57" s="412"/>
      <c r="M57" s="413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11" t="s">
        <v>215</v>
      </c>
      <c r="K58" s="412"/>
      <c r="L58" s="412"/>
      <c r="M58" s="413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11" t="s">
        <v>441</v>
      </c>
      <c r="K59" s="412"/>
      <c r="L59" s="412"/>
      <c r="M59" s="413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11" t="s">
        <v>580</v>
      </c>
      <c r="K60" s="412"/>
      <c r="L60" s="412"/>
      <c r="M60" s="413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61">
        <v>262</v>
      </c>
      <c r="D63" s="88">
        <v>45987</v>
      </c>
      <c r="E63" s="89">
        <v>0.45833333333333331</v>
      </c>
      <c r="F63" s="59" t="s">
        <v>339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494</v>
      </c>
      <c r="L63" s="60" t="s">
        <v>492</v>
      </c>
      <c r="M63" s="59" t="str">
        <f>J60</f>
        <v xml:space="preserve"> AMASYA Özel AÇI ANADOLU LİSESİ (çekildi)</v>
      </c>
      <c r="N63" s="79" t="s">
        <v>581</v>
      </c>
    </row>
    <row r="64" spans="3:14" ht="12.6" customHeight="1" x14ac:dyDescent="0.25">
      <c r="C64" s="361">
        <v>263</v>
      </c>
      <c r="D64" s="88">
        <v>45987</v>
      </c>
      <c r="E64" s="89">
        <v>0.39583333333333331</v>
      </c>
      <c r="F64" s="238" t="s">
        <v>339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492</v>
      </c>
      <c r="L64" s="60" t="s">
        <v>494</v>
      </c>
      <c r="M64" s="59" t="str">
        <f>J59</f>
        <v>Amasya Lisesi</v>
      </c>
      <c r="N64" s="79"/>
    </row>
    <row r="65" spans="3:14" ht="12.6" customHeight="1" x14ac:dyDescent="0.25">
      <c r="C65" s="361">
        <v>264</v>
      </c>
      <c r="D65" s="88">
        <v>45992</v>
      </c>
      <c r="E65" s="89">
        <v>0.54166666666666663</v>
      </c>
      <c r="F65" s="238" t="s">
        <v>339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492</v>
      </c>
      <c r="L65" s="60" t="s">
        <v>494</v>
      </c>
      <c r="M65" s="59" t="str">
        <f>J57</f>
        <v>Suluova Şehit Hüseyin Kavaklı Fen Lisesi(A)</v>
      </c>
      <c r="N65" s="79"/>
    </row>
    <row r="66" spans="3:14" ht="12.6" customHeight="1" x14ac:dyDescent="0.25">
      <c r="C66" s="361">
        <v>265</v>
      </c>
      <c r="D66" s="292">
        <v>45992</v>
      </c>
      <c r="E66" s="293">
        <v>0.60416666666666663</v>
      </c>
      <c r="F66" s="278" t="s">
        <v>339</v>
      </c>
      <c r="G66" s="278" t="s">
        <v>29</v>
      </c>
      <c r="H66" s="278" t="s">
        <v>70</v>
      </c>
      <c r="I66" s="278" t="s">
        <v>63</v>
      </c>
      <c r="J66" s="278" t="str">
        <f>J60</f>
        <v xml:space="preserve"> AMASYA Özel AÇI ANADOLU LİSESİ (çekildi)</v>
      </c>
      <c r="K66" s="294" t="s">
        <v>492</v>
      </c>
      <c r="L66" s="294" t="s">
        <v>494</v>
      </c>
      <c r="M66" s="278" t="str">
        <f>J58</f>
        <v>Amasya Sabuncuoğlu Şerefeddin MTAL</v>
      </c>
      <c r="N66" s="288" t="s">
        <v>600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38" t="s">
        <v>339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494</v>
      </c>
      <c r="L67" s="60" t="s">
        <v>492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92">
        <v>45994</v>
      </c>
      <c r="E68" s="293">
        <v>0.54166666666666663</v>
      </c>
      <c r="F68" s="278" t="s">
        <v>339</v>
      </c>
      <c r="G68" s="278" t="s">
        <v>29</v>
      </c>
      <c r="H68" s="278" t="s">
        <v>70</v>
      </c>
      <c r="I68" s="278" t="s">
        <v>63</v>
      </c>
      <c r="J68" s="278" t="str">
        <f>J59</f>
        <v>Amasya Lisesi</v>
      </c>
      <c r="K68" s="294"/>
      <c r="L68" s="294"/>
      <c r="M68" s="278" t="str">
        <f>J60</f>
        <v xml:space="preserve"> AMASYA Özel AÇI ANADOLU LİSESİ (çekildi)</v>
      </c>
      <c r="N68" s="288" t="s">
        <v>582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420" t="s">
        <v>62</v>
      </c>
      <c r="J70" s="421"/>
      <c r="K70" s="421"/>
      <c r="L70" s="421"/>
      <c r="M70" s="422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11" t="s">
        <v>434</v>
      </c>
      <c r="K71" s="412"/>
      <c r="L71" s="412"/>
      <c r="M71" s="413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11" t="s">
        <v>432</v>
      </c>
      <c r="K72" s="412"/>
      <c r="L72" s="412"/>
      <c r="M72" s="413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11" t="s">
        <v>545</v>
      </c>
      <c r="K73" s="412"/>
      <c r="L73" s="412"/>
      <c r="M73" s="413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61">
        <v>268</v>
      </c>
      <c r="D76" s="88">
        <v>45989</v>
      </c>
      <c r="E76" s="89">
        <v>0.39583333333333331</v>
      </c>
      <c r="F76" s="238" t="s">
        <v>339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494</v>
      </c>
      <c r="L76" s="60" t="s">
        <v>492</v>
      </c>
      <c r="M76" s="59" t="str">
        <f>J72</f>
        <v>Amasya 12 Haziran Anadolu Lisesi</v>
      </c>
      <c r="N76" s="79"/>
    </row>
    <row r="77" spans="3:14" ht="12.6" customHeight="1" x14ac:dyDescent="0.25">
      <c r="C77" s="361">
        <v>269</v>
      </c>
      <c r="D77" s="292">
        <v>45992</v>
      </c>
      <c r="E77" s="293">
        <v>0.39583333333333331</v>
      </c>
      <c r="F77" s="278" t="s">
        <v>339</v>
      </c>
      <c r="G77" s="278" t="s">
        <v>29</v>
      </c>
      <c r="H77" s="278" t="s">
        <v>31</v>
      </c>
      <c r="I77" s="278" t="s">
        <v>63</v>
      </c>
      <c r="J77" s="278" t="str">
        <f>J73</f>
        <v>AMASYA Özel KUTLUBEY KOLEJİ AL (ÇEKİLDİ)</v>
      </c>
      <c r="K77" s="294"/>
      <c r="L77" s="294"/>
      <c r="M77" s="278" t="str">
        <f>J71</f>
        <v>Amasya Şehit Ferhat Erdin Spor Lisesi</v>
      </c>
      <c r="N77" s="288" t="s">
        <v>544</v>
      </c>
    </row>
    <row r="78" spans="3:14" ht="12.6" customHeight="1" x14ac:dyDescent="0.25">
      <c r="C78" s="37">
        <v>270</v>
      </c>
      <c r="D78" s="292">
        <v>45994</v>
      </c>
      <c r="E78" s="293">
        <v>0.54166666666666663</v>
      </c>
      <c r="F78" s="278" t="s">
        <v>339</v>
      </c>
      <c r="G78" s="278" t="s">
        <v>29</v>
      </c>
      <c r="H78" s="278" t="s">
        <v>31</v>
      </c>
      <c r="I78" s="278" t="s">
        <v>63</v>
      </c>
      <c r="J78" s="278" t="str">
        <f>J72</f>
        <v>Amasya 12 Haziran Anadolu Lisesi</v>
      </c>
      <c r="K78" s="294"/>
      <c r="L78" s="294"/>
      <c r="M78" s="278" t="str">
        <f>J73</f>
        <v>AMASYA Özel KUTLUBEY KOLEJİ AL (ÇEKİLDİ)</v>
      </c>
      <c r="N78" s="288" t="s">
        <v>544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20" t="s">
        <v>64</v>
      </c>
      <c r="J80" s="421"/>
      <c r="K80" s="421"/>
      <c r="L80" s="421"/>
      <c r="M80" s="42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11" t="s">
        <v>429</v>
      </c>
      <c r="K81" s="412"/>
      <c r="L81" s="412"/>
      <c r="M81" s="413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11" t="s">
        <v>403</v>
      </c>
      <c r="K82" s="412"/>
      <c r="L82" s="412"/>
      <c r="M82" s="413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11" t="s">
        <v>214</v>
      </c>
      <c r="K83" s="412"/>
      <c r="L83" s="412"/>
      <c r="M83" s="413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61">
        <v>271</v>
      </c>
      <c r="D86" s="56">
        <v>45987</v>
      </c>
      <c r="E86" s="57">
        <v>0.60416666666666663</v>
      </c>
      <c r="F86" s="58" t="s">
        <v>339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8" t="s">
        <v>494</v>
      </c>
      <c r="L86" s="178" t="s">
        <v>493</v>
      </c>
      <c r="M86" s="58" t="str">
        <f>J82</f>
        <v>Amasya Türk Telekom Anadolu İHL</v>
      </c>
      <c r="N86" s="61"/>
    </row>
    <row r="87" spans="3:14" ht="12.6" customHeight="1" x14ac:dyDescent="0.25">
      <c r="C87" s="361">
        <v>272</v>
      </c>
      <c r="D87" s="56">
        <v>45989</v>
      </c>
      <c r="E87" s="57">
        <v>0.45833333333333331</v>
      </c>
      <c r="F87" s="58" t="s">
        <v>339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8" t="s">
        <v>494</v>
      </c>
      <c r="L87" s="178" t="s">
        <v>501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339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8" t="s">
        <v>493</v>
      </c>
      <c r="L88" s="178" t="s">
        <v>494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20" t="s">
        <v>65</v>
      </c>
      <c r="J90" s="421"/>
      <c r="K90" s="421"/>
      <c r="L90" s="421"/>
      <c r="M90" s="422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11" t="s">
        <v>216</v>
      </c>
      <c r="K91" s="412"/>
      <c r="L91" s="412"/>
      <c r="M91" s="413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11" t="s">
        <v>430</v>
      </c>
      <c r="K92" s="412"/>
      <c r="L92" s="412"/>
      <c r="M92" s="413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11" t="s">
        <v>431</v>
      </c>
      <c r="K93" s="412"/>
      <c r="L93" s="412"/>
      <c r="M93" s="413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61">
        <v>274</v>
      </c>
      <c r="D96" s="88">
        <v>45987</v>
      </c>
      <c r="E96" s="89">
        <v>0.54166666666666663</v>
      </c>
      <c r="F96" s="238" t="s">
        <v>339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492</v>
      </c>
      <c r="L96" s="60" t="s">
        <v>494</v>
      </c>
      <c r="M96" s="59" t="str">
        <f>J92</f>
        <v>Amasya Macit Zeren Fen Lisesi</v>
      </c>
      <c r="N96" s="79"/>
    </row>
    <row r="97" spans="3:14" ht="12.6" customHeight="1" x14ac:dyDescent="0.25">
      <c r="C97" s="361">
        <v>275</v>
      </c>
      <c r="D97" s="88">
        <v>45992</v>
      </c>
      <c r="E97" s="89">
        <v>0.45833333333333331</v>
      </c>
      <c r="F97" s="238" t="s">
        <v>339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493</v>
      </c>
      <c r="L97" s="60" t="s">
        <v>494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38" t="s">
        <v>339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494</v>
      </c>
      <c r="L98" s="60" t="s">
        <v>492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25"/>
      <c r="E99" s="226"/>
      <c r="F99" s="227"/>
      <c r="G99" s="227"/>
      <c r="H99" s="227"/>
      <c r="I99" s="227"/>
      <c r="J99" s="227"/>
      <c r="K99" s="228"/>
      <c r="L99" s="228"/>
      <c r="M99" s="227"/>
      <c r="N99" s="76"/>
    </row>
    <row r="100" spans="3:14" ht="12.6" customHeight="1" x14ac:dyDescent="0.25">
      <c r="C100" s="31"/>
      <c r="D100" s="225"/>
      <c r="E100" s="226"/>
      <c r="F100" s="227"/>
      <c r="G100" s="227"/>
      <c r="H100" s="227"/>
      <c r="I100" s="227"/>
      <c r="J100" s="227"/>
      <c r="K100" s="228"/>
      <c r="L100" s="228"/>
      <c r="M100" s="227"/>
      <c r="N100" s="76"/>
    </row>
    <row r="101" spans="3:14" ht="12.6" customHeight="1" x14ac:dyDescent="0.25">
      <c r="C101" s="31"/>
      <c r="D101" s="225"/>
      <c r="E101" s="226"/>
      <c r="F101" s="227"/>
      <c r="G101" s="227"/>
      <c r="H101" s="227"/>
      <c r="I101" s="420" t="s">
        <v>82</v>
      </c>
      <c r="J101" s="421"/>
      <c r="K101" s="421"/>
      <c r="L101" s="421"/>
      <c r="M101" s="422"/>
      <c r="N101" s="76"/>
    </row>
    <row r="102" spans="3:14" ht="12.6" customHeight="1" x14ac:dyDescent="0.25">
      <c r="C102" s="31"/>
      <c r="D102" s="225"/>
      <c r="E102" s="226"/>
      <c r="F102" s="227"/>
      <c r="G102" s="227"/>
      <c r="H102" s="227"/>
      <c r="I102" s="62" t="s">
        <v>83</v>
      </c>
      <c r="J102" s="411" t="s">
        <v>218</v>
      </c>
      <c r="K102" s="412"/>
      <c r="L102" s="412"/>
      <c r="M102" s="413"/>
      <c r="N102" s="76"/>
    </row>
    <row r="103" spans="3:14" ht="12.6" customHeight="1" x14ac:dyDescent="0.25">
      <c r="C103" s="31"/>
      <c r="D103" s="225"/>
      <c r="E103" s="226"/>
      <c r="F103" s="227"/>
      <c r="G103" s="227"/>
      <c r="H103" s="227"/>
      <c r="I103" s="62" t="s">
        <v>84</v>
      </c>
      <c r="J103" s="411" t="s">
        <v>217</v>
      </c>
      <c r="K103" s="412"/>
      <c r="L103" s="412"/>
      <c r="M103" s="413"/>
      <c r="N103" s="76"/>
    </row>
    <row r="104" spans="3:14" ht="12.6" customHeight="1" x14ac:dyDescent="0.25">
      <c r="C104" s="31"/>
      <c r="D104" s="225"/>
      <c r="E104" s="226"/>
      <c r="F104" s="227"/>
      <c r="G104" s="227"/>
      <c r="H104" s="227"/>
      <c r="I104" s="227"/>
      <c r="J104" s="227"/>
      <c r="K104" s="228"/>
      <c r="L104" s="228"/>
      <c r="M104" s="227"/>
      <c r="N104" s="76"/>
    </row>
    <row r="105" spans="3:14" ht="12.6" customHeight="1" x14ac:dyDescent="0.25">
      <c r="C105" s="31"/>
      <c r="D105" s="225"/>
      <c r="E105" s="226"/>
      <c r="F105" s="227"/>
      <c r="G105" s="227"/>
      <c r="H105" s="227"/>
      <c r="I105" s="227"/>
      <c r="J105" s="227"/>
      <c r="K105" s="228"/>
      <c r="L105" s="228"/>
      <c r="M105" s="227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2">
        <v>45994</v>
      </c>
      <c r="E107" s="89">
        <v>0.5625</v>
      </c>
      <c r="F107" s="215" t="s">
        <v>334</v>
      </c>
      <c r="G107" s="215" t="s">
        <v>29</v>
      </c>
      <c r="H107" s="215" t="s">
        <v>92</v>
      </c>
      <c r="I107" s="215" t="s">
        <v>63</v>
      </c>
      <c r="J107" s="215" t="str">
        <f>J102</f>
        <v>Gümüşhacıköy Şehit Sercan Koç ÇPAL</v>
      </c>
      <c r="K107" s="60" t="s">
        <v>492</v>
      </c>
      <c r="L107" s="60" t="s">
        <v>494</v>
      </c>
      <c r="M107" s="215" t="str">
        <f>J103</f>
        <v>Gümüşhacıköy Hasan Coci AL</v>
      </c>
      <c r="N107" s="79" t="s">
        <v>458</v>
      </c>
    </row>
    <row r="108" spans="3:14" ht="12.6" customHeight="1" x14ac:dyDescent="0.25">
      <c r="C108" s="31"/>
      <c r="D108" s="225"/>
      <c r="E108" s="226"/>
      <c r="F108" s="227"/>
      <c r="G108" s="227"/>
      <c r="H108" s="227"/>
      <c r="I108" s="227"/>
      <c r="J108" s="227"/>
      <c r="K108" s="228"/>
      <c r="L108" s="228"/>
      <c r="M108" s="227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20" t="s">
        <v>87</v>
      </c>
      <c r="J109" s="421"/>
      <c r="K109" s="421"/>
      <c r="L109" s="421"/>
      <c r="M109" s="422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11" t="s">
        <v>439</v>
      </c>
      <c r="K110" s="412"/>
      <c r="L110" s="412"/>
      <c r="M110" s="413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11" t="s">
        <v>212</v>
      </c>
      <c r="K111" s="412"/>
      <c r="L111" s="412"/>
      <c r="M111" s="413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11" t="s">
        <v>428</v>
      </c>
      <c r="K112" s="412"/>
      <c r="L112" s="412"/>
      <c r="M112" s="413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61">
        <v>278</v>
      </c>
      <c r="D115" s="272">
        <v>45987</v>
      </c>
      <c r="E115" s="89">
        <v>0.45833333333333331</v>
      </c>
      <c r="F115" s="289" t="s">
        <v>470</v>
      </c>
      <c r="G115" s="215" t="s">
        <v>29</v>
      </c>
      <c r="H115" s="215" t="s">
        <v>93</v>
      </c>
      <c r="I115" s="215" t="s">
        <v>63</v>
      </c>
      <c r="J115" s="215" t="str">
        <f>J110</f>
        <v>Hamamözü Adil Candemir Anadolu Lisesi</v>
      </c>
      <c r="K115" s="60" t="s">
        <v>494</v>
      </c>
      <c r="L115" s="60" t="s">
        <v>492</v>
      </c>
      <c r="M115" s="215" t="str">
        <f>J111</f>
        <v>Merzifon Fen Lisesi(A</v>
      </c>
      <c r="N115" s="291" t="s">
        <v>471</v>
      </c>
    </row>
    <row r="116" spans="3:14" ht="12.6" customHeight="1" x14ac:dyDescent="0.25">
      <c r="C116" s="361">
        <v>279</v>
      </c>
      <c r="D116" s="88">
        <v>45992</v>
      </c>
      <c r="E116" s="89">
        <v>0.45833333333333331</v>
      </c>
      <c r="F116" s="289" t="s">
        <v>334</v>
      </c>
      <c r="G116" s="215" t="s">
        <v>29</v>
      </c>
      <c r="H116" s="238" t="s">
        <v>93</v>
      </c>
      <c r="I116" s="215" t="s">
        <v>63</v>
      </c>
      <c r="J116" s="215" t="str">
        <f>J112</f>
        <v>Merzifon İrfanlı Anadolu Lisesi</v>
      </c>
      <c r="K116" s="60" t="s">
        <v>492</v>
      </c>
      <c r="L116" s="60" t="s">
        <v>494</v>
      </c>
      <c r="M116" s="215" t="str">
        <f>J110</f>
        <v>Hamamözü Adil Candemir Anadolu Lisesi</v>
      </c>
      <c r="N116" s="79" t="s">
        <v>479</v>
      </c>
    </row>
    <row r="117" spans="3:14" ht="12.6" customHeight="1" x14ac:dyDescent="0.25">
      <c r="C117" s="37">
        <v>280</v>
      </c>
      <c r="D117" s="88">
        <v>45995</v>
      </c>
      <c r="E117" s="303">
        <v>0.41666666666666669</v>
      </c>
      <c r="F117" s="289" t="s">
        <v>334</v>
      </c>
      <c r="G117" s="215" t="s">
        <v>29</v>
      </c>
      <c r="H117" s="238" t="s">
        <v>93</v>
      </c>
      <c r="I117" s="215" t="s">
        <v>63</v>
      </c>
      <c r="J117" s="215" t="str">
        <f>J111</f>
        <v>Merzifon Fen Lisesi(A</v>
      </c>
      <c r="K117" s="60" t="s">
        <v>494</v>
      </c>
      <c r="L117" s="60" t="s">
        <v>493</v>
      </c>
      <c r="M117" s="215" t="str">
        <f>J112</f>
        <v>Merzifon İrfanlı Anadolu Lisesi</v>
      </c>
      <c r="N117" s="79" t="s">
        <v>485</v>
      </c>
    </row>
    <row r="118" spans="3:14" ht="12.6" customHeight="1" x14ac:dyDescent="0.25">
      <c r="C118" s="31"/>
      <c r="D118" s="225"/>
      <c r="E118" s="226"/>
      <c r="F118" s="227"/>
      <c r="G118" s="227"/>
      <c r="H118" s="227"/>
      <c r="I118" s="227"/>
      <c r="J118" s="227"/>
      <c r="K118" s="228"/>
      <c r="L118" s="228"/>
      <c r="M118" s="227"/>
      <c r="N118" s="76"/>
    </row>
    <row r="119" spans="3:14" ht="12.6" customHeight="1" x14ac:dyDescent="0.25">
      <c r="C119" s="31"/>
      <c r="D119" s="225"/>
      <c r="E119" s="226"/>
      <c r="F119" s="227"/>
      <c r="G119" s="227"/>
      <c r="H119" s="227"/>
      <c r="I119" s="227"/>
      <c r="J119" s="227"/>
      <c r="K119" s="228"/>
      <c r="L119" s="228"/>
      <c r="M119" s="227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20" t="s">
        <v>219</v>
      </c>
      <c r="J120" s="421"/>
      <c r="K120" s="421"/>
      <c r="L120" s="421"/>
      <c r="M120" s="422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335</v>
      </c>
      <c r="J121" s="411" t="s">
        <v>426</v>
      </c>
      <c r="K121" s="412"/>
      <c r="L121" s="412"/>
      <c r="M121" s="413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336</v>
      </c>
      <c r="J122" s="411" t="s">
        <v>213</v>
      </c>
      <c r="K122" s="412"/>
      <c r="L122" s="412"/>
      <c r="M122" s="413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337</v>
      </c>
      <c r="J123" s="411" t="s">
        <v>587</v>
      </c>
      <c r="K123" s="412"/>
      <c r="L123" s="412"/>
      <c r="M123" s="413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61">
        <v>281</v>
      </c>
      <c r="D126" s="88">
        <v>45989</v>
      </c>
      <c r="E126" s="303">
        <v>0.45833333333333331</v>
      </c>
      <c r="F126" s="289" t="s">
        <v>334</v>
      </c>
      <c r="G126" s="215" t="s">
        <v>29</v>
      </c>
      <c r="H126" s="215" t="s">
        <v>338</v>
      </c>
      <c r="I126" s="215" t="s">
        <v>63</v>
      </c>
      <c r="J126" s="215" t="str">
        <f>J121</f>
        <v>Merzifon Şehit Ahmet Özsoy Kız AİHL</v>
      </c>
      <c r="K126" s="60" t="s">
        <v>494</v>
      </c>
      <c r="L126" s="60" t="s">
        <v>493</v>
      </c>
      <c r="M126" s="215" t="str">
        <f>J122</f>
        <v>Merzifon Anadolu Lisesi(A)</v>
      </c>
      <c r="N126" s="79" t="s">
        <v>485</v>
      </c>
    </row>
    <row r="127" spans="3:14" ht="12.6" customHeight="1" x14ac:dyDescent="0.25">
      <c r="C127" s="361">
        <v>282</v>
      </c>
      <c r="D127" s="292">
        <v>45992</v>
      </c>
      <c r="E127" s="293">
        <v>0.39583333333333331</v>
      </c>
      <c r="F127" s="278" t="s">
        <v>334</v>
      </c>
      <c r="G127" s="278" t="s">
        <v>29</v>
      </c>
      <c r="H127" s="278" t="s">
        <v>338</v>
      </c>
      <c r="I127" s="278" t="s">
        <v>63</v>
      </c>
      <c r="J127" s="278" t="str">
        <f>J123</f>
        <v>Merzifon Şehit Dursun Özsaraç MTAL(çekildi)</v>
      </c>
      <c r="K127" s="294"/>
      <c r="L127" s="294"/>
      <c r="M127" s="278" t="str">
        <f>J121</f>
        <v>Merzifon Şehit Ahmet Özsoy Kız AİHL</v>
      </c>
      <c r="N127" s="288" t="s">
        <v>588</v>
      </c>
    </row>
    <row r="128" spans="3:14" ht="12.6" customHeight="1" x14ac:dyDescent="0.25">
      <c r="C128" s="37">
        <v>283</v>
      </c>
      <c r="D128" s="292">
        <v>45995</v>
      </c>
      <c r="E128" s="293">
        <v>0.47916666666666669</v>
      </c>
      <c r="F128" s="278" t="s">
        <v>334</v>
      </c>
      <c r="G128" s="278" t="s">
        <v>29</v>
      </c>
      <c r="H128" s="278" t="s">
        <v>338</v>
      </c>
      <c r="I128" s="278" t="s">
        <v>63</v>
      </c>
      <c r="J128" s="278" t="str">
        <f>J122</f>
        <v>Merzifon Anadolu Lisesi(A)</v>
      </c>
      <c r="K128" s="294"/>
      <c r="L128" s="294"/>
      <c r="M128" s="278" t="str">
        <f>J123</f>
        <v>Merzifon Şehit Dursun Özsaraç MTAL(çekildi)</v>
      </c>
      <c r="N128" s="288" t="s">
        <v>588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20" t="s">
        <v>41</v>
      </c>
      <c r="J129" s="421"/>
      <c r="K129" s="421"/>
      <c r="L129" s="421"/>
      <c r="M129" s="422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36">
        <v>1</v>
      </c>
      <c r="J130" s="411" t="s">
        <v>402</v>
      </c>
      <c r="K130" s="412"/>
      <c r="L130" s="412"/>
      <c r="M130" s="413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36">
        <v>2</v>
      </c>
      <c r="J131" s="411" t="s">
        <v>441</v>
      </c>
      <c r="K131" s="412"/>
      <c r="L131" s="412"/>
      <c r="M131" s="413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36">
        <v>3</v>
      </c>
      <c r="J132" s="423" t="s">
        <v>434</v>
      </c>
      <c r="K132" s="424"/>
      <c r="L132" s="424"/>
      <c r="M132" s="425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36">
        <v>4</v>
      </c>
      <c r="J133" s="423" t="s">
        <v>214</v>
      </c>
      <c r="K133" s="424"/>
      <c r="L133" s="424"/>
      <c r="M133" s="425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36">
        <v>5</v>
      </c>
      <c r="J134" s="411" t="s">
        <v>430</v>
      </c>
      <c r="K134" s="412"/>
      <c r="L134" s="412"/>
      <c r="M134" s="413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36">
        <v>6</v>
      </c>
      <c r="J135" s="423" t="s">
        <v>217</v>
      </c>
      <c r="K135" s="424"/>
      <c r="L135" s="424"/>
      <c r="M135" s="425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36">
        <v>7</v>
      </c>
      <c r="J136" s="423" t="s">
        <v>439</v>
      </c>
      <c r="K136" s="424"/>
      <c r="L136" s="424"/>
      <c r="M136" s="425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36">
        <v>8</v>
      </c>
      <c r="J137" s="423" t="s">
        <v>426</v>
      </c>
      <c r="K137" s="424"/>
      <c r="L137" s="424"/>
      <c r="M137" s="425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39"/>
      <c r="K138" s="339"/>
      <c r="L138" s="339"/>
      <c r="M138" s="339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38" t="s">
        <v>339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494</v>
      </c>
      <c r="L140" s="60" t="s">
        <v>493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38" t="s">
        <v>339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494</v>
      </c>
      <c r="L141" s="60" t="s">
        <v>492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38" t="s">
        <v>339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492</v>
      </c>
      <c r="L142" s="60" t="s">
        <v>494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38" t="s">
        <v>339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494</v>
      </c>
      <c r="L143" s="60" t="s">
        <v>492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420" t="s">
        <v>27</v>
      </c>
      <c r="J145" s="421"/>
      <c r="K145" s="421"/>
      <c r="L145" s="421"/>
      <c r="M145" s="422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36" t="s">
        <v>14</v>
      </c>
      <c r="J146" s="423" t="s">
        <v>402</v>
      </c>
      <c r="K146" s="424"/>
      <c r="L146" s="424"/>
      <c r="M146" s="425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36" t="s">
        <v>15</v>
      </c>
      <c r="J147" s="426" t="s">
        <v>434</v>
      </c>
      <c r="K147" s="426"/>
      <c r="L147" s="426"/>
      <c r="M147" s="426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36" t="s">
        <v>16</v>
      </c>
      <c r="J148" s="423" t="s">
        <v>217</v>
      </c>
      <c r="K148" s="424"/>
      <c r="L148" s="424"/>
      <c r="M148" s="425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36" t="s">
        <v>17</v>
      </c>
      <c r="J149" s="423" t="s">
        <v>430</v>
      </c>
      <c r="K149" s="424"/>
      <c r="L149" s="424"/>
      <c r="M149" s="425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38" t="s">
        <v>339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493</v>
      </c>
      <c r="L151" s="60" t="s">
        <v>494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38" t="s">
        <v>339</v>
      </c>
      <c r="G152" s="59" t="s">
        <v>29</v>
      </c>
      <c r="H152" s="59" t="s">
        <v>52</v>
      </c>
      <c r="I152" s="59" t="s">
        <v>63</v>
      </c>
      <c r="J152" s="367" t="s">
        <v>217</v>
      </c>
      <c r="K152" s="60" t="s">
        <v>492</v>
      </c>
      <c r="L152" s="60" t="s">
        <v>494</v>
      </c>
      <c r="M152" s="367" t="s">
        <v>430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420" t="s">
        <v>53</v>
      </c>
      <c r="J154" s="421"/>
      <c r="K154" s="421"/>
      <c r="L154" s="421"/>
      <c r="M154" s="422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11" t="s">
        <v>402</v>
      </c>
      <c r="K155" s="412"/>
      <c r="L155" s="412"/>
      <c r="M155" s="413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11" t="s">
        <v>217</v>
      </c>
      <c r="K156" s="412"/>
      <c r="L156" s="412"/>
      <c r="M156" s="413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66">
        <v>0.4375</v>
      </c>
      <c r="F158" s="238" t="s">
        <v>339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501</v>
      </c>
      <c r="L158" s="60" t="s">
        <v>494</v>
      </c>
      <c r="M158" s="59" t="str">
        <f>J156</f>
        <v>Gümüşhacıköy Hasan Coci AL</v>
      </c>
      <c r="N158" s="79" t="s">
        <v>603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420" t="s">
        <v>28</v>
      </c>
      <c r="J160" s="421"/>
      <c r="K160" s="421"/>
      <c r="L160" s="421"/>
      <c r="M160" s="422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11" t="s">
        <v>434</v>
      </c>
      <c r="K161" s="412"/>
      <c r="L161" s="412"/>
      <c r="M161" s="413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11" t="s">
        <v>430</v>
      </c>
      <c r="K162" s="412"/>
      <c r="L162" s="412"/>
      <c r="M162" s="413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68">
        <v>0.5625</v>
      </c>
      <c r="F164" s="238" t="s">
        <v>339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 t="s">
        <v>494</v>
      </c>
      <c r="L164" s="86" t="s">
        <v>492</v>
      </c>
      <c r="M164" s="85" t="str">
        <f>J162</f>
        <v>Amasya Macit Zeren Fen Lisesi</v>
      </c>
      <c r="N164" s="80" t="s">
        <v>622</v>
      </c>
    </row>
    <row r="165" spans="3:14" ht="12.6" customHeight="1" thickBot="1" x14ac:dyDescent="0.3"/>
    <row r="166" spans="3:14" ht="12.6" customHeight="1" x14ac:dyDescent="0.25">
      <c r="C166" s="427" t="s">
        <v>20</v>
      </c>
      <c r="D166" s="428"/>
      <c r="E166" s="428"/>
      <c r="F166" s="428"/>
      <c r="G166" s="428"/>
      <c r="H166" s="428"/>
      <c r="I166" s="428"/>
      <c r="J166" s="428"/>
      <c r="K166" s="428"/>
      <c r="L166" s="428"/>
      <c r="M166" s="428"/>
      <c r="N166" s="429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420" t="s">
        <v>20</v>
      </c>
      <c r="J168" s="421"/>
      <c r="K168" s="421"/>
      <c r="L168" s="421"/>
      <c r="M168" s="422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11" t="s">
        <v>553</v>
      </c>
      <c r="K169" s="412"/>
      <c r="L169" s="412"/>
      <c r="M169" s="413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11" t="s">
        <v>554</v>
      </c>
      <c r="K170" s="412"/>
      <c r="L170" s="412"/>
      <c r="M170" s="413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11" t="s">
        <v>215</v>
      </c>
      <c r="K171" s="412"/>
      <c r="L171" s="412"/>
      <c r="M171" s="413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11" t="s">
        <v>432</v>
      </c>
      <c r="K172" s="412"/>
      <c r="L172" s="412"/>
      <c r="M172" s="413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130</v>
      </c>
      <c r="J173" s="411" t="s">
        <v>431</v>
      </c>
      <c r="K173" s="412"/>
      <c r="L173" s="412"/>
      <c r="M173" s="413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9"/>
      <c r="J174" s="230"/>
      <c r="K174" s="230"/>
      <c r="L174" s="230"/>
      <c r="M174" s="230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61">
        <v>292</v>
      </c>
      <c r="D176" s="279">
        <v>45979</v>
      </c>
      <c r="E176" s="280">
        <v>0.39583333333333331</v>
      </c>
      <c r="F176" s="281" t="s">
        <v>339</v>
      </c>
      <c r="G176" s="281" t="s">
        <v>29</v>
      </c>
      <c r="H176" s="281" t="s">
        <v>70</v>
      </c>
      <c r="I176" s="281" t="s">
        <v>227</v>
      </c>
      <c r="J176" s="281" t="str">
        <f>J169</f>
        <v>AMASYA ÖZEL AÇI ANADOLU LİSESİ(ÇEKİLDİ)</v>
      </c>
      <c r="K176" s="282"/>
      <c r="L176" s="282"/>
      <c r="M176" s="281" t="str">
        <f>J172</f>
        <v>Amasya 12 Haziran Anadolu Lisesi</v>
      </c>
      <c r="N176" s="283" t="s">
        <v>491</v>
      </c>
    </row>
    <row r="177" spans="3:14" ht="12.6" customHeight="1" x14ac:dyDescent="0.25">
      <c r="C177" s="361">
        <v>293</v>
      </c>
      <c r="D177" s="279">
        <v>45979</v>
      </c>
      <c r="E177" s="280">
        <v>0.45833333333333331</v>
      </c>
      <c r="F177" s="281" t="s">
        <v>339</v>
      </c>
      <c r="G177" s="281" t="s">
        <v>29</v>
      </c>
      <c r="H177" s="281" t="s">
        <v>70</v>
      </c>
      <c r="I177" s="281" t="s">
        <v>227</v>
      </c>
      <c r="J177" s="281" t="str">
        <f>J170</f>
        <v>Suluova Şehit Osman Karakuş Anadolu İHL(ÇEKİLDİ</v>
      </c>
      <c r="K177" s="282"/>
      <c r="L177" s="282"/>
      <c r="M177" s="281" t="str">
        <f>J171</f>
        <v>Amasya Sabuncuoğlu Şerefeddin MTAL</v>
      </c>
      <c r="N177" s="283" t="s">
        <v>490</v>
      </c>
    </row>
    <row r="178" spans="3:14" ht="12.6" customHeight="1" x14ac:dyDescent="0.25">
      <c r="C178" s="361">
        <v>294</v>
      </c>
      <c r="D178" s="88">
        <v>45981</v>
      </c>
      <c r="E178" s="303">
        <v>0.54166666666666663</v>
      </c>
      <c r="F178" s="238" t="s">
        <v>339</v>
      </c>
      <c r="G178" s="215" t="s">
        <v>29</v>
      </c>
      <c r="H178" s="238" t="s">
        <v>70</v>
      </c>
      <c r="I178" s="215" t="s">
        <v>227</v>
      </c>
      <c r="J178" s="215" t="str">
        <f>J173</f>
        <v>Amasya Atatürk Anadolu Lisesi</v>
      </c>
      <c r="K178" s="60" t="s">
        <v>492</v>
      </c>
      <c r="L178" s="60" t="s">
        <v>494</v>
      </c>
      <c r="M178" s="215" t="str">
        <f>J171</f>
        <v>Amasya Sabuncuoğlu Şerefeddin MTAL</v>
      </c>
      <c r="N178" s="79" t="s">
        <v>461</v>
      </c>
    </row>
    <row r="179" spans="3:14" ht="12.6" customHeight="1" x14ac:dyDescent="0.25">
      <c r="C179" s="361">
        <v>295</v>
      </c>
      <c r="D179" s="279">
        <v>45981</v>
      </c>
      <c r="E179" s="280">
        <v>0.60416666666666663</v>
      </c>
      <c r="F179" s="281" t="s">
        <v>339</v>
      </c>
      <c r="G179" s="281" t="s">
        <v>29</v>
      </c>
      <c r="H179" s="281" t="s">
        <v>70</v>
      </c>
      <c r="I179" s="281" t="s">
        <v>227</v>
      </c>
      <c r="J179" s="281" t="str">
        <f>J169</f>
        <v>AMASYA ÖZEL AÇI ANADOLU LİSESİ(ÇEKİLDİ)</v>
      </c>
      <c r="K179" s="282"/>
      <c r="L179" s="282"/>
      <c r="M179" s="281" t="str">
        <f>J170</f>
        <v>Suluova Şehit Osman Karakuş Anadolu İHL(ÇEKİLDİ</v>
      </c>
      <c r="N179" s="283" t="s">
        <v>490</v>
      </c>
    </row>
    <row r="180" spans="3:14" ht="12.6" customHeight="1" x14ac:dyDescent="0.25">
      <c r="C180" s="361">
        <v>296</v>
      </c>
      <c r="D180" s="279">
        <v>45986</v>
      </c>
      <c r="E180" s="280">
        <v>0.45833333333333331</v>
      </c>
      <c r="F180" s="281" t="s">
        <v>339</v>
      </c>
      <c r="G180" s="281" t="s">
        <v>29</v>
      </c>
      <c r="H180" s="281" t="s">
        <v>70</v>
      </c>
      <c r="I180" s="281" t="s">
        <v>227</v>
      </c>
      <c r="J180" s="281" t="str">
        <f>J172</f>
        <v>Amasya 12 Haziran Anadolu Lisesi</v>
      </c>
      <c r="K180" s="282"/>
      <c r="L180" s="282"/>
      <c r="M180" s="281" t="str">
        <f>J170</f>
        <v>Suluova Şehit Osman Karakuş Anadolu İHL(ÇEKİLDİ</v>
      </c>
      <c r="N180" s="283" t="s">
        <v>490</v>
      </c>
    </row>
    <row r="181" spans="3:14" ht="12.6" customHeight="1" x14ac:dyDescent="0.25">
      <c r="C181" s="361">
        <v>297</v>
      </c>
      <c r="D181" s="279">
        <v>45986</v>
      </c>
      <c r="E181" s="280">
        <v>0.39583333333333331</v>
      </c>
      <c r="F181" s="281" t="s">
        <v>339</v>
      </c>
      <c r="G181" s="281" t="s">
        <v>29</v>
      </c>
      <c r="H181" s="281" t="s">
        <v>70</v>
      </c>
      <c r="I181" s="281" t="s">
        <v>227</v>
      </c>
      <c r="J181" s="281" t="str">
        <f>J173</f>
        <v>Amasya Atatürk Anadolu Lisesi</v>
      </c>
      <c r="K181" s="282"/>
      <c r="L181" s="282"/>
      <c r="M181" s="281" t="str">
        <f>J169</f>
        <v>AMASYA ÖZEL AÇI ANADOLU LİSESİ(ÇEKİLDİ)</v>
      </c>
      <c r="N181" s="283" t="s">
        <v>491</v>
      </c>
    </row>
    <row r="182" spans="3:14" ht="12.6" customHeight="1" x14ac:dyDescent="0.25">
      <c r="C182" s="361">
        <v>298</v>
      </c>
      <c r="D182" s="279">
        <v>45989</v>
      </c>
      <c r="E182" s="280" t="s">
        <v>499</v>
      </c>
      <c r="F182" s="281" t="s">
        <v>339</v>
      </c>
      <c r="G182" s="281" t="s">
        <v>29</v>
      </c>
      <c r="H182" s="281" t="s">
        <v>70</v>
      </c>
      <c r="I182" s="281" t="s">
        <v>227</v>
      </c>
      <c r="J182" s="281" t="str">
        <f>J171</f>
        <v>Amasya Sabuncuoğlu Şerefeddin MTAL</v>
      </c>
      <c r="K182" s="282"/>
      <c r="L182" s="282"/>
      <c r="M182" s="281" t="str">
        <f>J169</f>
        <v>AMASYA ÖZEL AÇI ANADOLU LİSESİ(ÇEKİLDİ)</v>
      </c>
      <c r="N182" s="283" t="s">
        <v>491</v>
      </c>
    </row>
    <row r="183" spans="3:14" ht="12.6" customHeight="1" x14ac:dyDescent="0.25">
      <c r="C183" s="361">
        <v>299</v>
      </c>
      <c r="D183" s="88">
        <v>45989</v>
      </c>
      <c r="E183" s="303">
        <v>0.54166666666666663</v>
      </c>
      <c r="F183" s="238" t="s">
        <v>339</v>
      </c>
      <c r="G183" s="215" t="s">
        <v>29</v>
      </c>
      <c r="H183" s="238" t="s">
        <v>70</v>
      </c>
      <c r="I183" s="215" t="s">
        <v>227</v>
      </c>
      <c r="J183" s="215" t="str">
        <f>J172</f>
        <v>Amasya 12 Haziran Anadolu Lisesi</v>
      </c>
      <c r="K183" s="60" t="s">
        <v>501</v>
      </c>
      <c r="L183" s="60" t="s">
        <v>494</v>
      </c>
      <c r="M183" s="215" t="str">
        <f>J173</f>
        <v>Amasya Atatürk Anadolu Lisesi</v>
      </c>
      <c r="N183" s="79" t="s">
        <v>461</v>
      </c>
    </row>
    <row r="184" spans="3:14" ht="12.6" customHeight="1" x14ac:dyDescent="0.25">
      <c r="C184" s="361">
        <v>300</v>
      </c>
      <c r="D184" s="332">
        <v>45995</v>
      </c>
      <c r="E184" s="280">
        <v>0.54166666666666663</v>
      </c>
      <c r="F184" s="281" t="s">
        <v>339</v>
      </c>
      <c r="G184" s="281" t="s">
        <v>29</v>
      </c>
      <c r="H184" s="281" t="s">
        <v>70</v>
      </c>
      <c r="I184" s="281" t="s">
        <v>227</v>
      </c>
      <c r="J184" s="281" t="str">
        <f>J170</f>
        <v>Suluova Şehit Osman Karakuş Anadolu İHL(ÇEKİLDİ</v>
      </c>
      <c r="K184" s="282"/>
      <c r="L184" s="282"/>
      <c r="M184" s="281" t="str">
        <f>J173</f>
        <v>Amasya Atatürk Anadolu Lisesi</v>
      </c>
      <c r="N184" s="283" t="s">
        <v>490</v>
      </c>
    </row>
    <row r="185" spans="3:14" ht="12.6" customHeight="1" thickBot="1" x14ac:dyDescent="0.3">
      <c r="C185" s="37">
        <v>301</v>
      </c>
      <c r="D185" s="256">
        <v>45995</v>
      </c>
      <c r="E185" s="89">
        <v>0.45833333333333331</v>
      </c>
      <c r="F185" s="238" t="s">
        <v>339</v>
      </c>
      <c r="G185" s="85" t="s">
        <v>29</v>
      </c>
      <c r="H185" s="238" t="s">
        <v>70</v>
      </c>
      <c r="I185" s="215" t="s">
        <v>227</v>
      </c>
      <c r="J185" s="85" t="str">
        <f>J171</f>
        <v>Amasya Sabuncuoğlu Şerefeddin MTAL</v>
      </c>
      <c r="K185" s="86" t="s">
        <v>494</v>
      </c>
      <c r="L185" s="86" t="s">
        <v>492</v>
      </c>
      <c r="M185" s="85" t="str">
        <f>J172</f>
        <v>Amasya 12 Haziran Anadolu Lisesi</v>
      </c>
      <c r="N185" s="79"/>
    </row>
    <row r="186" spans="3:14" ht="12.6" customHeight="1" x14ac:dyDescent="0.25">
      <c r="C186" s="227"/>
      <c r="D186" s="225"/>
      <c r="E186" s="226"/>
      <c r="F186" s="227"/>
      <c r="G186" s="227"/>
      <c r="H186" s="227"/>
      <c r="I186" s="227"/>
      <c r="J186" s="227"/>
      <c r="K186" s="228"/>
      <c r="L186" s="228"/>
      <c r="M186" s="227"/>
      <c r="N186" s="227"/>
    </row>
    <row r="187" spans="3:14" ht="12.6" customHeight="1" thickBot="1" x14ac:dyDescent="0.3"/>
    <row r="188" spans="3:14" ht="12.6" customHeight="1" x14ac:dyDescent="0.25">
      <c r="C188" s="481" t="s">
        <v>21</v>
      </c>
      <c r="D188" s="482"/>
      <c r="E188" s="482"/>
      <c r="F188" s="482"/>
      <c r="G188" s="482"/>
      <c r="H188" s="482"/>
      <c r="I188" s="482"/>
      <c r="J188" s="482"/>
      <c r="K188" s="482"/>
      <c r="L188" s="482"/>
      <c r="M188" s="482"/>
      <c r="N188" s="483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420" t="s">
        <v>57</v>
      </c>
      <c r="J190" s="421"/>
      <c r="K190" s="421"/>
      <c r="L190" s="421"/>
      <c r="M190" s="422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11" t="s">
        <v>404</v>
      </c>
      <c r="K191" s="412"/>
      <c r="L191" s="412"/>
      <c r="M191" s="413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11" t="s">
        <v>405</v>
      </c>
      <c r="K192" s="412"/>
      <c r="L192" s="412"/>
      <c r="M192" s="413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11" t="s">
        <v>570</v>
      </c>
      <c r="K193" s="412"/>
      <c r="L193" s="412"/>
      <c r="M193" s="413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11" t="s">
        <v>415</v>
      </c>
      <c r="K194" s="412"/>
      <c r="L194" s="412"/>
      <c r="M194" s="413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210</v>
      </c>
      <c r="J195" s="411" t="s">
        <v>575</v>
      </c>
      <c r="K195" s="412"/>
      <c r="L195" s="412"/>
      <c r="M195" s="413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61">
        <v>302</v>
      </c>
      <c r="D198" s="88">
        <v>45978</v>
      </c>
      <c r="E198" s="257">
        <v>0.39583333333333331</v>
      </c>
      <c r="F198" s="215" t="s">
        <v>341</v>
      </c>
      <c r="G198" s="215" t="s">
        <v>29</v>
      </c>
      <c r="H198" s="215" t="s">
        <v>70</v>
      </c>
      <c r="I198" s="215" t="s">
        <v>21</v>
      </c>
      <c r="J198" s="215" t="str">
        <f>J191</f>
        <v>AMASYA ÖZEL BAŞARIR ORTAOKULU</v>
      </c>
      <c r="K198" s="60" t="s">
        <v>492</v>
      </c>
      <c r="L198" s="60" t="s">
        <v>494</v>
      </c>
      <c r="M198" s="215" t="str">
        <f>J194</f>
        <v>Amasya Türk Telekom Anadolu İmam Hatip O.O</v>
      </c>
      <c r="N198" s="79" t="s">
        <v>26</v>
      </c>
    </row>
    <row r="199" spans="3:14" ht="12.6" customHeight="1" x14ac:dyDescent="0.25">
      <c r="C199" s="361">
        <v>303</v>
      </c>
      <c r="D199" s="88">
        <v>45978</v>
      </c>
      <c r="E199" s="89">
        <v>0.45833333333333331</v>
      </c>
      <c r="F199" s="238" t="s">
        <v>341</v>
      </c>
      <c r="G199" s="215" t="s">
        <v>29</v>
      </c>
      <c r="H199" s="238" t="s">
        <v>70</v>
      </c>
      <c r="I199" s="215" t="s">
        <v>21</v>
      </c>
      <c r="J199" s="215" t="str">
        <f>J192</f>
        <v>Amasya Serdar Zeren Ortaokulu</v>
      </c>
      <c r="K199" s="60" t="s">
        <v>494</v>
      </c>
      <c r="L199" s="60" t="s">
        <v>492</v>
      </c>
      <c r="M199" s="215" t="str">
        <f>J193</f>
        <v>Amasya Ziyaret TOKİ Ortaokulu (ÇEKİLDİ)</v>
      </c>
      <c r="N199" s="79"/>
    </row>
    <row r="200" spans="3:14" ht="12.6" customHeight="1" x14ac:dyDescent="0.25">
      <c r="C200" s="361">
        <v>304</v>
      </c>
      <c r="D200" s="88">
        <v>45980</v>
      </c>
      <c r="E200" s="89">
        <v>0.45833333333333331</v>
      </c>
      <c r="F200" s="238" t="s">
        <v>341</v>
      </c>
      <c r="G200" s="215" t="s">
        <v>29</v>
      </c>
      <c r="H200" s="238" t="s">
        <v>70</v>
      </c>
      <c r="I200" s="215" t="s">
        <v>21</v>
      </c>
      <c r="J200" s="215" t="str">
        <f>J195</f>
        <v>Amasya Tuğgeneral Hikmet Akıncı Ortaokulu (Çekildi)</v>
      </c>
      <c r="K200" s="60" t="s">
        <v>494</v>
      </c>
      <c r="L200" s="60" t="s">
        <v>492</v>
      </c>
      <c r="M200" s="215" t="str">
        <f>J193</f>
        <v>Amasya Ziyaret TOKİ Ortaokulu (ÇEKİLDİ)</v>
      </c>
      <c r="N200" s="79"/>
    </row>
    <row r="201" spans="3:14" ht="12.6" customHeight="1" x14ac:dyDescent="0.25">
      <c r="C201" s="361">
        <v>305</v>
      </c>
      <c r="D201" s="88">
        <v>45980</v>
      </c>
      <c r="E201" s="89">
        <v>0.60416666666666663</v>
      </c>
      <c r="F201" s="238" t="s">
        <v>341</v>
      </c>
      <c r="G201" s="215" t="s">
        <v>29</v>
      </c>
      <c r="H201" s="238" t="s">
        <v>70</v>
      </c>
      <c r="I201" s="215" t="s">
        <v>21</v>
      </c>
      <c r="J201" s="215" t="str">
        <f>J191</f>
        <v>AMASYA ÖZEL BAŞARIR ORTAOKULU</v>
      </c>
      <c r="K201" s="60" t="s">
        <v>493</v>
      </c>
      <c r="L201" s="60" t="s">
        <v>494</v>
      </c>
      <c r="M201" s="215" t="str">
        <f>J192</f>
        <v>Amasya Serdar Zeren Ortaokulu</v>
      </c>
      <c r="N201" s="79"/>
    </row>
    <row r="202" spans="3:14" ht="12.6" customHeight="1" x14ac:dyDescent="0.25">
      <c r="C202" s="361">
        <v>306</v>
      </c>
      <c r="D202" s="88">
        <v>45982</v>
      </c>
      <c r="E202" s="257">
        <v>0.39583333333333331</v>
      </c>
      <c r="F202" s="238" t="s">
        <v>341</v>
      </c>
      <c r="G202" s="215" t="s">
        <v>29</v>
      </c>
      <c r="H202" s="238" t="s">
        <v>70</v>
      </c>
      <c r="I202" s="215" t="s">
        <v>21</v>
      </c>
      <c r="J202" s="215" t="str">
        <f>J194</f>
        <v>Amasya Türk Telekom Anadolu İmam Hatip O.O</v>
      </c>
      <c r="K202" s="60" t="s">
        <v>501</v>
      </c>
      <c r="L202" s="60" t="s">
        <v>494</v>
      </c>
      <c r="M202" s="215" t="str">
        <f>J192</f>
        <v>Amasya Serdar Zeren Ortaokulu</v>
      </c>
      <c r="N202" s="79"/>
    </row>
    <row r="203" spans="3:14" ht="12.6" customHeight="1" x14ac:dyDescent="0.25">
      <c r="C203" s="361">
        <v>307</v>
      </c>
      <c r="D203" s="88">
        <v>45982</v>
      </c>
      <c r="E203" s="89">
        <v>0.45833333333333331</v>
      </c>
      <c r="F203" s="238" t="s">
        <v>341</v>
      </c>
      <c r="G203" s="215" t="s">
        <v>29</v>
      </c>
      <c r="H203" s="238" t="s">
        <v>70</v>
      </c>
      <c r="I203" s="215" t="s">
        <v>21</v>
      </c>
      <c r="J203" s="215" t="str">
        <f>J195</f>
        <v>Amasya Tuğgeneral Hikmet Akıncı Ortaokulu (Çekildi)</v>
      </c>
      <c r="K203" s="60" t="s">
        <v>494</v>
      </c>
      <c r="L203" s="60" t="s">
        <v>493</v>
      </c>
      <c r="M203" s="215" t="str">
        <f>J191</f>
        <v>AMASYA ÖZEL BAŞARIR ORTAOKULU</v>
      </c>
      <c r="N203" s="79"/>
    </row>
    <row r="204" spans="3:14" ht="12.6" customHeight="1" x14ac:dyDescent="0.25">
      <c r="C204" s="361">
        <v>308</v>
      </c>
      <c r="D204" s="88">
        <v>45985</v>
      </c>
      <c r="E204" s="325">
        <v>0.45833333333333331</v>
      </c>
      <c r="F204" s="238" t="s">
        <v>341</v>
      </c>
      <c r="G204" s="215" t="s">
        <v>29</v>
      </c>
      <c r="H204" s="238" t="s">
        <v>70</v>
      </c>
      <c r="I204" s="215" t="s">
        <v>21</v>
      </c>
      <c r="J204" s="215" t="str">
        <f>J193</f>
        <v>Amasya Ziyaret TOKİ Ortaokulu (ÇEKİLDİ)</v>
      </c>
      <c r="K204" s="60" t="s">
        <v>492</v>
      </c>
      <c r="L204" s="60" t="s">
        <v>494</v>
      </c>
      <c r="M204" s="215" t="str">
        <f>J191</f>
        <v>AMASYA ÖZEL BAŞARIR ORTAOKULU</v>
      </c>
      <c r="N204" s="61" t="s">
        <v>546</v>
      </c>
    </row>
    <row r="205" spans="3:14" ht="12.6" customHeight="1" x14ac:dyDescent="0.25">
      <c r="C205" s="361">
        <v>309</v>
      </c>
      <c r="D205" s="88">
        <v>45985</v>
      </c>
      <c r="E205" s="89">
        <v>0.39583333333333331</v>
      </c>
      <c r="F205" s="238" t="s">
        <v>341</v>
      </c>
      <c r="G205" s="215" t="s">
        <v>29</v>
      </c>
      <c r="H205" s="238" t="s">
        <v>70</v>
      </c>
      <c r="I205" s="215" t="s">
        <v>21</v>
      </c>
      <c r="J205" s="215" t="str">
        <f>J194</f>
        <v>Amasya Türk Telekom Anadolu İmam Hatip O.O</v>
      </c>
      <c r="K205" s="60" t="s">
        <v>494</v>
      </c>
      <c r="L205" s="60" t="s">
        <v>493</v>
      </c>
      <c r="M205" s="333" t="str">
        <f>J195</f>
        <v>Amasya Tuğgeneral Hikmet Akıncı Ortaokulu (Çekildi)</v>
      </c>
      <c r="N205" s="79"/>
    </row>
    <row r="206" spans="3:14" ht="12.6" customHeight="1" x14ac:dyDescent="0.25">
      <c r="C206" s="361">
        <v>310</v>
      </c>
      <c r="D206" s="292">
        <v>45988</v>
      </c>
      <c r="E206" s="349">
        <v>0.45833333333333331</v>
      </c>
      <c r="F206" s="278" t="s">
        <v>341</v>
      </c>
      <c r="G206" s="278" t="s">
        <v>29</v>
      </c>
      <c r="H206" s="278" t="s">
        <v>70</v>
      </c>
      <c r="I206" s="278" t="s">
        <v>21</v>
      </c>
      <c r="J206" s="278" t="str">
        <f>J192</f>
        <v>Amasya Serdar Zeren Ortaokulu</v>
      </c>
      <c r="K206" s="294"/>
      <c r="L206" s="294"/>
      <c r="M206" s="350" t="str">
        <f>J195</f>
        <v>Amasya Tuğgeneral Hikmet Akıncı Ortaokulu (Çekildi)</v>
      </c>
      <c r="N206" s="288" t="s">
        <v>576</v>
      </c>
    </row>
    <row r="207" spans="3:14" ht="12.6" customHeight="1" thickBot="1" x14ac:dyDescent="0.3">
      <c r="C207" s="361">
        <v>311</v>
      </c>
      <c r="D207" s="292">
        <v>45988</v>
      </c>
      <c r="E207" s="293">
        <v>0.39583333333333331</v>
      </c>
      <c r="F207" s="278" t="s">
        <v>341</v>
      </c>
      <c r="G207" s="297" t="s">
        <v>29</v>
      </c>
      <c r="H207" s="278" t="s">
        <v>70</v>
      </c>
      <c r="I207" s="278" t="s">
        <v>21</v>
      </c>
      <c r="J207" s="297" t="str">
        <f>J193</f>
        <v>Amasya Ziyaret TOKİ Ortaokulu (ÇEKİLDİ)</v>
      </c>
      <c r="K207" s="298"/>
      <c r="L207" s="298"/>
      <c r="M207" s="297" t="str">
        <f>J194</f>
        <v>Amasya Türk Telekom Anadolu İmam Hatip O.O</v>
      </c>
      <c r="N207" s="347" t="s">
        <v>571</v>
      </c>
    </row>
    <row r="208" spans="3:14" ht="12.6" customHeight="1" x14ac:dyDescent="0.25">
      <c r="C208" s="31"/>
      <c r="D208" s="225"/>
      <c r="E208" s="226"/>
      <c r="F208" s="227"/>
      <c r="G208" s="227"/>
      <c r="H208" s="227"/>
      <c r="I208" s="227"/>
      <c r="J208" s="227"/>
      <c r="K208" s="228"/>
      <c r="L208" s="228"/>
      <c r="M208" s="227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420" t="s">
        <v>62</v>
      </c>
      <c r="J210" s="421"/>
      <c r="K210" s="421"/>
      <c r="L210" s="421"/>
      <c r="M210" s="422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11" t="s">
        <v>407</v>
      </c>
      <c r="K211" s="412"/>
      <c r="L211" s="412"/>
      <c r="M211" s="413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11" t="s">
        <v>408</v>
      </c>
      <c r="K212" s="412"/>
      <c r="L212" s="412"/>
      <c r="M212" s="413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11" t="s">
        <v>409</v>
      </c>
      <c r="K213" s="412"/>
      <c r="L213" s="412"/>
      <c r="M213" s="413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11" t="s">
        <v>412</v>
      </c>
      <c r="K214" s="412"/>
      <c r="L214" s="412"/>
      <c r="M214" s="413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61">
        <v>312</v>
      </c>
      <c r="D217" s="88">
        <v>45978</v>
      </c>
      <c r="E217" s="89">
        <v>0.54166666666666663</v>
      </c>
      <c r="F217" s="215" t="s">
        <v>341</v>
      </c>
      <c r="G217" s="215" t="s">
        <v>29</v>
      </c>
      <c r="H217" s="215" t="s">
        <v>31</v>
      </c>
      <c r="I217" s="215" t="s">
        <v>21</v>
      </c>
      <c r="J217" s="215" t="str">
        <f>J211</f>
        <v>Amasya Mehmet Varinli Ortaokulu</v>
      </c>
      <c r="K217" s="60" t="s">
        <v>493</v>
      </c>
      <c r="L217" s="60" t="s">
        <v>494</v>
      </c>
      <c r="M217" s="215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61">
        <v>313</v>
      </c>
      <c r="D218" s="88">
        <v>45978</v>
      </c>
      <c r="E218" s="89">
        <v>0.60416666666666663</v>
      </c>
      <c r="F218" s="238" t="s">
        <v>341</v>
      </c>
      <c r="G218" s="215" t="s">
        <v>29</v>
      </c>
      <c r="H218" s="215" t="s">
        <v>31</v>
      </c>
      <c r="I218" s="215" t="s">
        <v>21</v>
      </c>
      <c r="J218" s="215" t="str">
        <f>J212</f>
        <v>Amasya Ziyapaşa Ortaokulu(</v>
      </c>
      <c r="K218" s="60" t="s">
        <v>494</v>
      </c>
      <c r="L218" s="60" t="s">
        <v>492</v>
      </c>
      <c r="M218" s="215" t="str">
        <f>J213</f>
        <v>Amasya Şeyhcui Şehit Aziz Sağlam İ.H.O</v>
      </c>
      <c r="N218" s="79" t="s">
        <v>26</v>
      </c>
    </row>
    <row r="219" spans="3:14" ht="12.6" customHeight="1" x14ac:dyDescent="0.25">
      <c r="C219" s="361">
        <v>314</v>
      </c>
      <c r="D219" s="88">
        <v>45980</v>
      </c>
      <c r="E219" s="257">
        <v>0.39583333333333331</v>
      </c>
      <c r="F219" s="238" t="s">
        <v>341</v>
      </c>
      <c r="G219" s="215" t="s">
        <v>29</v>
      </c>
      <c r="H219" s="215" t="s">
        <v>31</v>
      </c>
      <c r="I219" s="215" t="s">
        <v>21</v>
      </c>
      <c r="J219" s="215" t="str">
        <f>J213</f>
        <v>Amasya Şeyhcui Şehit Aziz Sağlam İ.H.O</v>
      </c>
      <c r="K219" s="60" t="s">
        <v>494</v>
      </c>
      <c r="L219" s="60" t="s">
        <v>493</v>
      </c>
      <c r="M219" s="215" t="str">
        <f>J211</f>
        <v>Amasya Mehmet Varinli Ortaokulu</v>
      </c>
      <c r="N219" s="79" t="s">
        <v>26</v>
      </c>
    </row>
    <row r="220" spans="3:14" ht="12.6" customHeight="1" x14ac:dyDescent="0.25">
      <c r="C220" s="361">
        <v>315</v>
      </c>
      <c r="D220" s="88">
        <v>45980</v>
      </c>
      <c r="E220" s="89">
        <v>0.54166666666666663</v>
      </c>
      <c r="F220" s="238" t="s">
        <v>341</v>
      </c>
      <c r="G220" s="215" t="s">
        <v>29</v>
      </c>
      <c r="H220" s="215" t="s">
        <v>31</v>
      </c>
      <c r="I220" s="215" t="s">
        <v>21</v>
      </c>
      <c r="J220" s="215" t="str">
        <f>J214</f>
        <v xml:space="preserve"> AMASYA Özel KUTLUBEY KOLEJİ ORTAOKULU</v>
      </c>
      <c r="K220" s="60" t="s">
        <v>492</v>
      </c>
      <c r="L220" s="60" t="s">
        <v>494</v>
      </c>
      <c r="M220" s="215" t="str">
        <f>J212</f>
        <v>Amasya Ziyapaşa Ortaokulu(</v>
      </c>
      <c r="N220" s="79" t="s">
        <v>26</v>
      </c>
    </row>
    <row r="221" spans="3:14" ht="12.6" customHeight="1" x14ac:dyDescent="0.25">
      <c r="C221" s="361">
        <v>316</v>
      </c>
      <c r="D221" s="88">
        <v>45982</v>
      </c>
      <c r="E221" s="303">
        <v>0.60416666666666663</v>
      </c>
      <c r="F221" s="238" t="s">
        <v>341</v>
      </c>
      <c r="G221" s="215" t="s">
        <v>29</v>
      </c>
      <c r="H221" s="215" t="s">
        <v>31</v>
      </c>
      <c r="I221" s="215" t="s">
        <v>21</v>
      </c>
      <c r="J221" s="215" t="str">
        <f>J211</f>
        <v>Amasya Mehmet Varinli Ortaokulu</v>
      </c>
      <c r="K221" s="60" t="s">
        <v>492</v>
      </c>
      <c r="L221" s="60" t="s">
        <v>494</v>
      </c>
      <c r="M221" s="215" t="str">
        <f>J212</f>
        <v>Amasya Ziyapaşa Ortaokulu(</v>
      </c>
      <c r="N221" s="79" t="s">
        <v>461</v>
      </c>
    </row>
    <row r="222" spans="3:14" ht="12.6" customHeight="1" x14ac:dyDescent="0.25">
      <c r="C222" s="361">
        <v>317</v>
      </c>
      <c r="D222" s="88">
        <v>45982</v>
      </c>
      <c r="E222" s="303">
        <v>0.54166666666666663</v>
      </c>
      <c r="F222" s="238" t="s">
        <v>341</v>
      </c>
      <c r="G222" s="215" t="s">
        <v>29</v>
      </c>
      <c r="H222" s="215" t="s">
        <v>31</v>
      </c>
      <c r="I222" s="215" t="s">
        <v>21</v>
      </c>
      <c r="J222" s="215" t="str">
        <f>J213</f>
        <v>Amasya Şeyhcui Şehit Aziz Sağlam İ.H.O</v>
      </c>
      <c r="K222" s="60" t="s">
        <v>492</v>
      </c>
      <c r="L222" s="60" t="s">
        <v>494</v>
      </c>
      <c r="M222" s="215" t="str">
        <f>J214</f>
        <v xml:space="preserve"> AMASYA Özel KUTLUBEY KOLEJİ ORTAOKULU</v>
      </c>
      <c r="N222" s="79" t="s">
        <v>461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420" t="s">
        <v>64</v>
      </c>
      <c r="J224" s="421"/>
      <c r="K224" s="421"/>
      <c r="L224" s="421"/>
      <c r="M224" s="422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11" t="s">
        <v>406</v>
      </c>
      <c r="K225" s="412"/>
      <c r="L225" s="412"/>
      <c r="M225" s="413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11" t="s">
        <v>354</v>
      </c>
      <c r="K226" s="412"/>
      <c r="L226" s="412"/>
      <c r="M226" s="413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11" t="s">
        <v>411</v>
      </c>
      <c r="K227" s="412"/>
      <c r="L227" s="412"/>
      <c r="M227" s="413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11" t="s">
        <v>414</v>
      </c>
      <c r="K228" s="412"/>
      <c r="L228" s="412"/>
      <c r="M228" s="413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9"/>
      <c r="J229" s="230"/>
      <c r="K229" s="230"/>
      <c r="L229" s="230"/>
      <c r="M229" s="230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61">
        <v>318</v>
      </c>
      <c r="D231" s="88">
        <v>45978</v>
      </c>
      <c r="E231" s="257">
        <v>0.39583333333333331</v>
      </c>
      <c r="F231" s="289" t="s">
        <v>477</v>
      </c>
      <c r="G231" s="215" t="s">
        <v>29</v>
      </c>
      <c r="H231" s="215" t="s">
        <v>42</v>
      </c>
      <c r="I231" s="215" t="s">
        <v>21</v>
      </c>
      <c r="J231" s="215" t="str">
        <f>J225</f>
        <v xml:space="preserve"> MERZİFON Özel KUTLUBEY KOLEJİ O.O</v>
      </c>
      <c r="K231" s="60" t="s">
        <v>501</v>
      </c>
      <c r="L231" s="60" t="s">
        <v>494</v>
      </c>
      <c r="M231" s="215" t="str">
        <f>J228</f>
        <v xml:space="preserve"> MERZİFON Özel SINAV KOLEJİ ORTAOKULU</v>
      </c>
      <c r="N231" s="79" t="s">
        <v>479</v>
      </c>
    </row>
    <row r="232" spans="3:14" ht="11.25" customHeight="1" x14ac:dyDescent="0.25">
      <c r="C232" s="361">
        <v>319</v>
      </c>
      <c r="D232" s="272">
        <v>45978</v>
      </c>
      <c r="E232" s="303">
        <v>0.45833333333333331</v>
      </c>
      <c r="F232" s="289" t="s">
        <v>477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8" t="s">
        <v>494</v>
      </c>
      <c r="L232" s="178" t="s">
        <v>492</v>
      </c>
      <c r="M232" s="58" t="str">
        <f>J227</f>
        <v>Merzifon Namık Kemal Ortaokulu</v>
      </c>
      <c r="N232" s="79" t="s">
        <v>479</v>
      </c>
    </row>
    <row r="233" spans="3:14" ht="12.6" customHeight="1" x14ac:dyDescent="0.25">
      <c r="C233" s="361">
        <v>320</v>
      </c>
      <c r="D233" s="88">
        <v>45980</v>
      </c>
      <c r="E233" s="89">
        <v>0.54166666666666663</v>
      </c>
      <c r="F233" s="289" t="s">
        <v>477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8" t="s">
        <v>494</v>
      </c>
      <c r="L233" s="178" t="s">
        <v>492</v>
      </c>
      <c r="M233" s="58" t="str">
        <f>J225</f>
        <v xml:space="preserve"> MERZİFON Özel KUTLUBEY KOLEJİ O.O</v>
      </c>
      <c r="N233" s="79" t="s">
        <v>479</v>
      </c>
    </row>
    <row r="234" spans="3:14" ht="12.6" customHeight="1" x14ac:dyDescent="0.25">
      <c r="C234" s="361">
        <v>321</v>
      </c>
      <c r="D234" s="272">
        <v>45980</v>
      </c>
      <c r="E234" s="303">
        <v>0.60416666666666663</v>
      </c>
      <c r="F234" s="289" t="s">
        <v>477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8" t="s">
        <v>492</v>
      </c>
      <c r="L234" s="178" t="s">
        <v>494</v>
      </c>
      <c r="M234" s="58" t="str">
        <f>J226</f>
        <v xml:space="preserve"> Hacıköy Ülkü Ortaokulu</v>
      </c>
      <c r="N234" s="79" t="s">
        <v>479</v>
      </c>
    </row>
    <row r="235" spans="3:14" ht="12.6" customHeight="1" x14ac:dyDescent="0.25">
      <c r="C235" s="361">
        <v>322</v>
      </c>
      <c r="D235" s="88">
        <v>45982</v>
      </c>
      <c r="E235" s="257">
        <v>0.39583333333333331</v>
      </c>
      <c r="F235" s="289" t="s">
        <v>477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8" t="s">
        <v>492</v>
      </c>
      <c r="L235" s="178" t="s">
        <v>494</v>
      </c>
      <c r="M235" s="58" t="str">
        <f>J226</f>
        <v xml:space="preserve"> Hacıköy Ülkü Ortaokulu</v>
      </c>
      <c r="N235" s="79" t="s">
        <v>479</v>
      </c>
    </row>
    <row r="236" spans="3:14" ht="12.6" customHeight="1" x14ac:dyDescent="0.25">
      <c r="C236" s="361">
        <v>323</v>
      </c>
      <c r="D236" s="88">
        <v>45982</v>
      </c>
      <c r="E236" s="89">
        <v>0.45833333333333331</v>
      </c>
      <c r="F236" s="289" t="s">
        <v>477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8" t="s">
        <v>494</v>
      </c>
      <c r="L236" s="178" t="s">
        <v>492</v>
      </c>
      <c r="M236" s="58" t="str">
        <f>J228</f>
        <v xml:space="preserve"> MERZİFON Özel SINAV KOLEJİ ORTAOKULU</v>
      </c>
      <c r="N236" s="79" t="s">
        <v>479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20" t="s">
        <v>65</v>
      </c>
      <c r="J237" s="421"/>
      <c r="K237" s="421"/>
      <c r="L237" s="421"/>
      <c r="M237" s="422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11" t="s">
        <v>422</v>
      </c>
      <c r="K238" s="412"/>
      <c r="L238" s="412"/>
      <c r="M238" s="413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11" t="s">
        <v>410</v>
      </c>
      <c r="K239" s="412"/>
      <c r="L239" s="412"/>
      <c r="M239" s="413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11" t="s">
        <v>418</v>
      </c>
      <c r="K240" s="412"/>
      <c r="L240" s="412"/>
      <c r="M240" s="413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11" t="s">
        <v>419</v>
      </c>
      <c r="K241" s="412"/>
      <c r="L241" s="412"/>
      <c r="M241" s="413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61">
        <v>324</v>
      </c>
      <c r="D244" s="88">
        <v>45978</v>
      </c>
      <c r="E244" s="89">
        <v>0.54166666666666663</v>
      </c>
      <c r="F244" s="289" t="s">
        <v>477</v>
      </c>
      <c r="G244" s="59" t="s">
        <v>29</v>
      </c>
      <c r="H244" s="59" t="s">
        <v>71</v>
      </c>
      <c r="I244" s="59" t="s">
        <v>21</v>
      </c>
      <c r="J244" s="333" t="str">
        <f>J238</f>
        <v>Merzifon Şehit Binbaşı Arslan Kulaksız Ortaokulu</v>
      </c>
      <c r="K244" s="60" t="s">
        <v>492</v>
      </c>
      <c r="L244" s="60" t="s">
        <v>494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61">
        <v>325</v>
      </c>
      <c r="D245" s="88">
        <v>45978</v>
      </c>
      <c r="E245" s="89">
        <v>0.60416666666666663</v>
      </c>
      <c r="F245" s="289" t="s">
        <v>477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494</v>
      </c>
      <c r="L245" s="60" t="s">
        <v>492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61">
        <v>326</v>
      </c>
      <c r="D246" s="88">
        <v>45980</v>
      </c>
      <c r="E246" s="257">
        <v>0.39583333333333331</v>
      </c>
      <c r="F246" s="289" t="s">
        <v>477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494</v>
      </c>
      <c r="L246" s="60" t="s">
        <v>492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61">
        <v>327</v>
      </c>
      <c r="D247" s="88">
        <v>45980</v>
      </c>
      <c r="E247" s="89">
        <v>0.45833333333333331</v>
      </c>
      <c r="F247" s="289" t="s">
        <v>477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493</v>
      </c>
      <c r="L247" s="60" t="s">
        <v>494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61">
        <v>328</v>
      </c>
      <c r="D248" s="88">
        <v>45982</v>
      </c>
      <c r="E248" s="89">
        <v>0.54166666666666663</v>
      </c>
      <c r="F248" s="289" t="s">
        <v>477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492</v>
      </c>
      <c r="L248" s="60" t="s">
        <v>494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61">
        <v>329</v>
      </c>
      <c r="D249" s="88">
        <v>45982</v>
      </c>
      <c r="E249" s="89">
        <v>0.60416666666666663</v>
      </c>
      <c r="F249" s="289" t="s">
        <v>477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494</v>
      </c>
      <c r="L249" s="60" t="s">
        <v>492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420" t="s">
        <v>41</v>
      </c>
      <c r="J253" s="421"/>
      <c r="K253" s="421"/>
      <c r="L253" s="421"/>
      <c r="M253" s="422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36">
        <v>1</v>
      </c>
      <c r="J254" s="411" t="s">
        <v>405</v>
      </c>
      <c r="K254" s="412"/>
      <c r="L254" s="412"/>
      <c r="M254" s="413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36">
        <v>2</v>
      </c>
      <c r="J255" s="411" t="s">
        <v>415</v>
      </c>
      <c r="K255" s="412"/>
      <c r="L255" s="412"/>
      <c r="M255" s="413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36">
        <v>3</v>
      </c>
      <c r="J256" s="411" t="s">
        <v>408</v>
      </c>
      <c r="K256" s="412"/>
      <c r="L256" s="412"/>
      <c r="M256" s="413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36">
        <v>4</v>
      </c>
      <c r="J257" s="423" t="s">
        <v>547</v>
      </c>
      <c r="K257" s="424"/>
      <c r="L257" s="424"/>
      <c r="M257" s="425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36">
        <v>5</v>
      </c>
      <c r="J258" s="423" t="s">
        <v>354</v>
      </c>
      <c r="K258" s="424"/>
      <c r="L258" s="424"/>
      <c r="M258" s="425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36">
        <v>6</v>
      </c>
      <c r="J259" s="423" t="s">
        <v>411</v>
      </c>
      <c r="K259" s="424"/>
      <c r="L259" s="424"/>
      <c r="M259" s="425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36">
        <v>7</v>
      </c>
      <c r="J260" s="423" t="s">
        <v>410</v>
      </c>
      <c r="K260" s="424"/>
      <c r="L260" s="424"/>
      <c r="M260" s="425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36">
        <v>8</v>
      </c>
      <c r="J261" s="423" t="s">
        <v>418</v>
      </c>
      <c r="K261" s="424"/>
      <c r="L261" s="424"/>
      <c r="M261" s="425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61">
        <v>330</v>
      </c>
      <c r="D264" s="255">
        <v>45993</v>
      </c>
      <c r="E264" s="257">
        <v>0.39583333333333331</v>
      </c>
      <c r="F264" s="59" t="s">
        <v>339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493</v>
      </c>
      <c r="L264" s="60" t="s">
        <v>494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61">
        <v>331</v>
      </c>
      <c r="D265" s="255">
        <v>45993</v>
      </c>
      <c r="E265" s="89">
        <v>0.45833333333333331</v>
      </c>
      <c r="F265" s="238" t="s">
        <v>339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493</v>
      </c>
      <c r="L265" s="60" t="s">
        <v>494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61">
        <v>332</v>
      </c>
      <c r="D266" s="255">
        <v>45993</v>
      </c>
      <c r="E266" s="89">
        <v>0.54166666666666663</v>
      </c>
      <c r="F266" s="238" t="s">
        <v>339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494</v>
      </c>
      <c r="L266" s="60" t="s">
        <v>492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61">
        <v>333</v>
      </c>
      <c r="D267" s="255">
        <v>45993</v>
      </c>
      <c r="E267" s="89">
        <v>0.60416666666666663</v>
      </c>
      <c r="F267" s="238" t="s">
        <v>339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492</v>
      </c>
      <c r="L267" s="60" t="s">
        <v>494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420" t="s">
        <v>27</v>
      </c>
      <c r="J269" s="421"/>
      <c r="K269" s="421"/>
      <c r="L269" s="421"/>
      <c r="M269" s="422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36" t="s">
        <v>14</v>
      </c>
      <c r="J270" s="423" t="s">
        <v>411</v>
      </c>
      <c r="K270" s="424"/>
      <c r="L270" s="424"/>
      <c r="M270" s="425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36" t="s">
        <v>15</v>
      </c>
      <c r="J271" s="426" t="s">
        <v>410</v>
      </c>
      <c r="K271" s="426"/>
      <c r="L271" s="426"/>
      <c r="M271" s="426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36" t="s">
        <v>16</v>
      </c>
      <c r="J272" s="423" t="s">
        <v>354</v>
      </c>
      <c r="K272" s="424"/>
      <c r="L272" s="424"/>
      <c r="M272" s="425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36" t="s">
        <v>17</v>
      </c>
      <c r="J273" s="423" t="s">
        <v>408</v>
      </c>
      <c r="K273" s="424"/>
      <c r="L273" s="424"/>
      <c r="M273" s="425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64">
        <v>45996</v>
      </c>
      <c r="E276" s="257">
        <v>0.54166666666666663</v>
      </c>
      <c r="F276" s="59" t="s">
        <v>339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493</v>
      </c>
      <c r="L276" s="60" t="s">
        <v>494</v>
      </c>
      <c r="M276" s="59" t="str">
        <f>J271</f>
        <v>Merzifon TOKİ Kara Mustafa Paşa Ortaokulu</v>
      </c>
      <c r="N276" s="79" t="s">
        <v>603</v>
      </c>
    </row>
    <row r="277" spans="3:14" ht="12.6" customHeight="1" x14ac:dyDescent="0.25">
      <c r="C277" s="37">
        <v>335</v>
      </c>
      <c r="D277" s="255">
        <v>45996</v>
      </c>
      <c r="E277" s="89">
        <v>0.45833333333333331</v>
      </c>
      <c r="F277" s="238" t="s">
        <v>339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492</v>
      </c>
      <c r="L277" s="60" t="s">
        <v>494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420" t="s">
        <v>53</v>
      </c>
      <c r="J279" s="421"/>
      <c r="K279" s="421"/>
      <c r="L279" s="421"/>
      <c r="M279" s="422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11" t="s">
        <v>411</v>
      </c>
      <c r="K280" s="412"/>
      <c r="L280" s="412"/>
      <c r="M280" s="413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11" t="s">
        <v>354</v>
      </c>
      <c r="K281" s="412"/>
      <c r="L281" s="412"/>
      <c r="M281" s="413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5">
        <v>46000</v>
      </c>
      <c r="E284" s="257">
        <v>0.39583333333333331</v>
      </c>
      <c r="F284" s="238" t="s">
        <v>339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492</v>
      </c>
      <c r="L284" s="60" t="s">
        <v>494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420" t="s">
        <v>28</v>
      </c>
      <c r="J286" s="421"/>
      <c r="K286" s="421"/>
      <c r="L286" s="421"/>
      <c r="M286" s="422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11" t="s">
        <v>408</v>
      </c>
      <c r="K287" s="412"/>
      <c r="L287" s="412"/>
      <c r="M287" s="413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11" t="s">
        <v>410</v>
      </c>
      <c r="K288" s="412"/>
      <c r="L288" s="412"/>
      <c r="M288" s="413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6">
        <v>46000</v>
      </c>
      <c r="E291" s="89">
        <v>0.45833333333333331</v>
      </c>
      <c r="F291" s="238" t="s">
        <v>339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494</v>
      </c>
      <c r="L291" s="86" t="s">
        <v>492</v>
      </c>
      <c r="M291" s="85" t="str">
        <f>J288</f>
        <v>Merzifon TOKİ Kara Mustafa Paşa Ortaokulu</v>
      </c>
      <c r="N291" s="80" t="s">
        <v>498</v>
      </c>
    </row>
    <row r="292" spans="3:14" ht="12.6" customHeight="1" thickBot="1" x14ac:dyDescent="0.3"/>
    <row r="293" spans="3:14" ht="12.6" customHeight="1" x14ac:dyDescent="0.25">
      <c r="C293" s="430" t="s">
        <v>0</v>
      </c>
      <c r="D293" s="486"/>
      <c r="E293" s="486"/>
      <c r="F293" s="486"/>
      <c r="G293" s="486"/>
      <c r="H293" s="486"/>
      <c r="I293" s="486"/>
      <c r="J293" s="486"/>
      <c r="K293" s="486"/>
      <c r="L293" s="486"/>
      <c r="M293" s="486"/>
      <c r="N293" s="431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420" t="s">
        <v>0</v>
      </c>
      <c r="J295" s="421"/>
      <c r="K295" s="421"/>
      <c r="L295" s="421"/>
      <c r="M295" s="422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11" t="s">
        <v>555</v>
      </c>
      <c r="K296" s="412"/>
      <c r="L296" s="412"/>
      <c r="M296" s="413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11" t="s">
        <v>444</v>
      </c>
      <c r="K297" s="412"/>
      <c r="L297" s="412"/>
      <c r="M297" s="413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11" t="s">
        <v>407</v>
      </c>
      <c r="K298" s="412"/>
      <c r="L298" s="412"/>
      <c r="M298" s="413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11" t="s">
        <v>209</v>
      </c>
      <c r="K299" s="412"/>
      <c r="L299" s="412"/>
      <c r="M299" s="413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61">
        <v>338</v>
      </c>
      <c r="D302" s="279">
        <v>45981</v>
      </c>
      <c r="E302" s="316">
        <v>0.39583333333333331</v>
      </c>
      <c r="F302" s="281" t="s">
        <v>339</v>
      </c>
      <c r="G302" s="281" t="s">
        <v>29</v>
      </c>
      <c r="H302" s="281" t="s">
        <v>70</v>
      </c>
      <c r="I302" s="281" t="s">
        <v>43</v>
      </c>
      <c r="J302" s="281" t="str">
        <f>J296</f>
        <v>Amasya Türk Telekom Anadolu İmam Hatip Lisesi (ÇEKİLDİ)</v>
      </c>
      <c r="K302" s="282"/>
      <c r="L302" s="282"/>
      <c r="M302" s="281" t="str">
        <f>J299</f>
        <v>Merzifon Şehit Kubilay Er İmam Hatip Ortaokulu</v>
      </c>
      <c r="N302" s="283" t="s">
        <v>483</v>
      </c>
    </row>
    <row r="303" spans="3:14" ht="12.6" customHeight="1" x14ac:dyDescent="0.25">
      <c r="C303" s="361">
        <v>339</v>
      </c>
      <c r="D303" s="88">
        <v>45981</v>
      </c>
      <c r="E303" s="266">
        <v>0.45833333333333331</v>
      </c>
      <c r="F303" s="306" t="s">
        <v>339</v>
      </c>
      <c r="G303" s="59" t="s">
        <v>29</v>
      </c>
      <c r="H303" s="238" t="s">
        <v>70</v>
      </c>
      <c r="I303" s="59" t="s">
        <v>43</v>
      </c>
      <c r="J303" s="333" t="str">
        <f>J297</f>
        <v>AmasyaŞeyhcui Şehit Aziz Sağlam İmam Hatip Ortaokulu</v>
      </c>
      <c r="K303" s="60" t="s">
        <v>492</v>
      </c>
      <c r="L303" s="60" t="s">
        <v>494</v>
      </c>
      <c r="M303" s="59" t="str">
        <f>J298</f>
        <v>Amasya Mehmet Varinli Ortaokulu</v>
      </c>
      <c r="N303" s="79" t="s">
        <v>485</v>
      </c>
    </row>
    <row r="304" spans="3:14" ht="12.6" customHeight="1" x14ac:dyDescent="0.25">
      <c r="C304" s="361">
        <v>340</v>
      </c>
      <c r="D304" s="279">
        <v>45985</v>
      </c>
      <c r="E304" s="280">
        <v>0.60416666666666663</v>
      </c>
      <c r="F304" s="281" t="s">
        <v>341</v>
      </c>
      <c r="G304" s="281" t="s">
        <v>29</v>
      </c>
      <c r="H304" s="281" t="s">
        <v>70</v>
      </c>
      <c r="I304" s="281" t="s">
        <v>43</v>
      </c>
      <c r="J304" s="281" t="str">
        <f>J298</f>
        <v>Amasya Mehmet Varinli Ortaokulu</v>
      </c>
      <c r="K304" s="282"/>
      <c r="L304" s="282"/>
      <c r="M304" s="281" t="str">
        <f>J296</f>
        <v>Amasya Türk Telekom Anadolu İmam Hatip Lisesi (ÇEKİLDİ)</v>
      </c>
      <c r="N304" s="283" t="s">
        <v>483</v>
      </c>
    </row>
    <row r="305" spans="3:14" ht="12.6" customHeight="1" x14ac:dyDescent="0.25">
      <c r="C305" s="361">
        <v>341</v>
      </c>
      <c r="D305" s="88">
        <v>45985</v>
      </c>
      <c r="E305" s="303">
        <v>0.54166666666666663</v>
      </c>
      <c r="F305" s="238" t="s">
        <v>341</v>
      </c>
      <c r="G305" s="59" t="s">
        <v>29</v>
      </c>
      <c r="H305" s="238" t="s">
        <v>70</v>
      </c>
      <c r="I305" s="59" t="s">
        <v>43</v>
      </c>
      <c r="J305" s="59" t="str">
        <f>J299</f>
        <v>Merzifon Şehit Kubilay Er İmam Hatip Ortaokulu</v>
      </c>
      <c r="K305" s="60" t="s">
        <v>492</v>
      </c>
      <c r="L305" s="60" t="s">
        <v>494</v>
      </c>
      <c r="M305" s="333" t="str">
        <f>J297</f>
        <v>AmasyaŞeyhcui Şehit Aziz Sağlam İmam Hatip Ortaokulu</v>
      </c>
      <c r="N305" s="79" t="s">
        <v>461</v>
      </c>
    </row>
    <row r="306" spans="3:14" ht="12.6" customHeight="1" x14ac:dyDescent="0.25">
      <c r="C306" s="361">
        <v>342</v>
      </c>
      <c r="D306" s="279">
        <v>45988</v>
      </c>
      <c r="E306" s="280">
        <v>0.60416666666666663</v>
      </c>
      <c r="F306" s="281" t="s">
        <v>341</v>
      </c>
      <c r="G306" s="281" t="s">
        <v>29</v>
      </c>
      <c r="H306" s="281" t="s">
        <v>70</v>
      </c>
      <c r="I306" s="281" t="s">
        <v>43</v>
      </c>
      <c r="J306" s="281" t="str">
        <f>J296</f>
        <v>Amasya Türk Telekom Anadolu İmam Hatip Lisesi (ÇEKİLDİ)</v>
      </c>
      <c r="K306" s="282"/>
      <c r="L306" s="282"/>
      <c r="M306" s="281" t="str">
        <f>J297</f>
        <v>AmasyaŞeyhcui Şehit Aziz Sağlam İmam Hatip Ortaokulu</v>
      </c>
      <c r="N306" s="283" t="s">
        <v>483</v>
      </c>
    </row>
    <row r="307" spans="3:14" ht="12.6" customHeight="1" thickBot="1" x14ac:dyDescent="0.3">
      <c r="C307" s="361">
        <v>343</v>
      </c>
      <c r="D307" s="88">
        <v>45988</v>
      </c>
      <c r="E307" s="275">
        <v>0.54166666666666663</v>
      </c>
      <c r="F307" s="238" t="s">
        <v>341</v>
      </c>
      <c r="G307" s="85" t="s">
        <v>29</v>
      </c>
      <c r="H307" s="238" t="s">
        <v>70</v>
      </c>
      <c r="I307" s="85" t="s">
        <v>43</v>
      </c>
      <c r="J307" s="85" t="str">
        <f>J298</f>
        <v>Amasya Mehmet Varinli Ortaokulu</v>
      </c>
      <c r="K307" s="86" t="s">
        <v>494</v>
      </c>
      <c r="L307" s="86" t="s">
        <v>493</v>
      </c>
      <c r="M307" s="85" t="str">
        <f>J299</f>
        <v>Merzifon Şehit Kubilay Er İmam Hatip Ortaokulu</v>
      </c>
      <c r="N307" s="80" t="s">
        <v>461</v>
      </c>
    </row>
    <row r="308" spans="3:14" ht="12.6" customHeight="1" thickBot="1" x14ac:dyDescent="0.3"/>
    <row r="309" spans="3:14" ht="12.6" customHeight="1" x14ac:dyDescent="0.25">
      <c r="C309" s="481" t="s">
        <v>22</v>
      </c>
      <c r="D309" s="482"/>
      <c r="E309" s="482"/>
      <c r="F309" s="482"/>
      <c r="G309" s="482"/>
      <c r="H309" s="482"/>
      <c r="I309" s="482"/>
      <c r="J309" s="482"/>
      <c r="K309" s="482"/>
      <c r="L309" s="482"/>
      <c r="M309" s="482"/>
      <c r="N309" s="483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420" t="s">
        <v>57</v>
      </c>
      <c r="J311" s="421"/>
      <c r="K311" s="421"/>
      <c r="L311" s="421"/>
      <c r="M311" s="422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11" t="s">
        <v>407</v>
      </c>
      <c r="K312" s="412"/>
      <c r="L312" s="412"/>
      <c r="M312" s="413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11" t="s">
        <v>405</v>
      </c>
      <c r="K313" s="412"/>
      <c r="L313" s="412"/>
      <c r="M313" s="413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11" t="s">
        <v>423</v>
      </c>
      <c r="K314" s="412"/>
      <c r="L314" s="412"/>
      <c r="M314" s="413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11" t="s">
        <v>417</v>
      </c>
      <c r="K315" s="412"/>
      <c r="L315" s="412"/>
      <c r="M315" s="413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382">
        <v>0.39583333333333331</v>
      </c>
      <c r="F318" s="59" t="s">
        <v>341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 t="s">
        <v>624</v>
      </c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38" t="s">
        <v>341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57">
        <v>0.52083333333333337</v>
      </c>
      <c r="F320" s="238" t="s">
        <v>341</v>
      </c>
      <c r="G320" s="59" t="s">
        <v>29</v>
      </c>
      <c r="H320" s="59" t="s">
        <v>70</v>
      </c>
      <c r="I320" s="59" t="s">
        <v>22</v>
      </c>
      <c r="J320" s="333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38" t="s">
        <v>341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38" t="s">
        <v>341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38" t="s">
        <v>341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5"/>
      <c r="E324" s="226"/>
      <c r="F324" s="232"/>
      <c r="G324" s="227"/>
      <c r="H324" s="227"/>
      <c r="I324" s="227"/>
      <c r="J324" s="227"/>
      <c r="K324" s="228"/>
      <c r="L324" s="228"/>
      <c r="M324" s="227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20" t="s">
        <v>62</v>
      </c>
      <c r="J326" s="421"/>
      <c r="K326" s="421"/>
      <c r="L326" s="421"/>
      <c r="M326" s="422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11" t="s">
        <v>416</v>
      </c>
      <c r="K327" s="412"/>
      <c r="L327" s="412"/>
      <c r="M327" s="413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11" t="s">
        <v>420</v>
      </c>
      <c r="K328" s="412"/>
      <c r="L328" s="412"/>
      <c r="M328" s="413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11" t="s">
        <v>413</v>
      </c>
      <c r="K329" s="412"/>
      <c r="L329" s="412"/>
      <c r="M329" s="413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5" t="s">
        <v>341</v>
      </c>
      <c r="G332" s="215" t="s">
        <v>29</v>
      </c>
      <c r="H332" s="215" t="s">
        <v>31</v>
      </c>
      <c r="I332" s="215" t="s">
        <v>22</v>
      </c>
      <c r="J332" s="215" t="str">
        <f>J327</f>
        <v>Amasya ÖZEL BAŞARIR ORTAOKULU</v>
      </c>
      <c r="K332" s="60"/>
      <c r="L332" s="60"/>
      <c r="M332" s="215" t="str">
        <f>J328</f>
        <v>Amasya Büyük Kızılca Ortaokulu</v>
      </c>
      <c r="N332" s="79" t="s">
        <v>228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38" t="s">
        <v>341</v>
      </c>
      <c r="G333" s="215" t="s">
        <v>29</v>
      </c>
      <c r="H333" s="215" t="s">
        <v>31</v>
      </c>
      <c r="I333" s="215" t="s">
        <v>22</v>
      </c>
      <c r="J333" s="215" t="str">
        <f>J329</f>
        <v>Amasya Ziyaret TOKİ Ortaokulu</v>
      </c>
      <c r="K333" s="60"/>
      <c r="L333" s="60"/>
      <c r="M333" s="215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57">
        <v>0.4375</v>
      </c>
      <c r="F334" s="238" t="s">
        <v>341</v>
      </c>
      <c r="G334" s="215" t="s">
        <v>29</v>
      </c>
      <c r="H334" s="215" t="s">
        <v>31</v>
      </c>
      <c r="I334" s="215" t="s">
        <v>22</v>
      </c>
      <c r="J334" s="215" t="str">
        <f>J328</f>
        <v>Amasya Büyük Kızılca Ortaokulu</v>
      </c>
      <c r="K334" s="60"/>
      <c r="L334" s="60"/>
      <c r="M334" s="215" t="str">
        <f>J329</f>
        <v>Amasya Ziyaret TOKİ Ortaokulu</v>
      </c>
      <c r="N334" s="79"/>
    </row>
    <row r="335" spans="3:14" ht="12.6" customHeight="1" x14ac:dyDescent="0.25">
      <c r="C335" s="31"/>
      <c r="D335" s="225"/>
      <c r="E335" s="226"/>
      <c r="F335" s="232"/>
      <c r="G335" s="227"/>
      <c r="H335" s="227"/>
      <c r="I335" s="227"/>
      <c r="J335" s="227"/>
      <c r="K335" s="228"/>
      <c r="L335" s="228"/>
      <c r="M335" s="227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20" t="s">
        <v>64</v>
      </c>
      <c r="J337" s="421"/>
      <c r="K337" s="421"/>
      <c r="L337" s="421"/>
      <c r="M337" s="422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11" t="s">
        <v>421</v>
      </c>
      <c r="K338" s="412"/>
      <c r="L338" s="412"/>
      <c r="M338" s="413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11" t="s">
        <v>425</v>
      </c>
      <c r="K339" s="412"/>
      <c r="L339" s="412"/>
      <c r="M339" s="413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11" t="s">
        <v>412</v>
      </c>
      <c r="K340" s="412"/>
      <c r="L340" s="412"/>
      <c r="M340" s="413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76" t="s">
        <v>341</v>
      </c>
      <c r="G343" s="376" t="s">
        <v>29</v>
      </c>
      <c r="H343" s="376" t="s">
        <v>42</v>
      </c>
      <c r="I343" s="376" t="s">
        <v>22</v>
      </c>
      <c r="J343" s="376" t="str">
        <f>J338</f>
        <v>Amasya Uygur Şehit Eraslan Güngör Ortaokulu</v>
      </c>
      <c r="K343" s="178"/>
      <c r="L343" s="178"/>
      <c r="M343" s="376" t="str">
        <f>J339</f>
        <v>AMASYA Özel AÇI ORTAOKULU</v>
      </c>
      <c r="N343" s="61" t="s">
        <v>228</v>
      </c>
    </row>
    <row r="344" spans="3:14" ht="12.6" customHeight="1" x14ac:dyDescent="0.25">
      <c r="C344" s="37">
        <v>354</v>
      </c>
      <c r="D344" s="56">
        <v>46013</v>
      </c>
      <c r="E344" s="382">
        <v>0.47916666666666669</v>
      </c>
      <c r="F344" s="376" t="s">
        <v>341</v>
      </c>
      <c r="G344" s="376" t="s">
        <v>29</v>
      </c>
      <c r="H344" s="376" t="s">
        <v>42</v>
      </c>
      <c r="I344" s="376" t="s">
        <v>22</v>
      </c>
      <c r="J344" s="376" t="str">
        <f>J340</f>
        <v xml:space="preserve"> AMASYA Özel KUTLUBEY KOLEJİ ORTAOKULU</v>
      </c>
      <c r="K344" s="178"/>
      <c r="L344" s="178"/>
      <c r="M344" s="376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38" t="s">
        <v>341</v>
      </c>
      <c r="G345" s="215" t="s">
        <v>29</v>
      </c>
      <c r="H345" s="215" t="s">
        <v>42</v>
      </c>
      <c r="I345" s="215" t="s">
        <v>22</v>
      </c>
      <c r="J345" s="215" t="str">
        <f>J339</f>
        <v>AMASYA Özel AÇI ORTAOKULU</v>
      </c>
      <c r="K345" s="60"/>
      <c r="L345" s="60"/>
      <c r="M345" s="215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5"/>
      <c r="E346" s="226"/>
      <c r="F346" s="232"/>
      <c r="G346" s="227"/>
      <c r="H346" s="227"/>
      <c r="I346" s="227"/>
      <c r="J346" s="227"/>
      <c r="K346" s="228"/>
      <c r="L346" s="228"/>
      <c r="M346" s="227"/>
      <c r="N346" s="76"/>
    </row>
    <row r="347" spans="3:14" ht="12.6" customHeight="1" x14ac:dyDescent="0.25">
      <c r="C347" s="31"/>
      <c r="D347" s="225"/>
      <c r="E347" s="226"/>
      <c r="F347" s="232"/>
      <c r="G347" s="227"/>
      <c r="H347" s="227"/>
      <c r="I347" s="227"/>
      <c r="J347" s="227"/>
      <c r="K347" s="228"/>
      <c r="L347" s="228"/>
      <c r="M347" s="227"/>
      <c r="N347" s="76"/>
    </row>
    <row r="348" spans="3:14" ht="12.6" customHeight="1" x14ac:dyDescent="0.25">
      <c r="I348" s="420" t="s">
        <v>65</v>
      </c>
      <c r="J348" s="421"/>
      <c r="K348" s="421"/>
      <c r="L348" s="421"/>
      <c r="M348" s="422"/>
      <c r="N348" s="76"/>
    </row>
    <row r="349" spans="3:14" ht="12.6" customHeight="1" x14ac:dyDescent="0.25">
      <c r="C349" s="31"/>
      <c r="D349" s="225"/>
      <c r="E349" s="226"/>
      <c r="F349" s="232"/>
      <c r="G349" s="227"/>
      <c r="H349" s="227"/>
      <c r="I349" s="62" t="s">
        <v>78</v>
      </c>
      <c r="J349" s="411" t="s">
        <v>419</v>
      </c>
      <c r="K349" s="412"/>
      <c r="L349" s="412"/>
      <c r="M349" s="413"/>
      <c r="N349" s="76"/>
    </row>
    <row r="350" spans="3:14" ht="12.6" customHeight="1" x14ac:dyDescent="0.25">
      <c r="C350" s="31"/>
      <c r="D350" s="225"/>
      <c r="E350" s="226"/>
      <c r="F350" s="232"/>
      <c r="G350" s="227"/>
      <c r="H350" s="227"/>
      <c r="I350" s="62" t="s">
        <v>79</v>
      </c>
      <c r="J350" s="411" t="s">
        <v>424</v>
      </c>
      <c r="K350" s="412"/>
      <c r="L350" s="412"/>
      <c r="M350" s="413"/>
      <c r="N350" s="76"/>
    </row>
    <row r="351" spans="3:14" ht="12.6" customHeight="1" x14ac:dyDescent="0.25">
      <c r="C351" s="31"/>
      <c r="D351" s="225"/>
      <c r="E351" s="226"/>
      <c r="F351" s="232"/>
      <c r="G351" s="227"/>
      <c r="H351" s="227"/>
      <c r="I351" s="62" t="s">
        <v>80</v>
      </c>
      <c r="J351" s="411" t="s">
        <v>406</v>
      </c>
      <c r="K351" s="412"/>
      <c r="L351" s="412"/>
      <c r="M351" s="413"/>
      <c r="N351" s="76"/>
    </row>
    <row r="352" spans="3:14" ht="12.6" customHeight="1" x14ac:dyDescent="0.25">
      <c r="C352" s="31"/>
      <c r="D352" s="225"/>
      <c r="E352" s="226"/>
      <c r="F352" s="232"/>
      <c r="G352" s="227"/>
      <c r="H352" s="227"/>
      <c r="I352" s="227"/>
      <c r="J352" s="227"/>
      <c r="K352" s="228"/>
      <c r="L352" s="228"/>
      <c r="M352" s="227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57">
        <v>0.39583333333333331</v>
      </c>
      <c r="F354" s="289" t="s">
        <v>477</v>
      </c>
      <c r="G354" s="215" t="s">
        <v>29</v>
      </c>
      <c r="H354" s="215" t="s">
        <v>71</v>
      </c>
      <c r="I354" s="215" t="s">
        <v>22</v>
      </c>
      <c r="J354" s="215" t="str">
        <f>J349</f>
        <v>Merzifon Gazi Ortaokulu</v>
      </c>
      <c r="K354" s="60"/>
      <c r="L354" s="60"/>
      <c r="M354" s="215" t="str">
        <f>J350</f>
        <v>Gümüşhacıköy Ülkü Ortaokulu</v>
      </c>
      <c r="N354" s="79" t="s">
        <v>481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89" t="s">
        <v>477</v>
      </c>
      <c r="G355" s="215" t="s">
        <v>29</v>
      </c>
      <c r="H355" s="215" t="s">
        <v>71</v>
      </c>
      <c r="I355" s="215" t="s">
        <v>22</v>
      </c>
      <c r="J355" s="215" t="str">
        <f>J351</f>
        <v xml:space="preserve"> MERZİFON Özel KUTLUBEY KOLEJİ O.O</v>
      </c>
      <c r="K355" s="60"/>
      <c r="L355" s="60"/>
      <c r="M355" s="215" t="str">
        <f>J349</f>
        <v>Merzifon Gazi Ortaokulu</v>
      </c>
      <c r="N355" s="79" t="s">
        <v>480</v>
      </c>
    </row>
    <row r="356" spans="3:15" ht="12.6" customHeight="1" x14ac:dyDescent="0.25">
      <c r="C356" s="37">
        <v>358</v>
      </c>
      <c r="D356" s="88">
        <v>46015</v>
      </c>
      <c r="E356" s="257">
        <v>0.39583333333333331</v>
      </c>
      <c r="F356" s="289" t="s">
        <v>477</v>
      </c>
      <c r="G356" s="215" t="s">
        <v>29</v>
      </c>
      <c r="H356" s="215" t="s">
        <v>71</v>
      </c>
      <c r="I356" s="215" t="s">
        <v>22</v>
      </c>
      <c r="J356" s="215" t="str">
        <f>J350</f>
        <v>Gümüşhacıköy Ülkü Ortaokulu</v>
      </c>
      <c r="K356" s="60"/>
      <c r="L356" s="60"/>
      <c r="M356" s="215" t="str">
        <f>J351</f>
        <v xml:space="preserve"> MERZİFON Özel KUTLUBEY KOLEJİ O.O</v>
      </c>
      <c r="N356" s="79" t="s">
        <v>480</v>
      </c>
    </row>
    <row r="357" spans="3:15" ht="12.6" customHeight="1" x14ac:dyDescent="0.25">
      <c r="C357" s="31"/>
      <c r="D357" s="225"/>
      <c r="E357" s="226"/>
      <c r="F357" s="232"/>
      <c r="G357" s="227"/>
      <c r="H357" s="227"/>
      <c r="I357" s="227"/>
      <c r="J357" s="227"/>
      <c r="K357" s="228"/>
      <c r="L357" s="228"/>
      <c r="M357" s="227"/>
      <c r="N357" s="76"/>
    </row>
    <row r="358" spans="3:15" ht="12.6" customHeight="1" x14ac:dyDescent="0.25">
      <c r="C358" s="31"/>
      <c r="D358" s="225"/>
      <c r="E358" s="226"/>
      <c r="F358" s="232"/>
      <c r="G358" s="227"/>
      <c r="H358" s="227"/>
      <c r="I358" s="227"/>
      <c r="J358" s="227"/>
      <c r="K358" s="228"/>
      <c r="L358" s="228"/>
      <c r="M358" s="227"/>
      <c r="N358" s="76"/>
    </row>
    <row r="359" spans="3:15" ht="12.6" customHeight="1" x14ac:dyDescent="0.25">
      <c r="C359" s="31"/>
      <c r="D359" s="225"/>
      <c r="E359" s="226"/>
      <c r="F359" s="232"/>
      <c r="G359" s="227"/>
      <c r="I359" s="420" t="s">
        <v>82</v>
      </c>
      <c r="J359" s="421"/>
      <c r="K359" s="421"/>
      <c r="L359" s="421"/>
      <c r="M359" s="422"/>
      <c r="N359" s="76"/>
    </row>
    <row r="360" spans="3:15" ht="12.6" customHeight="1" x14ac:dyDescent="0.25">
      <c r="C360" s="31"/>
      <c r="D360" s="225"/>
      <c r="E360" s="226"/>
      <c r="F360" s="232"/>
      <c r="G360" s="227"/>
      <c r="H360" s="227"/>
      <c r="I360" s="62" t="s">
        <v>83</v>
      </c>
      <c r="J360" s="411" t="s">
        <v>422</v>
      </c>
      <c r="K360" s="412"/>
      <c r="L360" s="412"/>
      <c r="M360" s="413"/>
      <c r="N360" s="76"/>
    </row>
    <row r="361" spans="3:15" ht="12.6" customHeight="1" x14ac:dyDescent="0.25">
      <c r="C361" s="31"/>
      <c r="D361" s="225"/>
      <c r="E361" s="226"/>
      <c r="F361" s="232"/>
      <c r="G361" s="227"/>
      <c r="H361" s="227"/>
      <c r="I361" s="62" t="s">
        <v>84</v>
      </c>
      <c r="J361" s="411" t="s">
        <v>616</v>
      </c>
      <c r="K361" s="412"/>
      <c r="L361" s="412"/>
      <c r="M361" s="413"/>
      <c r="N361" s="76"/>
    </row>
    <row r="362" spans="3:15" ht="12.6" customHeight="1" x14ac:dyDescent="0.25">
      <c r="D362" s="225"/>
      <c r="E362" s="226"/>
      <c r="F362" s="232"/>
      <c r="G362" s="227"/>
      <c r="H362" s="227"/>
      <c r="I362" s="62" t="s">
        <v>85</v>
      </c>
      <c r="J362" s="411" t="s">
        <v>411</v>
      </c>
      <c r="K362" s="412"/>
      <c r="L362" s="412"/>
      <c r="M362" s="413"/>
      <c r="N362" s="76"/>
    </row>
    <row r="363" spans="3:15" ht="12.6" customHeight="1" x14ac:dyDescent="0.25">
      <c r="D363" s="31"/>
      <c r="E363" s="226"/>
      <c r="F363" s="232"/>
      <c r="G363" s="227"/>
      <c r="H363" s="227"/>
      <c r="I363" s="227"/>
      <c r="J363" s="227"/>
      <c r="K363" s="228"/>
      <c r="L363" s="228"/>
      <c r="M363" s="227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92">
        <v>46009</v>
      </c>
      <c r="E365" s="293">
        <v>0.4375</v>
      </c>
      <c r="F365" s="278" t="s">
        <v>477</v>
      </c>
      <c r="G365" s="278" t="s">
        <v>29</v>
      </c>
      <c r="H365" s="278" t="s">
        <v>92</v>
      </c>
      <c r="I365" s="278" t="s">
        <v>22</v>
      </c>
      <c r="J365" s="278" t="str">
        <f>J360</f>
        <v>Merzifon Şehit Binbaşı Arslan Kulaksız Ortaokulu</v>
      </c>
      <c r="K365" s="294"/>
      <c r="L365" s="294"/>
      <c r="M365" s="278" t="str">
        <f>J361</f>
        <v>Merzifon Vali Hüseyin Poroy Ortaokulu ÇEKİLDİ :09.12.2025</v>
      </c>
      <c r="N365" s="487" t="s">
        <v>617</v>
      </c>
      <c r="O365" s="488"/>
    </row>
    <row r="366" spans="3:15" ht="12.6" customHeight="1" x14ac:dyDescent="0.25">
      <c r="C366" s="37">
        <v>360</v>
      </c>
      <c r="D366" s="88">
        <v>46013</v>
      </c>
      <c r="E366" s="257">
        <v>0.39583333333333331</v>
      </c>
      <c r="F366" s="289" t="s">
        <v>477</v>
      </c>
      <c r="G366" s="215" t="s">
        <v>29</v>
      </c>
      <c r="H366" s="215" t="s">
        <v>92</v>
      </c>
      <c r="I366" s="215" t="s">
        <v>22</v>
      </c>
      <c r="J366" s="215" t="str">
        <f>J362</f>
        <v>Merzifon Namık Kemal Ortaokulu</v>
      </c>
      <c r="K366" s="60"/>
      <c r="L366" s="60"/>
      <c r="M366" s="215" t="str">
        <f>J360</f>
        <v>Merzifon Şehit Binbaşı Arslan Kulaksız Ortaokulu</v>
      </c>
      <c r="N366" s="79" t="s">
        <v>480</v>
      </c>
    </row>
    <row r="367" spans="3:15" ht="12.6" customHeight="1" x14ac:dyDescent="0.25">
      <c r="C367" s="37">
        <v>361</v>
      </c>
      <c r="D367" s="292">
        <v>46015</v>
      </c>
      <c r="E367" s="293">
        <v>0.4375</v>
      </c>
      <c r="F367" s="278" t="s">
        <v>477</v>
      </c>
      <c r="G367" s="278" t="s">
        <v>29</v>
      </c>
      <c r="H367" s="278" t="s">
        <v>92</v>
      </c>
      <c r="I367" s="278" t="s">
        <v>22</v>
      </c>
      <c r="J367" s="278" t="str">
        <f>J361</f>
        <v>Merzifon Vali Hüseyin Poroy Ortaokulu ÇEKİLDİ :09.12.2025</v>
      </c>
      <c r="K367" s="294"/>
      <c r="L367" s="294"/>
      <c r="M367" s="278" t="str">
        <f>J362</f>
        <v>Merzifon Namık Kemal Ortaokulu</v>
      </c>
      <c r="N367" s="288" t="s">
        <v>618</v>
      </c>
      <c r="O367" s="51"/>
    </row>
    <row r="368" spans="3:15" ht="12.6" customHeight="1" x14ac:dyDescent="0.25">
      <c r="C368" s="31"/>
      <c r="D368" s="225"/>
      <c r="E368" s="226"/>
      <c r="F368" s="232"/>
      <c r="G368" s="227"/>
      <c r="H368" s="227"/>
      <c r="I368" s="227"/>
      <c r="J368" s="227"/>
      <c r="K368" s="228"/>
      <c r="L368" s="228"/>
      <c r="M368" s="227"/>
      <c r="N368" s="76"/>
    </row>
    <row r="369" spans="3:14" ht="12.6" customHeight="1" x14ac:dyDescent="0.25">
      <c r="C369" s="31"/>
      <c r="D369" s="225"/>
      <c r="E369" s="226"/>
      <c r="F369" s="232"/>
      <c r="G369" s="227"/>
      <c r="H369" s="227"/>
      <c r="I369" s="227"/>
      <c r="J369" s="227"/>
      <c r="K369" s="228"/>
      <c r="L369" s="228"/>
      <c r="M369" s="227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20" t="s">
        <v>229</v>
      </c>
      <c r="J370" s="421"/>
      <c r="K370" s="421"/>
      <c r="L370" s="421"/>
      <c r="M370" s="422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11" t="s">
        <v>25</v>
      </c>
      <c r="K371" s="412"/>
      <c r="L371" s="412"/>
      <c r="M371" s="413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11" t="s">
        <v>48</v>
      </c>
      <c r="K372" s="412"/>
      <c r="L372" s="412"/>
      <c r="M372" s="413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11" t="s">
        <v>79</v>
      </c>
      <c r="K373" s="412"/>
      <c r="L373" s="412"/>
      <c r="M373" s="413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11" t="s">
        <v>84</v>
      </c>
      <c r="K374" s="412"/>
      <c r="L374" s="412"/>
      <c r="M374" s="413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57">
        <v>0.39583333333333331</v>
      </c>
      <c r="F377" s="215" t="s">
        <v>341</v>
      </c>
      <c r="G377" s="215" t="s">
        <v>29</v>
      </c>
      <c r="H377" s="215" t="s">
        <v>327</v>
      </c>
      <c r="I377" s="215" t="s">
        <v>22</v>
      </c>
      <c r="J377" s="215" t="str">
        <f>J371</f>
        <v>B2</v>
      </c>
      <c r="K377" s="60"/>
      <c r="L377" s="60"/>
      <c r="M377" s="215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38" t="s">
        <v>341</v>
      </c>
      <c r="G378" s="215" t="s">
        <v>29</v>
      </c>
      <c r="H378" s="215" t="s">
        <v>625</v>
      </c>
      <c r="I378" s="215" t="s">
        <v>22</v>
      </c>
      <c r="J378" s="215" t="str">
        <f>J374</f>
        <v>E2</v>
      </c>
      <c r="K378" s="60"/>
      <c r="L378" s="60"/>
      <c r="M378" s="215" t="s">
        <v>79</v>
      </c>
      <c r="N378" s="79"/>
    </row>
    <row r="379" spans="3:14" ht="12.6" customHeight="1" x14ac:dyDescent="0.25">
      <c r="C379" s="31"/>
      <c r="D379" s="225"/>
      <c r="E379" s="226"/>
      <c r="F379" s="227"/>
      <c r="G379" s="227"/>
      <c r="H379" s="227"/>
      <c r="I379" s="227"/>
      <c r="J379" s="227"/>
      <c r="K379" s="228"/>
      <c r="L379" s="228"/>
      <c r="M379" s="227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20" t="s">
        <v>41</v>
      </c>
      <c r="J380" s="421"/>
      <c r="K380" s="421"/>
      <c r="L380" s="421"/>
      <c r="M380" s="422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36">
        <v>1</v>
      </c>
      <c r="J381" s="423" t="s">
        <v>510</v>
      </c>
      <c r="K381" s="424"/>
      <c r="L381" s="424"/>
      <c r="M381" s="425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36">
        <v>2</v>
      </c>
      <c r="J382" s="426" t="s">
        <v>511</v>
      </c>
      <c r="K382" s="426"/>
      <c r="L382" s="426"/>
      <c r="M382" s="426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36">
        <v>3</v>
      </c>
      <c r="J383" s="423" t="s">
        <v>512</v>
      </c>
      <c r="K383" s="424"/>
      <c r="L383" s="424"/>
      <c r="M383" s="425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36">
        <v>4</v>
      </c>
      <c r="J384" s="423" t="s">
        <v>513</v>
      </c>
      <c r="K384" s="424"/>
      <c r="L384" s="424"/>
      <c r="M384" s="425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36">
        <v>5</v>
      </c>
      <c r="J385" s="423" t="s">
        <v>514</v>
      </c>
      <c r="K385" s="424"/>
      <c r="L385" s="424"/>
      <c r="M385" s="425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36">
        <v>6</v>
      </c>
      <c r="J386" s="423" t="s">
        <v>517</v>
      </c>
      <c r="K386" s="424"/>
      <c r="L386" s="424"/>
      <c r="M386" s="425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36">
        <v>7</v>
      </c>
      <c r="J387" s="423" t="s">
        <v>521</v>
      </c>
      <c r="K387" s="424"/>
      <c r="L387" s="424"/>
      <c r="M387" s="425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36">
        <v>8</v>
      </c>
      <c r="J388" s="423" t="s">
        <v>522</v>
      </c>
      <c r="K388" s="424"/>
      <c r="L388" s="424"/>
      <c r="M388" s="425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57">
        <v>0.39583333333333331</v>
      </c>
      <c r="F391" s="238" t="s">
        <v>341</v>
      </c>
      <c r="G391" s="59" t="s">
        <v>29</v>
      </c>
      <c r="H391" s="59" t="s">
        <v>72</v>
      </c>
      <c r="I391" s="59" t="s">
        <v>22</v>
      </c>
      <c r="J391" s="59" t="str">
        <f>J381</f>
        <v>A GRUBU 1.</v>
      </c>
      <c r="K391" s="60"/>
      <c r="L391" s="60"/>
      <c r="M391" s="59" t="str">
        <f>J387</f>
        <v>B2/C2 GALİBİ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38" t="s">
        <v>341</v>
      </c>
      <c r="G392" s="59" t="s">
        <v>29</v>
      </c>
      <c r="H392" s="59" t="s">
        <v>72</v>
      </c>
      <c r="I392" s="59" t="s">
        <v>22</v>
      </c>
      <c r="J392" s="59" t="str">
        <f>J383</f>
        <v>B GRUBU 1.</v>
      </c>
      <c r="K392" s="60"/>
      <c r="L392" s="60"/>
      <c r="M392" s="59" t="str">
        <f>J388</f>
        <v>E2/D2 GALİBİ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38" t="s">
        <v>341</v>
      </c>
      <c r="G393" s="59" t="s">
        <v>29</v>
      </c>
      <c r="H393" s="59" t="s">
        <v>72</v>
      </c>
      <c r="I393" s="59" t="s">
        <v>22</v>
      </c>
      <c r="J393" s="59" t="str">
        <f>J384</f>
        <v>C GRUBU 1.</v>
      </c>
      <c r="K393" s="60"/>
      <c r="L393" s="60"/>
      <c r="M393" s="59" t="str">
        <f>J382</f>
        <v>A GRUBU 2.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38" t="s">
        <v>341</v>
      </c>
      <c r="G394" s="59" t="s">
        <v>29</v>
      </c>
      <c r="H394" s="59" t="s">
        <v>72</v>
      </c>
      <c r="I394" s="59" t="s">
        <v>22</v>
      </c>
      <c r="J394" s="59" t="str">
        <f>J385</f>
        <v>D GRUBU 1.</v>
      </c>
      <c r="K394" s="60"/>
      <c r="L394" s="60"/>
      <c r="M394" s="59" t="str">
        <f>J386</f>
        <v>E GRUBU 1.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420" t="s">
        <v>27</v>
      </c>
      <c r="J396" s="421"/>
      <c r="K396" s="421"/>
      <c r="L396" s="421"/>
      <c r="M396" s="422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36" t="s">
        <v>14</v>
      </c>
      <c r="J397" s="423" t="s">
        <v>523</v>
      </c>
      <c r="K397" s="424"/>
      <c r="L397" s="424"/>
      <c r="M397" s="425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36" t="s">
        <v>15</v>
      </c>
      <c r="J398" s="426" t="s">
        <v>524</v>
      </c>
      <c r="K398" s="426"/>
      <c r="L398" s="426"/>
      <c r="M398" s="426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36" t="s">
        <v>16</v>
      </c>
      <c r="J399" s="423" t="s">
        <v>520</v>
      </c>
      <c r="K399" s="424"/>
      <c r="L399" s="424"/>
      <c r="M399" s="425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36" t="s">
        <v>17</v>
      </c>
      <c r="J400" s="423" t="s">
        <v>525</v>
      </c>
      <c r="K400" s="424"/>
      <c r="L400" s="424"/>
      <c r="M400" s="425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53">
        <v>46024</v>
      </c>
      <c r="E403" s="89">
        <v>0.39583333333333331</v>
      </c>
      <c r="F403" s="238" t="s">
        <v>341</v>
      </c>
      <c r="G403" s="59" t="s">
        <v>29</v>
      </c>
      <c r="H403" s="59" t="s">
        <v>50</v>
      </c>
      <c r="I403" s="59" t="s">
        <v>22</v>
      </c>
      <c r="J403" s="59" t="str">
        <f>J397</f>
        <v>A1/B2-C2 GALİBİ</v>
      </c>
      <c r="K403" s="60"/>
      <c r="L403" s="60"/>
      <c r="M403" s="59" t="str">
        <f>J398</f>
        <v>B1/E2-D2 GALİBİ</v>
      </c>
      <c r="N403" s="291" t="s">
        <v>458</v>
      </c>
    </row>
    <row r="404" spans="3:14" ht="12.6" customHeight="1" x14ac:dyDescent="0.25">
      <c r="C404" s="37">
        <v>369</v>
      </c>
      <c r="D404" s="353">
        <v>46024</v>
      </c>
      <c r="E404" s="89">
        <v>0.4375</v>
      </c>
      <c r="F404" s="238" t="s">
        <v>341</v>
      </c>
      <c r="G404" s="59" t="s">
        <v>29</v>
      </c>
      <c r="H404" s="59" t="s">
        <v>52</v>
      </c>
      <c r="I404" s="59" t="s">
        <v>22</v>
      </c>
      <c r="J404" s="59" t="str">
        <f>J399</f>
        <v>C1/A2 GALİBİ</v>
      </c>
      <c r="K404" s="60"/>
      <c r="L404" s="60"/>
      <c r="M404" s="59" t="str">
        <f>J400</f>
        <v>D1/E1 GALİBİ</v>
      </c>
      <c r="N404" s="291" t="s">
        <v>458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420" t="s">
        <v>53</v>
      </c>
      <c r="J406" s="421"/>
      <c r="K406" s="421"/>
      <c r="L406" s="421"/>
      <c r="M406" s="422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11"/>
      <c r="K407" s="412"/>
      <c r="L407" s="412"/>
      <c r="M407" s="413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11"/>
      <c r="K408" s="412"/>
      <c r="L408" s="412"/>
      <c r="M408" s="413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53">
        <v>46027</v>
      </c>
      <c r="E411" s="257" t="s">
        <v>340</v>
      </c>
      <c r="F411" s="59" t="s">
        <v>341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291" t="s">
        <v>458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420" t="s">
        <v>28</v>
      </c>
      <c r="J413" s="421"/>
      <c r="K413" s="421"/>
      <c r="L413" s="421"/>
      <c r="M413" s="422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11"/>
      <c r="K414" s="412"/>
      <c r="L414" s="412"/>
      <c r="M414" s="413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11"/>
      <c r="K415" s="412"/>
      <c r="L415" s="412"/>
      <c r="M415" s="413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54">
        <v>46027</v>
      </c>
      <c r="E418" s="91">
        <v>0.4375</v>
      </c>
      <c r="F418" s="85" t="s">
        <v>341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352" t="s">
        <v>458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30" t="s">
        <v>19</v>
      </c>
      <c r="D420" s="486"/>
      <c r="E420" s="486"/>
      <c r="F420" s="486"/>
      <c r="G420" s="486"/>
      <c r="H420" s="486"/>
      <c r="I420" s="486"/>
      <c r="J420" s="486"/>
      <c r="K420" s="486"/>
      <c r="L420" s="486"/>
      <c r="M420" s="486"/>
      <c r="N420" s="431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420" t="s">
        <v>19</v>
      </c>
      <c r="J422" s="421"/>
      <c r="K422" s="421"/>
      <c r="L422" s="421"/>
      <c r="M422" s="422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11">
        <f>D21</f>
        <v>0</v>
      </c>
      <c r="K423" s="412"/>
      <c r="L423" s="412"/>
      <c r="M423" s="413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11">
        <f>D22</f>
        <v>0</v>
      </c>
      <c r="K424" s="412"/>
      <c r="L424" s="412"/>
      <c r="M424" s="413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11">
        <f>D24</f>
        <v>0</v>
      </c>
      <c r="K425" s="412"/>
      <c r="L425" s="412"/>
      <c r="M425" s="413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11"/>
      <c r="K426" s="412"/>
      <c r="L426" s="412"/>
      <c r="M426" s="413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11">
        <f>D25</f>
        <v>0</v>
      </c>
      <c r="K427" s="412"/>
      <c r="L427" s="412"/>
      <c r="M427" s="413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481" t="s">
        <v>122</v>
      </c>
      <c r="D441" s="482"/>
      <c r="E441" s="482"/>
      <c r="F441" s="482"/>
      <c r="G441" s="482"/>
      <c r="H441" s="482"/>
      <c r="I441" s="482"/>
      <c r="J441" s="482"/>
      <c r="K441" s="482"/>
      <c r="L441" s="482"/>
      <c r="M441" s="482"/>
      <c r="N441" s="483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420" t="s">
        <v>57</v>
      </c>
      <c r="J443" s="421"/>
      <c r="K443" s="421"/>
      <c r="L443" s="421"/>
      <c r="M443" s="422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11" t="s">
        <v>226</v>
      </c>
      <c r="K444" s="412"/>
      <c r="L444" s="412"/>
      <c r="M444" s="413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11" t="s">
        <v>214</v>
      </c>
      <c r="K445" s="412"/>
      <c r="L445" s="412"/>
      <c r="M445" s="413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11" t="s">
        <v>222</v>
      </c>
      <c r="K446" s="412"/>
      <c r="L446" s="412"/>
      <c r="M446" s="413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11" t="s">
        <v>211</v>
      </c>
      <c r="K447" s="412"/>
      <c r="L447" s="412"/>
      <c r="M447" s="413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5"/>
      <c r="G450" s="215" t="s">
        <v>29</v>
      </c>
      <c r="H450" s="215" t="s">
        <v>70</v>
      </c>
      <c r="I450" s="215" t="s">
        <v>56</v>
      </c>
      <c r="J450" s="215" t="str">
        <f>J444</f>
        <v>ÖZEL AMASYA SINAV ANADOLU LİSESİ(A)</v>
      </c>
      <c r="K450" s="60"/>
      <c r="L450" s="60"/>
      <c r="M450" s="215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5"/>
      <c r="G451" s="215" t="s">
        <v>29</v>
      </c>
      <c r="H451" s="215" t="s">
        <v>70</v>
      </c>
      <c r="I451" s="215" t="s">
        <v>56</v>
      </c>
      <c r="J451" s="215" t="str">
        <f>J445</f>
        <v>Amasya Sosyal Bilimler Lisesi(A)</v>
      </c>
      <c r="K451" s="60"/>
      <c r="L451" s="60"/>
      <c r="M451" s="215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5"/>
      <c r="G452" s="215" t="s">
        <v>29</v>
      </c>
      <c r="H452" s="215" t="s">
        <v>70</v>
      </c>
      <c r="I452" s="215" t="s">
        <v>56</v>
      </c>
      <c r="J452" s="215" t="str">
        <f>J446</f>
        <v>Taşova Süleyman Bursalı Mesleki ve TAL</v>
      </c>
      <c r="K452" s="60"/>
      <c r="L452" s="60"/>
      <c r="M452" s="215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5"/>
      <c r="G453" s="215" t="s">
        <v>29</v>
      </c>
      <c r="H453" s="215" t="s">
        <v>70</v>
      </c>
      <c r="I453" s="215" t="s">
        <v>56</v>
      </c>
      <c r="J453" s="215" t="str">
        <f>J447</f>
        <v>Şehit Hüseyin Kavaklı Fen Lisesi(A)</v>
      </c>
      <c r="K453" s="60"/>
      <c r="L453" s="60"/>
      <c r="M453" s="215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5"/>
      <c r="G454" s="215" t="s">
        <v>29</v>
      </c>
      <c r="H454" s="215" t="s">
        <v>70</v>
      </c>
      <c r="I454" s="215" t="s">
        <v>56</v>
      </c>
      <c r="J454" s="215" t="str">
        <f>J444</f>
        <v>ÖZEL AMASYA SINAV ANADOLU LİSESİ(A)</v>
      </c>
      <c r="K454" s="60"/>
      <c r="L454" s="60"/>
      <c r="M454" s="215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5"/>
      <c r="G455" s="215" t="s">
        <v>29</v>
      </c>
      <c r="H455" s="215" t="s">
        <v>70</v>
      </c>
      <c r="I455" s="215" t="s">
        <v>56</v>
      </c>
      <c r="J455" s="215" t="str">
        <f>J446</f>
        <v>Taşova Süleyman Bursalı Mesleki ve TAL</v>
      </c>
      <c r="K455" s="60"/>
      <c r="L455" s="60"/>
      <c r="M455" s="215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420" t="s">
        <v>62</v>
      </c>
      <c r="J457" s="421"/>
      <c r="K457" s="421"/>
      <c r="L457" s="421"/>
      <c r="M457" s="422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11" t="s">
        <v>430</v>
      </c>
      <c r="K458" s="412"/>
      <c r="L458" s="412"/>
      <c r="M458" s="413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11" t="s">
        <v>556</v>
      </c>
      <c r="K459" s="412"/>
      <c r="L459" s="412"/>
      <c r="M459" s="413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11" t="s">
        <v>434</v>
      </c>
      <c r="K460" s="412"/>
      <c r="L460" s="412"/>
      <c r="M460" s="413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9"/>
      <c r="J461" s="230"/>
      <c r="K461" s="230"/>
      <c r="L461" s="230"/>
      <c r="M461" s="230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07"/>
      <c r="D463" s="279"/>
      <c r="E463" s="280"/>
      <c r="F463" s="281"/>
      <c r="G463" s="281" t="s">
        <v>29</v>
      </c>
      <c r="H463" s="281" t="s">
        <v>42</v>
      </c>
      <c r="I463" s="281" t="s">
        <v>123</v>
      </c>
      <c r="J463" s="281" t="str">
        <f>J458</f>
        <v>Amasya Macit Zeren Fen Lisesi</v>
      </c>
      <c r="K463" s="282"/>
      <c r="L463" s="282"/>
      <c r="M463" s="281" t="str">
        <f>J459</f>
        <v>Amasya Türk Telekom Anadolu İmam Hatip Lisesi(ÇEKİLDİ)</v>
      </c>
      <c r="N463" s="283" t="s">
        <v>483</v>
      </c>
    </row>
    <row r="464" spans="3:14" ht="12.6" customHeight="1" x14ac:dyDescent="0.25">
      <c r="C464" s="37"/>
      <c r="D464" s="88"/>
      <c r="E464" s="89"/>
      <c r="F464" s="215"/>
      <c r="G464" s="215" t="s">
        <v>29</v>
      </c>
      <c r="H464" s="215" t="s">
        <v>42</v>
      </c>
      <c r="I464" s="215" t="s">
        <v>123</v>
      </c>
      <c r="J464" s="215" t="str">
        <f>J460</f>
        <v>Amasya Şehit Ferhat Erdin Spor Lisesi</v>
      </c>
      <c r="K464" s="60"/>
      <c r="L464" s="60"/>
      <c r="M464" s="215" t="str">
        <f>J458</f>
        <v>Amasya Macit Zeren Fen Lisesi</v>
      </c>
      <c r="N464" s="79"/>
    </row>
    <row r="465" spans="3:14" ht="12.6" customHeight="1" x14ac:dyDescent="0.25">
      <c r="C465" s="307"/>
      <c r="D465" s="279"/>
      <c r="E465" s="280"/>
      <c r="F465" s="281"/>
      <c r="G465" s="281" t="s">
        <v>29</v>
      </c>
      <c r="H465" s="281" t="s">
        <v>42</v>
      </c>
      <c r="I465" s="281" t="s">
        <v>123</v>
      </c>
      <c r="J465" s="281" t="str">
        <f>J459</f>
        <v>Amasya Türk Telekom Anadolu İmam Hatip Lisesi(ÇEKİLDİ)</v>
      </c>
      <c r="K465" s="282"/>
      <c r="L465" s="282"/>
      <c r="M465" s="281" t="str">
        <f>J460</f>
        <v>Amasya Şehit Ferhat Erdin Spor Lisesi</v>
      </c>
      <c r="N465" s="283" t="s">
        <v>483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9"/>
      <c r="J466" s="230"/>
      <c r="K466" s="230"/>
      <c r="L466" s="230"/>
      <c r="M466" s="230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420" t="s">
        <v>64</v>
      </c>
      <c r="J468" s="421"/>
      <c r="K468" s="421"/>
      <c r="L468" s="421"/>
      <c r="M468" s="422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11" t="s">
        <v>427</v>
      </c>
      <c r="K469" s="412"/>
      <c r="L469" s="412"/>
      <c r="M469" s="413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11" t="s">
        <v>220</v>
      </c>
      <c r="K470" s="412"/>
      <c r="L470" s="412"/>
      <c r="M470" s="413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11" t="s">
        <v>224</v>
      </c>
      <c r="K471" s="412"/>
      <c r="L471" s="412"/>
      <c r="M471" s="413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230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5" t="s">
        <v>230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5" t="s">
        <v>230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420" t="s">
        <v>65</v>
      </c>
      <c r="J479" s="421"/>
      <c r="K479" s="421"/>
      <c r="L479" s="421"/>
      <c r="M479" s="422"/>
      <c r="N479" s="166"/>
    </row>
    <row r="480" spans="3:14" ht="12.6" customHeight="1" x14ac:dyDescent="0.25">
      <c r="C480" s="165"/>
      <c r="I480" s="62" t="s">
        <v>78</v>
      </c>
      <c r="J480" s="411" t="s">
        <v>221</v>
      </c>
      <c r="K480" s="412"/>
      <c r="L480" s="412"/>
      <c r="M480" s="413"/>
      <c r="N480" s="166"/>
    </row>
    <row r="481" spans="3:14" ht="12.6" customHeight="1" x14ac:dyDescent="0.25">
      <c r="C481" s="165"/>
      <c r="I481" s="62" t="s">
        <v>79</v>
      </c>
      <c r="J481" s="411" t="s">
        <v>225</v>
      </c>
      <c r="K481" s="412"/>
      <c r="L481" s="412"/>
      <c r="M481" s="413"/>
      <c r="N481" s="166"/>
    </row>
    <row r="482" spans="3:14" ht="12.6" customHeight="1" x14ac:dyDescent="0.25">
      <c r="C482" s="165"/>
      <c r="I482" s="62" t="s">
        <v>80</v>
      </c>
      <c r="J482" s="411" t="s">
        <v>610</v>
      </c>
      <c r="K482" s="412"/>
      <c r="L482" s="412"/>
      <c r="M482" s="413"/>
      <c r="N482" s="166"/>
    </row>
    <row r="483" spans="3:14" ht="12.6" customHeight="1" x14ac:dyDescent="0.25">
      <c r="C483" s="165"/>
      <c r="I483" s="62" t="s">
        <v>81</v>
      </c>
      <c r="J483" s="411" t="s">
        <v>223</v>
      </c>
      <c r="K483" s="412"/>
      <c r="L483" s="412"/>
      <c r="M483" s="413"/>
      <c r="N483" s="166"/>
    </row>
    <row r="484" spans="3:14" ht="12.6" customHeight="1" x14ac:dyDescent="0.25">
      <c r="C484" s="165"/>
      <c r="I484" s="229"/>
      <c r="J484" s="230"/>
      <c r="K484" s="230"/>
      <c r="L484" s="230"/>
      <c r="M484" s="230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5"/>
      <c r="G486" s="215" t="s">
        <v>29</v>
      </c>
      <c r="H486" s="215" t="s">
        <v>71</v>
      </c>
      <c r="I486" s="215" t="s">
        <v>445</v>
      </c>
      <c r="J486" s="215" t="str">
        <f>J480</f>
        <v>Merzifon Abide Hatun Anadolu Lisesi(A)</v>
      </c>
      <c r="K486" s="60"/>
      <c r="L486" s="60"/>
      <c r="M486" s="215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292"/>
      <c r="E487" s="293"/>
      <c r="F487" s="278"/>
      <c r="G487" s="278" t="s">
        <v>29</v>
      </c>
      <c r="H487" s="278" t="s">
        <v>71</v>
      </c>
      <c r="I487" s="278" t="s">
        <v>445</v>
      </c>
      <c r="J487" s="278" t="str">
        <f>J481</f>
        <v>Merzifon Fen Lisesi(A)</v>
      </c>
      <c r="K487" s="294"/>
      <c r="L487" s="294"/>
      <c r="M487" s="278" t="str">
        <f>J482</f>
        <v>Gümüşhacıköy Hasan Coci Anadolu Lisesi (çekildi)4.12.2025</v>
      </c>
      <c r="N487" s="288" t="s">
        <v>611</v>
      </c>
    </row>
    <row r="488" spans="3:14" ht="12.6" customHeight="1" x14ac:dyDescent="0.25">
      <c r="C488" s="37"/>
      <c r="D488" s="292"/>
      <c r="E488" s="293"/>
      <c r="F488" s="278"/>
      <c r="G488" s="278" t="s">
        <v>29</v>
      </c>
      <c r="H488" s="278" t="s">
        <v>71</v>
      </c>
      <c r="I488" s="278" t="s">
        <v>445</v>
      </c>
      <c r="J488" s="278" t="str">
        <f>J482</f>
        <v>Gümüşhacıköy Hasan Coci Anadolu Lisesi (çekildi)4.12.2025</v>
      </c>
      <c r="K488" s="294"/>
      <c r="L488" s="294"/>
      <c r="M488" s="278" t="str">
        <f>J480</f>
        <v>Merzifon Abide Hatun Anadolu Lisesi(A)</v>
      </c>
      <c r="N488" s="288" t="s">
        <v>611</v>
      </c>
    </row>
    <row r="489" spans="3:14" ht="12.6" customHeight="1" x14ac:dyDescent="0.25">
      <c r="C489" s="37"/>
      <c r="D489" s="88"/>
      <c r="E489" s="89"/>
      <c r="F489" s="215"/>
      <c r="G489" s="215" t="s">
        <v>29</v>
      </c>
      <c r="H489" s="260" t="s">
        <v>71</v>
      </c>
      <c r="I489" s="260" t="s">
        <v>445</v>
      </c>
      <c r="J489" s="215" t="str">
        <f>J483</f>
        <v>Suluova Lokman Hekim Mesleki ve Teknik AL</v>
      </c>
      <c r="K489" s="60"/>
      <c r="L489" s="60"/>
      <c r="M489" s="215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5"/>
      <c r="G490" s="215" t="s">
        <v>29</v>
      </c>
      <c r="H490" s="260" t="s">
        <v>71</v>
      </c>
      <c r="I490" s="260" t="s">
        <v>445</v>
      </c>
      <c r="J490" s="215" t="str">
        <f>J480</f>
        <v>Merzifon Abide Hatun Anadolu Lisesi(A)</v>
      </c>
      <c r="K490" s="60"/>
      <c r="L490" s="60"/>
      <c r="M490" s="215" t="str">
        <f>J481</f>
        <v>Merzifon Fen Lisesi(A)</v>
      </c>
      <c r="N490" s="79"/>
    </row>
    <row r="491" spans="3:14" ht="12.6" customHeight="1" x14ac:dyDescent="0.25">
      <c r="C491" s="37"/>
      <c r="D491" s="292"/>
      <c r="E491" s="293"/>
      <c r="F491" s="278"/>
      <c r="G491" s="278" t="s">
        <v>29</v>
      </c>
      <c r="H491" s="278" t="s">
        <v>71</v>
      </c>
      <c r="I491" s="278" t="s">
        <v>445</v>
      </c>
      <c r="J491" s="278" t="str">
        <f>J482</f>
        <v>Gümüşhacıköy Hasan Coci Anadolu Lisesi (çekildi)4.12.2025</v>
      </c>
      <c r="K491" s="294"/>
      <c r="L491" s="294"/>
      <c r="M491" s="278" t="str">
        <f>J483</f>
        <v>Suluova Lokman Hekim Mesleki ve Teknik AL</v>
      </c>
      <c r="N491" s="288" t="s">
        <v>611</v>
      </c>
    </row>
    <row r="492" spans="3:14" ht="12.6" customHeight="1" x14ac:dyDescent="0.25">
      <c r="C492" s="31"/>
      <c r="D492" s="225"/>
      <c r="E492" s="226"/>
      <c r="F492" s="227"/>
      <c r="G492" s="227"/>
      <c r="H492" s="227"/>
      <c r="I492" s="227"/>
      <c r="J492" s="227"/>
      <c r="K492" s="228"/>
      <c r="L492" s="228"/>
      <c r="M492" s="227"/>
      <c r="N492" s="76"/>
    </row>
    <row r="493" spans="3:14" ht="12.6" customHeight="1" x14ac:dyDescent="0.25">
      <c r="C493" s="31"/>
      <c r="D493" s="225"/>
      <c r="E493" s="226"/>
      <c r="F493" s="227"/>
      <c r="G493" s="227"/>
      <c r="H493" s="227"/>
      <c r="I493" s="227"/>
      <c r="J493" s="227"/>
      <c r="K493" s="228"/>
      <c r="L493" s="228"/>
      <c r="M493" s="227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420" t="s">
        <v>41</v>
      </c>
      <c r="J494" s="421"/>
      <c r="K494" s="421"/>
      <c r="L494" s="421"/>
      <c r="M494" s="422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411"/>
      <c r="K495" s="412"/>
      <c r="L495" s="412"/>
      <c r="M495" s="413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411"/>
      <c r="K496" s="412"/>
      <c r="L496" s="412"/>
      <c r="M496" s="413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411"/>
      <c r="K497" s="412"/>
      <c r="L497" s="412"/>
      <c r="M497" s="413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411"/>
      <c r="K498" s="412"/>
      <c r="L498" s="412"/>
      <c r="M498" s="413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411"/>
      <c r="K499" s="412"/>
      <c r="L499" s="412"/>
      <c r="M499" s="413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411"/>
      <c r="K500" s="412"/>
      <c r="L500" s="412"/>
      <c r="M500" s="413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411"/>
      <c r="K501" s="412"/>
      <c r="L501" s="412"/>
      <c r="M501" s="413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411"/>
      <c r="K502" s="412"/>
      <c r="L502" s="412"/>
      <c r="M502" s="413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5"/>
      <c r="G505" s="215" t="s">
        <v>29</v>
      </c>
      <c r="H505" s="215" t="s">
        <v>72</v>
      </c>
      <c r="I505" s="215" t="s">
        <v>22</v>
      </c>
      <c r="J505" s="215">
        <f>J495</f>
        <v>0</v>
      </c>
      <c r="K505" s="60"/>
      <c r="L505" s="60"/>
      <c r="M505" s="215">
        <f>J500</f>
        <v>0</v>
      </c>
      <c r="N505" s="79"/>
    </row>
    <row r="506" spans="3:14" ht="12.6" customHeight="1" x14ac:dyDescent="0.25">
      <c r="C506" s="37"/>
      <c r="D506" s="88"/>
      <c r="E506" s="89"/>
      <c r="F506" s="215"/>
      <c r="G506" s="215" t="s">
        <v>29</v>
      </c>
      <c r="H506" s="215" t="s">
        <v>72</v>
      </c>
      <c r="I506" s="215" t="s">
        <v>22</v>
      </c>
      <c r="J506" s="215">
        <f>J498</f>
        <v>0</v>
      </c>
      <c r="K506" s="60"/>
      <c r="L506" s="60"/>
      <c r="M506" s="215">
        <f>J501</f>
        <v>0</v>
      </c>
      <c r="N506" s="79"/>
    </row>
    <row r="507" spans="3:14" ht="12.6" customHeight="1" x14ac:dyDescent="0.25">
      <c r="C507" s="37"/>
      <c r="D507" s="88"/>
      <c r="E507" s="89"/>
      <c r="F507" s="215"/>
      <c r="G507" s="215" t="s">
        <v>29</v>
      </c>
      <c r="H507" s="215" t="s">
        <v>72</v>
      </c>
      <c r="I507" s="215" t="s">
        <v>22</v>
      </c>
      <c r="J507" s="215">
        <f>J499</f>
        <v>0</v>
      </c>
      <c r="K507" s="60"/>
      <c r="L507" s="60"/>
      <c r="M507" s="215">
        <f>J496</f>
        <v>0</v>
      </c>
      <c r="N507" s="79"/>
    </row>
    <row r="508" spans="3:14" ht="12.6" customHeight="1" x14ac:dyDescent="0.25">
      <c r="C508" s="37"/>
      <c r="D508" s="88"/>
      <c r="E508" s="89"/>
      <c r="F508" s="215"/>
      <c r="G508" s="215" t="s">
        <v>29</v>
      </c>
      <c r="H508" s="215" t="s">
        <v>72</v>
      </c>
      <c r="I508" s="215" t="s">
        <v>22</v>
      </c>
      <c r="J508" s="215">
        <f>J502</f>
        <v>0</v>
      </c>
      <c r="K508" s="60"/>
      <c r="L508" s="60"/>
      <c r="M508" s="215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420" t="s">
        <v>27</v>
      </c>
      <c r="J510" s="421"/>
      <c r="K510" s="421"/>
      <c r="L510" s="421"/>
      <c r="M510" s="422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411"/>
      <c r="K511" s="412"/>
      <c r="L511" s="412"/>
      <c r="M511" s="413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411"/>
      <c r="K512" s="412"/>
      <c r="L512" s="412"/>
      <c r="M512" s="413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411"/>
      <c r="K513" s="412"/>
      <c r="L513" s="412"/>
      <c r="M513" s="413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411"/>
      <c r="K514" s="412"/>
      <c r="L514" s="412"/>
      <c r="M514" s="413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5"/>
      <c r="G517" s="215" t="s">
        <v>29</v>
      </c>
      <c r="H517" s="215" t="s">
        <v>50</v>
      </c>
      <c r="I517" s="215" t="s">
        <v>22</v>
      </c>
      <c r="J517" s="215">
        <f>J511</f>
        <v>0</v>
      </c>
      <c r="K517" s="60"/>
      <c r="L517" s="60"/>
      <c r="M517" s="215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5"/>
      <c r="G518" s="215" t="s">
        <v>29</v>
      </c>
      <c r="H518" s="215" t="s">
        <v>52</v>
      </c>
      <c r="I518" s="215" t="s">
        <v>22</v>
      </c>
      <c r="J518" s="215">
        <f>J513</f>
        <v>0</v>
      </c>
      <c r="K518" s="60"/>
      <c r="L518" s="60"/>
      <c r="M518" s="215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420" t="s">
        <v>53</v>
      </c>
      <c r="J520" s="421"/>
      <c r="K520" s="421"/>
      <c r="L520" s="421"/>
      <c r="M520" s="422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411"/>
      <c r="K521" s="412"/>
      <c r="L521" s="412"/>
      <c r="M521" s="413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11"/>
      <c r="K522" s="412"/>
      <c r="L522" s="412"/>
      <c r="M522" s="413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5"/>
      <c r="G525" s="215" t="s">
        <v>29</v>
      </c>
      <c r="H525" s="215" t="s">
        <v>32</v>
      </c>
      <c r="I525" s="215" t="s">
        <v>22</v>
      </c>
      <c r="J525" s="215">
        <f>J521</f>
        <v>0</v>
      </c>
      <c r="K525" s="60"/>
      <c r="L525" s="60"/>
      <c r="M525" s="215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420" t="s">
        <v>28</v>
      </c>
      <c r="J527" s="421"/>
      <c r="K527" s="421"/>
      <c r="L527" s="421"/>
      <c r="M527" s="422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411"/>
      <c r="K528" s="412"/>
      <c r="L528" s="412"/>
      <c r="M528" s="413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11"/>
      <c r="K529" s="412"/>
      <c r="L529" s="412"/>
      <c r="M529" s="413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5"/>
      <c r="E533" s="226"/>
      <c r="F533" s="227"/>
      <c r="G533" s="227"/>
      <c r="H533" s="227"/>
      <c r="I533" s="227"/>
      <c r="J533" s="227"/>
      <c r="K533" s="228"/>
      <c r="L533" s="228"/>
      <c r="M533" s="227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N365:O365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J427:M427"/>
    <mergeCell ref="J481:M481"/>
    <mergeCell ref="C420:N420"/>
    <mergeCell ref="I422:M422"/>
    <mergeCell ref="J423:M423"/>
    <mergeCell ref="J241:M241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360:M360"/>
    <mergeCell ref="J361:M361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272:M272"/>
    <mergeCell ref="J351:M35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C166:N166"/>
    <mergeCell ref="I168:M168"/>
    <mergeCell ref="J169:M169"/>
    <mergeCell ref="J171:M171"/>
    <mergeCell ref="J172:M172"/>
    <mergeCell ref="I237:M237"/>
    <mergeCell ref="J147:M147"/>
    <mergeCell ref="J148:M148"/>
    <mergeCell ref="J149:M149"/>
    <mergeCell ref="J161:M161"/>
    <mergeCell ref="J162:M162"/>
    <mergeCell ref="J146:M146"/>
    <mergeCell ref="I154:M154"/>
    <mergeCell ref="J372:M372"/>
    <mergeCell ref="J170:M170"/>
    <mergeCell ref="J192:M192"/>
    <mergeCell ref="J193:M193"/>
    <mergeCell ref="J228:M228"/>
    <mergeCell ref="J271:M271"/>
    <mergeCell ref="J238:M238"/>
    <mergeCell ref="J239:M239"/>
    <mergeCell ref="J240:M240"/>
    <mergeCell ref="I269:M269"/>
    <mergeCell ref="J270:M270"/>
    <mergeCell ref="J173:M173"/>
    <mergeCell ref="I224:M224"/>
    <mergeCell ref="J225:M225"/>
    <mergeCell ref="J226:M226"/>
    <mergeCell ref="J195:M195"/>
    <mergeCell ref="J426:M426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D15:G15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  <mergeCell ref="J373:M373"/>
    <mergeCell ref="J374:M374"/>
    <mergeCell ref="I494:M494"/>
    <mergeCell ref="J495:M495"/>
    <mergeCell ref="J496:M496"/>
    <mergeCell ref="J497:M497"/>
    <mergeCell ref="I370:M370"/>
    <mergeCell ref="J371:M371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511:M515 J495:M502 J327:M329 J338:M340 J349:M351 J360:M362 J371:M374 J528:M530 J521:M523 J401:M401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100" zoomScaleNormal="55" zoomScaleSheetLayoutView="100" workbookViewId="0">
      <selection activeCell="N133" sqref="N13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89" t="s">
        <v>24</v>
      </c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1"/>
    </row>
    <row r="3" spans="3:14" ht="12.6" customHeight="1" thickBot="1" x14ac:dyDescent="0.25"/>
    <row r="4" spans="3:14" ht="12.6" customHeight="1" thickBot="1" x14ac:dyDescent="0.3">
      <c r="C4" s="492" t="s">
        <v>20</v>
      </c>
      <c r="D4" s="493"/>
      <c r="E4" s="493"/>
      <c r="F4" s="494"/>
      <c r="I4" s="495" t="s">
        <v>54</v>
      </c>
      <c r="J4" s="496"/>
    </row>
    <row r="5" spans="3:14" ht="12.6" customHeight="1" x14ac:dyDescent="0.2">
      <c r="C5" s="160">
        <v>1</v>
      </c>
      <c r="D5" s="499" t="s">
        <v>557</v>
      </c>
      <c r="E5" s="500"/>
      <c r="F5" s="500"/>
      <c r="I5" s="160">
        <v>1</v>
      </c>
      <c r="J5" s="160"/>
    </row>
    <row r="6" spans="3:14" ht="12.6" customHeight="1" x14ac:dyDescent="0.2">
      <c r="C6" s="157">
        <v>2</v>
      </c>
      <c r="D6" s="162" t="s">
        <v>283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275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235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577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329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267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97" t="s">
        <v>21</v>
      </c>
      <c r="J13" s="498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49"/>
      <c r="L14" s="249"/>
      <c r="M14" s="250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256</v>
      </c>
      <c r="K15" s="249"/>
      <c r="L15" s="249"/>
      <c r="M15" s="250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560</v>
      </c>
      <c r="K16" s="251"/>
      <c r="L16" s="251"/>
      <c r="M16" s="250"/>
    </row>
    <row r="17" spans="3:13" ht="12.6" customHeight="1" thickBot="1" x14ac:dyDescent="0.3">
      <c r="C17" s="492" t="s">
        <v>55</v>
      </c>
      <c r="D17" s="493"/>
      <c r="E17" s="493"/>
      <c r="F17" s="494"/>
      <c r="I17" s="157">
        <v>4</v>
      </c>
      <c r="J17" s="159" t="s">
        <v>608</v>
      </c>
      <c r="K17" s="251"/>
      <c r="L17" s="251"/>
      <c r="M17" s="250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0"/>
      <c r="L18" s="250"/>
      <c r="M18" s="250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95" t="s">
        <v>22</v>
      </c>
      <c r="J23" s="496"/>
    </row>
    <row r="24" spans="3:13" ht="12.6" customHeight="1" thickBot="1" x14ac:dyDescent="0.3">
      <c r="C24" s="492" t="s">
        <v>0</v>
      </c>
      <c r="D24" s="493"/>
      <c r="E24" s="493"/>
      <c r="F24" s="494"/>
      <c r="I24" s="160">
        <v>1</v>
      </c>
      <c r="J24" s="160" t="s">
        <v>324</v>
      </c>
    </row>
    <row r="25" spans="3:13" ht="12.6" customHeight="1" x14ac:dyDescent="0.2">
      <c r="C25" s="157">
        <v>1</v>
      </c>
      <c r="D25" s="505" t="s">
        <v>309</v>
      </c>
      <c r="E25" s="506"/>
      <c r="F25" s="506"/>
      <c r="I25" s="157">
        <v>2</v>
      </c>
      <c r="J25" s="157" t="s">
        <v>256</v>
      </c>
    </row>
    <row r="26" spans="3:13" ht="12.6" customHeight="1" x14ac:dyDescent="0.2">
      <c r="C26" s="157">
        <v>2</v>
      </c>
      <c r="D26" s="516" t="s">
        <v>559</v>
      </c>
      <c r="E26" s="517"/>
      <c r="F26" s="517"/>
      <c r="I26" s="157">
        <v>3</v>
      </c>
      <c r="J26" s="157" t="s">
        <v>292</v>
      </c>
    </row>
    <row r="27" spans="3:13" ht="12.6" customHeight="1" x14ac:dyDescent="0.2">
      <c r="C27" s="157">
        <v>3</v>
      </c>
      <c r="D27" s="452" t="s">
        <v>558</v>
      </c>
      <c r="E27" s="453"/>
      <c r="F27" s="453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262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52" t="s">
        <v>561</v>
      </c>
      <c r="E29" s="453"/>
      <c r="F29" s="453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92" t="s">
        <v>19</v>
      </c>
      <c r="D34" s="493"/>
      <c r="E34" s="493"/>
      <c r="F34" s="494"/>
    </row>
    <row r="35" spans="3:14" ht="12.6" customHeight="1" x14ac:dyDescent="0.2">
      <c r="C35" s="157">
        <v>1</v>
      </c>
      <c r="D35" s="162" t="s">
        <v>309</v>
      </c>
      <c r="E35" s="163"/>
      <c r="F35" s="163"/>
    </row>
    <row r="36" spans="3:14" ht="12.6" customHeight="1" x14ac:dyDescent="0.2">
      <c r="C36" s="157">
        <v>2</v>
      </c>
      <c r="D36" s="162" t="s">
        <v>263</v>
      </c>
      <c r="E36" s="163"/>
      <c r="F36" s="163"/>
    </row>
    <row r="37" spans="3:14" ht="12.6" customHeight="1" x14ac:dyDescent="0.2">
      <c r="C37" s="157">
        <v>3</v>
      </c>
      <c r="D37" s="162" t="s">
        <v>262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292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49" t="s">
        <v>20</v>
      </c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1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420" t="s">
        <v>119</v>
      </c>
      <c r="J44" s="421"/>
      <c r="K44" s="421"/>
      <c r="L44" s="421"/>
      <c r="M44" s="422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11" t="s">
        <v>235</v>
      </c>
      <c r="K45" s="412"/>
      <c r="L45" s="412"/>
      <c r="M45" s="413"/>
      <c r="N45" s="76" t="s">
        <v>342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11" t="s">
        <v>275</v>
      </c>
      <c r="K46" s="412"/>
      <c r="L46" s="412"/>
      <c r="M46" s="413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11" t="s">
        <v>328</v>
      </c>
      <c r="K47" s="412"/>
      <c r="L47" s="412"/>
      <c r="M47" s="413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61">
        <v>398</v>
      </c>
      <c r="D50" s="88">
        <v>45978</v>
      </c>
      <c r="E50" s="89">
        <v>0.41666666666666669</v>
      </c>
      <c r="F50" s="221" t="s">
        <v>339</v>
      </c>
      <c r="G50" s="221" t="s">
        <v>24</v>
      </c>
      <c r="H50" s="221" t="s">
        <v>70</v>
      </c>
      <c r="I50" s="221" t="s">
        <v>96</v>
      </c>
      <c r="J50" s="221" t="str">
        <f>J45</f>
        <v>AMASYA MACİT ZEREN FEN LİSESİ</v>
      </c>
      <c r="K50" s="60" t="s">
        <v>526</v>
      </c>
      <c r="L50" s="60" t="s">
        <v>527</v>
      </c>
      <c r="M50" s="221" t="str">
        <f>J46</f>
        <v>AMASYA ALPTEKİN ANADOLU LİSESİ</v>
      </c>
      <c r="N50" s="79"/>
    </row>
    <row r="51" spans="3:14" ht="12.6" customHeight="1" x14ac:dyDescent="0.2">
      <c r="C51" s="361">
        <v>399</v>
      </c>
      <c r="D51" s="88">
        <v>45980</v>
      </c>
      <c r="E51" s="89">
        <v>0.41666666666666669</v>
      </c>
      <c r="F51" s="238" t="s">
        <v>339</v>
      </c>
      <c r="G51" s="221" t="s">
        <v>24</v>
      </c>
      <c r="H51" s="221" t="s">
        <v>70</v>
      </c>
      <c r="I51" s="221" t="s">
        <v>96</v>
      </c>
      <c r="J51" s="221" t="str">
        <f>J47</f>
        <v>AMASYA 12 HAZİAN LİSESİ</v>
      </c>
      <c r="K51" s="60" t="s">
        <v>528</v>
      </c>
      <c r="L51" s="60" t="s">
        <v>529</v>
      </c>
      <c r="M51" s="221" t="str">
        <f>J45</f>
        <v>AMASYA MACİT ZEREN FEN LİSESİ</v>
      </c>
      <c r="N51" s="79" t="s">
        <v>26</v>
      </c>
    </row>
    <row r="52" spans="3:14" ht="12.6" customHeight="1" x14ac:dyDescent="0.2">
      <c r="C52" s="361">
        <v>400</v>
      </c>
      <c r="D52" s="88">
        <v>45982</v>
      </c>
      <c r="E52" s="89">
        <v>0.39583333333333331</v>
      </c>
      <c r="F52" s="238" t="s">
        <v>339</v>
      </c>
      <c r="G52" s="221" t="s">
        <v>24</v>
      </c>
      <c r="H52" s="221" t="s">
        <v>70</v>
      </c>
      <c r="I52" s="221" t="s">
        <v>96</v>
      </c>
      <c r="J52" s="221" t="str">
        <f>J46</f>
        <v>AMASYA ALPTEKİN ANADOLU LİSESİ</v>
      </c>
      <c r="K52" s="60" t="s">
        <v>530</v>
      </c>
      <c r="L52" s="60" t="s">
        <v>526</v>
      </c>
      <c r="M52" s="221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420" t="s">
        <v>62</v>
      </c>
      <c r="J54" s="421"/>
      <c r="K54" s="421"/>
      <c r="L54" s="421"/>
      <c r="M54" s="422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11" t="s">
        <v>557</v>
      </c>
      <c r="K55" s="412"/>
      <c r="L55" s="412"/>
      <c r="M55" s="413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11" t="s">
        <v>283</v>
      </c>
      <c r="K56" s="412"/>
      <c r="L56" s="412"/>
      <c r="M56" s="413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61">
        <v>401</v>
      </c>
      <c r="D59" s="279">
        <v>45982</v>
      </c>
      <c r="E59" s="280">
        <v>0.45833333333333331</v>
      </c>
      <c r="F59" s="281" t="s">
        <v>339</v>
      </c>
      <c r="G59" s="281" t="s">
        <v>24</v>
      </c>
      <c r="H59" s="281" t="s">
        <v>31</v>
      </c>
      <c r="I59" s="281" t="s">
        <v>96</v>
      </c>
      <c r="J59" s="281" t="str">
        <f>J55</f>
        <v>AMASYA ÖZEL AÇI ANADOLU LİSESİ (ÇEKİLDİ)</v>
      </c>
      <c r="K59" s="282"/>
      <c r="L59" s="282"/>
      <c r="M59" s="281" t="str">
        <f>J56</f>
        <v>AMASYA ANADOLU LİSESİ</v>
      </c>
      <c r="N59" s="283" t="s">
        <v>486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420" t="s">
        <v>64</v>
      </c>
      <c r="J61" s="421"/>
      <c r="K61" s="421"/>
      <c r="L61" s="421"/>
      <c r="M61" s="422"/>
      <c r="N61" s="99"/>
    </row>
    <row r="62" spans="3:14" ht="12.6" customHeight="1" x14ac:dyDescent="0.2">
      <c r="C62" s="98"/>
      <c r="I62" s="62" t="s">
        <v>47</v>
      </c>
      <c r="J62" s="411" t="s">
        <v>329</v>
      </c>
      <c r="K62" s="412"/>
      <c r="L62" s="412"/>
      <c r="M62" s="413"/>
      <c r="N62" s="99"/>
    </row>
    <row r="63" spans="3:14" ht="12.6" customHeight="1" x14ac:dyDescent="0.2">
      <c r="C63" s="98"/>
      <c r="I63" s="62" t="s">
        <v>48</v>
      </c>
      <c r="J63" s="411" t="s">
        <v>267</v>
      </c>
      <c r="K63" s="412"/>
      <c r="L63" s="412"/>
      <c r="M63" s="413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61">
        <v>402</v>
      </c>
      <c r="D66" s="272">
        <v>45981</v>
      </c>
      <c r="E66" s="303">
        <v>0.54166666666666663</v>
      </c>
      <c r="F66" s="289" t="s">
        <v>477</v>
      </c>
      <c r="G66" s="221" t="s">
        <v>24</v>
      </c>
      <c r="H66" s="221" t="s">
        <v>42</v>
      </c>
      <c r="I66" s="221" t="s">
        <v>96</v>
      </c>
      <c r="J66" s="221" t="str">
        <f>J62</f>
        <v>MERZİON İRFANLI ANADOLU LİSESİ</v>
      </c>
      <c r="K66" s="60" t="s">
        <v>531</v>
      </c>
      <c r="L66" s="60" t="s">
        <v>532</v>
      </c>
      <c r="M66" s="221" t="str">
        <f>J63</f>
        <v>SULUOVA ŞEHİT HÜSEYİN KAVAKLI FEN LİSESİ</v>
      </c>
      <c r="N66" s="79" t="s">
        <v>479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28"/>
      <c r="E68" s="54"/>
      <c r="F68" s="54"/>
      <c r="G68" s="328"/>
      <c r="H68" s="328"/>
      <c r="I68" s="328"/>
      <c r="J68" s="328"/>
      <c r="K68" s="328"/>
      <c r="L68" s="328"/>
      <c r="M68" s="328"/>
      <c r="N68" s="329"/>
    </row>
    <row r="69" spans="3:14" ht="12.6" customHeight="1" x14ac:dyDescent="0.2">
      <c r="C69" s="31"/>
      <c r="D69" s="328"/>
      <c r="E69" s="328"/>
      <c r="F69" s="328"/>
      <c r="G69" s="328"/>
      <c r="H69" s="328"/>
      <c r="I69" s="420" t="s">
        <v>20</v>
      </c>
      <c r="J69" s="421"/>
      <c r="K69" s="421"/>
      <c r="L69" s="421"/>
      <c r="M69" s="422"/>
      <c r="N69" s="329"/>
    </row>
    <row r="70" spans="3:14" ht="12.6" customHeight="1" x14ac:dyDescent="0.2">
      <c r="C70" s="31"/>
      <c r="D70" s="328"/>
      <c r="E70" s="328"/>
      <c r="F70" s="328"/>
      <c r="G70" s="328"/>
      <c r="H70" s="328"/>
      <c r="I70" s="62" t="s">
        <v>73</v>
      </c>
      <c r="J70" s="411" t="s">
        <v>235</v>
      </c>
      <c r="K70" s="412"/>
      <c r="L70" s="412"/>
      <c r="M70" s="413"/>
      <c r="N70" s="329"/>
    </row>
    <row r="71" spans="3:14" ht="12.6" customHeight="1" x14ac:dyDescent="0.2">
      <c r="C71" s="31"/>
      <c r="D71" s="328"/>
      <c r="E71" s="328"/>
      <c r="F71" s="328"/>
      <c r="G71" s="328"/>
      <c r="H71" s="328"/>
      <c r="I71" s="62" t="s">
        <v>74</v>
      </c>
      <c r="J71" s="411" t="s">
        <v>577</v>
      </c>
      <c r="K71" s="412"/>
      <c r="L71" s="412"/>
      <c r="M71" s="413"/>
      <c r="N71" s="329"/>
    </row>
    <row r="72" spans="3:14" ht="12.6" customHeight="1" x14ac:dyDescent="0.2">
      <c r="C72" s="31"/>
      <c r="D72" s="328"/>
      <c r="E72" s="328"/>
      <c r="F72" s="328"/>
      <c r="G72" s="328"/>
      <c r="H72" s="328"/>
      <c r="I72" s="62" t="s">
        <v>75</v>
      </c>
      <c r="J72" s="411" t="s">
        <v>283</v>
      </c>
      <c r="K72" s="412"/>
      <c r="L72" s="412"/>
      <c r="M72" s="413"/>
      <c r="N72" s="329"/>
    </row>
    <row r="73" spans="3:14" ht="12.6" customHeight="1" x14ac:dyDescent="0.2">
      <c r="C73" s="31"/>
      <c r="D73" s="328"/>
      <c r="E73" s="328"/>
      <c r="F73" s="328"/>
      <c r="G73" s="328"/>
      <c r="H73" s="328"/>
      <c r="I73" s="62" t="s">
        <v>76</v>
      </c>
      <c r="J73" s="411" t="s">
        <v>329</v>
      </c>
      <c r="K73" s="412"/>
      <c r="L73" s="412"/>
      <c r="M73" s="413"/>
      <c r="N73" s="329"/>
    </row>
    <row r="74" spans="3:14" ht="12.6" customHeight="1" x14ac:dyDescent="0.2">
      <c r="C74" s="31"/>
      <c r="D74" s="328"/>
      <c r="E74" s="54"/>
      <c r="F74" s="54"/>
      <c r="G74" s="328"/>
      <c r="H74" s="328"/>
      <c r="I74" s="328"/>
      <c r="J74" s="328"/>
      <c r="K74" s="328"/>
      <c r="L74" s="328"/>
      <c r="M74" s="328"/>
      <c r="N74" s="329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61">
        <v>403</v>
      </c>
      <c r="D76" s="56">
        <v>45985</v>
      </c>
      <c r="E76" s="57">
        <v>0.45833333333333331</v>
      </c>
      <c r="F76" s="330" t="s">
        <v>339</v>
      </c>
      <c r="G76" s="58" t="s">
        <v>24</v>
      </c>
      <c r="H76" s="58"/>
      <c r="I76" s="58" t="s">
        <v>495</v>
      </c>
      <c r="J76" s="58" t="str">
        <f>J70</f>
        <v>AMASYA MACİT ZEREN FEN LİSESİ</v>
      </c>
      <c r="K76" s="178" t="s">
        <v>568</v>
      </c>
      <c r="L76" s="178" t="s">
        <v>569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61">
        <v>404</v>
      </c>
      <c r="D77" s="56">
        <v>45985</v>
      </c>
      <c r="E77" s="83">
        <v>0.39583333333333331</v>
      </c>
      <c r="F77" s="330" t="s">
        <v>339</v>
      </c>
      <c r="G77" s="58" t="s">
        <v>24</v>
      </c>
      <c r="H77" s="58"/>
      <c r="I77" s="58" t="s">
        <v>495</v>
      </c>
      <c r="J77" s="58" t="str">
        <f>J71</f>
        <v>AMASYA 12 HAZİRAN LİSESİ (ÇEKİLDİ)</v>
      </c>
      <c r="K77" s="178" t="s">
        <v>566</v>
      </c>
      <c r="L77" s="178" t="s">
        <v>567</v>
      </c>
      <c r="M77" s="58" t="str">
        <f>J72</f>
        <v>AMASYA ANADOLU LİSESİ</v>
      </c>
      <c r="N77" s="61"/>
    </row>
    <row r="78" spans="3:14" ht="12.6" customHeight="1" x14ac:dyDescent="0.2">
      <c r="C78" s="361">
        <v>405</v>
      </c>
      <c r="D78" s="56">
        <v>45988</v>
      </c>
      <c r="E78" s="57">
        <v>0.39583333333333331</v>
      </c>
      <c r="F78" s="330" t="s">
        <v>339</v>
      </c>
      <c r="G78" s="58" t="s">
        <v>24</v>
      </c>
      <c r="H78" s="58"/>
      <c r="I78" s="58" t="s">
        <v>495</v>
      </c>
      <c r="J78" s="58" t="str">
        <f>J72</f>
        <v>AMASYA ANADOLU LİSESİ</v>
      </c>
      <c r="K78" s="178" t="s">
        <v>602</v>
      </c>
      <c r="L78" s="178" t="s">
        <v>601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61">
        <v>406</v>
      </c>
      <c r="D79" s="292">
        <v>45988</v>
      </c>
      <c r="E79" s="296">
        <v>0.45833333333333331</v>
      </c>
      <c r="F79" s="278" t="s">
        <v>339</v>
      </c>
      <c r="G79" s="278" t="s">
        <v>24</v>
      </c>
      <c r="H79" s="278"/>
      <c r="I79" s="278" t="s">
        <v>495</v>
      </c>
      <c r="J79" s="278" t="str">
        <f>J73</f>
        <v>MERZİON İRFANLI ANADOLU LİSESİ</v>
      </c>
      <c r="K79" s="294"/>
      <c r="L79" s="294"/>
      <c r="M79" s="278" t="str">
        <f>J71</f>
        <v>AMASYA 12 HAZİRAN LİSESİ (ÇEKİLDİ)</v>
      </c>
      <c r="N79" s="288" t="s">
        <v>578</v>
      </c>
    </row>
    <row r="80" spans="3:14" ht="12.6" customHeight="1" x14ac:dyDescent="0.2">
      <c r="C80" s="37">
        <v>500</v>
      </c>
      <c r="D80" s="292">
        <v>45995</v>
      </c>
      <c r="E80" s="293">
        <v>0.54166666666666663</v>
      </c>
      <c r="F80" s="278" t="s">
        <v>339</v>
      </c>
      <c r="G80" s="278" t="s">
        <v>24</v>
      </c>
      <c r="H80" s="278"/>
      <c r="I80" s="278" t="s">
        <v>495</v>
      </c>
      <c r="J80" s="278" t="str">
        <f>J70</f>
        <v>AMASYA MACİT ZEREN FEN LİSESİ</v>
      </c>
      <c r="K80" s="294"/>
      <c r="L80" s="294"/>
      <c r="M80" s="278" t="str">
        <f>J71</f>
        <v>AMASYA 12 HAZİRAN LİSESİ (ÇEKİLDİ)</v>
      </c>
      <c r="N80" s="288" t="s">
        <v>578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30" t="s">
        <v>339</v>
      </c>
      <c r="G81" s="84" t="s">
        <v>24</v>
      </c>
      <c r="H81" s="58"/>
      <c r="I81" s="58" t="s">
        <v>495</v>
      </c>
      <c r="J81" s="84" t="str">
        <f>J72</f>
        <v>AMASYA ANADOLU LİSESİ</v>
      </c>
      <c r="K81" s="181" t="s">
        <v>620</v>
      </c>
      <c r="L81" s="181" t="s">
        <v>531</v>
      </c>
      <c r="M81" s="84" t="str">
        <f>J73</f>
        <v>MERZİON İRFANLI ANADOLU LİSESİ</v>
      </c>
      <c r="N81" s="61" t="s">
        <v>498</v>
      </c>
    </row>
    <row r="82" spans="3:14" ht="12.6" customHeight="1" x14ac:dyDescent="0.2">
      <c r="C82" s="31"/>
      <c r="D82" s="328"/>
      <c r="E82" s="54"/>
      <c r="F82" s="54"/>
      <c r="G82" s="328"/>
      <c r="H82" s="328"/>
      <c r="I82" s="328"/>
      <c r="J82" s="328"/>
      <c r="K82" s="328"/>
      <c r="L82" s="328"/>
      <c r="M82" s="328"/>
      <c r="N82" s="329"/>
    </row>
    <row r="83" spans="3:14" ht="12.6" customHeight="1" x14ac:dyDescent="0.2">
      <c r="C83" s="31"/>
      <c r="D83" s="328"/>
      <c r="E83" s="54"/>
      <c r="F83" s="54"/>
      <c r="G83" s="328"/>
      <c r="H83" s="328"/>
      <c r="I83" s="328"/>
      <c r="J83" s="328"/>
      <c r="K83" s="328"/>
      <c r="L83" s="328"/>
      <c r="M83" s="328"/>
      <c r="N83" s="329"/>
    </row>
    <row r="84" spans="3:14" ht="12.6" customHeight="1" x14ac:dyDescent="0.2">
      <c r="C84" s="31"/>
      <c r="D84" s="328"/>
      <c r="E84" s="54"/>
      <c r="F84" s="54"/>
      <c r="G84" s="328"/>
      <c r="H84" s="328"/>
      <c r="I84" s="328"/>
      <c r="J84" s="328"/>
      <c r="K84" s="328"/>
      <c r="L84" s="328"/>
      <c r="M84" s="328"/>
      <c r="N84" s="329"/>
    </row>
    <row r="85" spans="3:14" ht="12.6" customHeight="1" x14ac:dyDescent="0.2">
      <c r="C85" s="31"/>
      <c r="D85" s="328"/>
      <c r="E85" s="54"/>
      <c r="F85" s="54"/>
      <c r="G85" s="328"/>
      <c r="H85" s="328"/>
      <c r="I85" s="328"/>
      <c r="J85" s="328"/>
      <c r="K85" s="328"/>
      <c r="L85" s="328"/>
      <c r="M85" s="328"/>
      <c r="N85" s="329"/>
    </row>
    <row r="86" spans="3:14" ht="12.6" customHeight="1" x14ac:dyDescent="0.2">
      <c r="C86" s="31"/>
      <c r="D86" s="328"/>
      <c r="E86" s="54"/>
      <c r="F86" s="54"/>
      <c r="G86" s="328"/>
      <c r="H86" s="328"/>
      <c r="I86" s="328"/>
      <c r="J86" s="328"/>
      <c r="K86" s="328"/>
      <c r="L86" s="328"/>
      <c r="M86" s="328"/>
      <c r="N86" s="329"/>
    </row>
    <row r="87" spans="3:14" ht="12.6" customHeight="1" x14ac:dyDescent="0.2">
      <c r="C87" s="31"/>
      <c r="D87" s="328"/>
      <c r="E87" s="54"/>
      <c r="F87" s="54"/>
      <c r="G87" s="328"/>
      <c r="H87" s="328"/>
      <c r="I87" s="328"/>
      <c r="J87" s="328"/>
      <c r="K87" s="328"/>
      <c r="L87" s="328"/>
      <c r="M87" s="328"/>
      <c r="N87" s="329"/>
    </row>
    <row r="88" spans="3:14" ht="12.6" customHeight="1" x14ac:dyDescent="0.2">
      <c r="C88" s="31"/>
      <c r="D88" s="328"/>
      <c r="E88" s="54"/>
      <c r="F88" s="54"/>
      <c r="G88" s="328"/>
      <c r="H88" s="328"/>
      <c r="I88" s="328"/>
      <c r="J88" s="328"/>
      <c r="K88" s="328"/>
      <c r="L88" s="328"/>
      <c r="M88" s="328"/>
      <c r="N88" s="329"/>
    </row>
    <row r="89" spans="3:14" ht="12.6" customHeight="1" x14ac:dyDescent="0.2">
      <c r="C89" s="31"/>
      <c r="D89" s="328"/>
      <c r="E89" s="54"/>
      <c r="F89" s="54"/>
      <c r="G89" s="328"/>
      <c r="H89" s="328"/>
      <c r="I89" s="328"/>
      <c r="J89" s="328"/>
      <c r="K89" s="328"/>
      <c r="L89" s="328"/>
      <c r="M89" s="328"/>
      <c r="N89" s="329"/>
    </row>
    <row r="90" spans="3:14" ht="12.6" customHeight="1" x14ac:dyDescent="0.2">
      <c r="C90" s="31"/>
      <c r="D90" s="328"/>
      <c r="E90" s="54"/>
      <c r="F90" s="54"/>
      <c r="G90" s="328"/>
      <c r="H90" s="328"/>
      <c r="I90" s="328"/>
      <c r="J90" s="328"/>
      <c r="K90" s="328"/>
      <c r="L90" s="328"/>
      <c r="M90" s="328"/>
      <c r="N90" s="329"/>
    </row>
    <row r="91" spans="3:14" ht="12" customHeight="1" x14ac:dyDescent="0.2">
      <c r="C91" s="31"/>
      <c r="D91" s="328"/>
      <c r="E91" s="54"/>
      <c r="F91" s="54"/>
      <c r="G91" s="328"/>
      <c r="H91" s="328"/>
      <c r="I91" s="328"/>
      <c r="J91" s="328"/>
      <c r="K91" s="328"/>
      <c r="L91" s="328"/>
      <c r="M91" s="328"/>
      <c r="N91" s="329"/>
    </row>
    <row r="93" spans="3:14" ht="12.6" customHeight="1" thickBot="1" x14ac:dyDescent="0.25"/>
    <row r="94" spans="3:14" ht="12.6" customHeight="1" x14ac:dyDescent="0.2">
      <c r="C94" s="501" t="s">
        <v>0</v>
      </c>
      <c r="D94" s="502"/>
      <c r="E94" s="502"/>
      <c r="F94" s="502"/>
      <c r="G94" s="502"/>
      <c r="H94" s="502"/>
      <c r="I94" s="502"/>
      <c r="J94" s="502"/>
      <c r="K94" s="502"/>
      <c r="L94" s="502"/>
      <c r="M94" s="502"/>
      <c r="N94" s="503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513" t="s">
        <v>110</v>
      </c>
      <c r="J96" s="514"/>
      <c r="K96" s="514"/>
      <c r="L96" s="514"/>
      <c r="M96" s="515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11" t="s">
        <v>559</v>
      </c>
      <c r="K97" s="412"/>
      <c r="L97" s="412"/>
      <c r="M97" s="413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11" t="s">
        <v>309</v>
      </c>
      <c r="K98" s="412"/>
      <c r="L98" s="412"/>
      <c r="M98" s="413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11" t="s">
        <v>558</v>
      </c>
      <c r="K99" s="412"/>
      <c r="L99" s="412"/>
      <c r="M99" s="413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79">
        <v>46006</v>
      </c>
      <c r="E102" s="280">
        <v>0.41666666666666669</v>
      </c>
      <c r="F102" s="281" t="s">
        <v>339</v>
      </c>
      <c r="G102" s="281" t="s">
        <v>24</v>
      </c>
      <c r="H102" s="281" t="s">
        <v>70</v>
      </c>
      <c r="I102" s="281" t="s">
        <v>43</v>
      </c>
      <c r="J102" s="281" t="str">
        <f>J97</f>
        <v>AMASYA CUMHURİYET O.O(ÇEKİLDİ)</v>
      </c>
      <c r="K102" s="282"/>
      <c r="L102" s="282"/>
      <c r="M102" s="281" t="str">
        <f>J98</f>
        <v>AMASYA ZİYAPAŞA O.O</v>
      </c>
      <c r="N102" s="283" t="s">
        <v>467</v>
      </c>
    </row>
    <row r="103" spans="3:14" ht="12.6" customHeight="1" x14ac:dyDescent="0.2">
      <c r="C103" s="44">
        <v>408</v>
      </c>
      <c r="D103" s="279">
        <v>46008</v>
      </c>
      <c r="E103" s="280">
        <v>0.41666666666666669</v>
      </c>
      <c r="F103" s="281" t="s">
        <v>339</v>
      </c>
      <c r="G103" s="281" t="s">
        <v>24</v>
      </c>
      <c r="H103" s="281" t="s">
        <v>70</v>
      </c>
      <c r="I103" s="281" t="s">
        <v>43</v>
      </c>
      <c r="J103" s="281" t="str">
        <f>J99</f>
        <v>AMASYA ABDURRAHMAN KAMİL O.O (ÇEKİLDİ)</v>
      </c>
      <c r="K103" s="282"/>
      <c r="L103" s="282"/>
      <c r="M103" s="281" t="str">
        <f>J97</f>
        <v>AMASYA CUMHURİYET O.O(ÇEKİLDİ)</v>
      </c>
      <c r="N103" s="283" t="s">
        <v>467</v>
      </c>
    </row>
    <row r="104" spans="3:14" ht="12.6" customHeight="1" x14ac:dyDescent="0.2">
      <c r="C104" s="44">
        <v>409</v>
      </c>
      <c r="D104" s="292">
        <v>46010</v>
      </c>
      <c r="E104" s="293">
        <v>0.41666666666666669</v>
      </c>
      <c r="F104" s="278" t="s">
        <v>339</v>
      </c>
      <c r="G104" s="278" t="s">
        <v>24</v>
      </c>
      <c r="H104" s="278" t="s">
        <v>70</v>
      </c>
      <c r="I104" s="278" t="s">
        <v>43</v>
      </c>
      <c r="J104" s="278" t="str">
        <f>J98</f>
        <v>AMASYA ZİYAPAŞA O.O</v>
      </c>
      <c r="K104" s="294"/>
      <c r="L104" s="294"/>
      <c r="M104" s="278" t="str">
        <f>J99</f>
        <v>AMASYA ABDURRAHMAN KAMİL O.O (ÇEKİLDİ)</v>
      </c>
      <c r="N104" s="288" t="s">
        <v>476</v>
      </c>
    </row>
    <row r="105" spans="3:14" ht="12.6" customHeight="1" x14ac:dyDescent="0.2">
      <c r="C105" s="31"/>
      <c r="D105" s="225"/>
      <c r="E105" s="226"/>
      <c r="F105" s="227"/>
      <c r="G105" s="227"/>
      <c r="H105" s="227"/>
      <c r="I105" s="227"/>
      <c r="J105" s="227"/>
      <c r="K105" s="228"/>
      <c r="L105" s="228"/>
      <c r="M105" s="227"/>
      <c r="N105" s="76"/>
    </row>
    <row r="106" spans="3:14" ht="12.6" customHeight="1" x14ac:dyDescent="0.2">
      <c r="C106" s="31"/>
      <c r="D106" s="225"/>
      <c r="E106" s="226"/>
      <c r="F106" s="227"/>
      <c r="G106" s="227"/>
      <c r="H106" s="227"/>
      <c r="I106" s="513" t="s">
        <v>330</v>
      </c>
      <c r="J106" s="514"/>
      <c r="K106" s="514"/>
      <c r="L106" s="514"/>
      <c r="M106" s="515"/>
      <c r="N106" s="76"/>
    </row>
    <row r="107" spans="3:14" ht="12.6" customHeight="1" x14ac:dyDescent="0.2">
      <c r="C107" s="31"/>
      <c r="D107" s="225"/>
      <c r="E107" s="226"/>
      <c r="F107" s="227"/>
      <c r="G107" s="227"/>
      <c r="H107" s="227"/>
      <c r="I107" s="62" t="s">
        <v>44</v>
      </c>
      <c r="J107" s="411" t="s">
        <v>561</v>
      </c>
      <c r="K107" s="412"/>
      <c r="L107" s="412"/>
      <c r="M107" s="413"/>
      <c r="N107" s="76"/>
    </row>
    <row r="108" spans="3:14" ht="12.6" customHeight="1" x14ac:dyDescent="0.2">
      <c r="C108" s="31"/>
      <c r="D108" s="225"/>
      <c r="E108" s="226"/>
      <c r="F108" s="227"/>
      <c r="G108" s="227"/>
      <c r="H108" s="227"/>
      <c r="I108" s="62" t="s">
        <v>25</v>
      </c>
      <c r="J108" s="411" t="s">
        <v>262</v>
      </c>
      <c r="K108" s="412"/>
      <c r="L108" s="412"/>
      <c r="M108" s="413"/>
      <c r="N108" s="76"/>
    </row>
    <row r="109" spans="3:14" ht="12.6" customHeight="1" x14ac:dyDescent="0.2">
      <c r="C109" s="31"/>
      <c r="D109" s="225"/>
      <c r="E109" s="226"/>
      <c r="F109" s="227"/>
      <c r="G109" s="227"/>
      <c r="H109" s="227"/>
      <c r="I109" s="227"/>
      <c r="J109" s="227"/>
      <c r="K109" s="228"/>
      <c r="L109" s="228"/>
      <c r="M109" s="227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72">
        <v>46007</v>
      </c>
      <c r="E111" s="303">
        <v>0.45833333333333331</v>
      </c>
      <c r="F111" s="289" t="s">
        <v>477</v>
      </c>
      <c r="G111" s="221" t="s">
        <v>24</v>
      </c>
      <c r="H111" s="221" t="s">
        <v>31</v>
      </c>
      <c r="I111" s="221" t="s">
        <v>43</v>
      </c>
      <c r="J111" s="221" t="str">
        <f>J107</f>
        <v xml:space="preserve">MERZİFON GAZİ O.O </v>
      </c>
      <c r="K111" s="60" t="s">
        <v>531</v>
      </c>
      <c r="L111" s="60" t="s">
        <v>628</v>
      </c>
      <c r="M111" s="221" t="str">
        <f>J108</f>
        <v>AMASYA ÖZEL KUTLUBEY KOLEJİ O.O</v>
      </c>
      <c r="N111" s="369" t="s">
        <v>619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513" t="s">
        <v>509</v>
      </c>
      <c r="J113" s="514"/>
      <c r="K113" s="514"/>
      <c r="L113" s="514"/>
      <c r="M113" s="515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11" t="s">
        <v>309</v>
      </c>
      <c r="K114" s="412"/>
      <c r="L114" s="412"/>
      <c r="M114" s="413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11" t="s">
        <v>561</v>
      </c>
      <c r="K115" s="412"/>
      <c r="L115" s="412"/>
      <c r="M115" s="413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38" t="s">
        <v>339</v>
      </c>
      <c r="G117" s="59" t="s">
        <v>24</v>
      </c>
      <c r="H117" s="59" t="s">
        <v>327</v>
      </c>
      <c r="I117" s="59" t="s">
        <v>43</v>
      </c>
      <c r="J117" s="59" t="str">
        <f>J114</f>
        <v>AMASYA ZİYAPAŞA O.O</v>
      </c>
      <c r="K117" s="60"/>
      <c r="L117" s="60"/>
      <c r="M117" s="59" t="str">
        <f>J115</f>
        <v xml:space="preserve">MERZİFON GAZİ O.O </v>
      </c>
      <c r="N117" s="95" t="s">
        <v>498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510" t="s">
        <v>21</v>
      </c>
      <c r="D120" s="511"/>
      <c r="E120" s="511"/>
      <c r="F120" s="511"/>
      <c r="G120" s="511"/>
      <c r="H120" s="511"/>
      <c r="I120" s="511"/>
      <c r="J120" s="511"/>
      <c r="K120" s="511"/>
      <c r="L120" s="511"/>
      <c r="M120" s="511"/>
      <c r="N120" s="512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41" t="s">
        <v>111</v>
      </c>
      <c r="J122" s="442"/>
      <c r="K122" s="442"/>
      <c r="L122" s="442"/>
      <c r="M122" s="443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11" t="str">
        <f>J14</f>
        <v>MERZİFON NAMIK KEMAL O.O</v>
      </c>
      <c r="K123" s="412"/>
      <c r="L123" s="412"/>
      <c r="M123" s="413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11" t="str">
        <f>J15</f>
        <v>MERZİFON ŞEHİT BİNBAŞI ARSLAN KULAKSIZ O.O</v>
      </c>
      <c r="K124" s="412"/>
      <c r="L124" s="412"/>
      <c r="M124" s="413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11" t="str">
        <f>J16</f>
        <v>MERZİFON GAZİ O.O (ÇEKİLDİ)</v>
      </c>
      <c r="K125" s="412"/>
      <c r="L125" s="412"/>
      <c r="M125" s="413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11" t="str">
        <f>J17</f>
        <v>MERZİFON VALİ HÜSEYİN POROY O.O  ÇEKİLDİ(03.12.2025)</v>
      </c>
      <c r="K126" s="412"/>
      <c r="L126" s="412"/>
      <c r="M126" s="413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92">
        <v>46007</v>
      </c>
      <c r="E129" s="293">
        <v>0.39583333333333331</v>
      </c>
      <c r="F129" s="278" t="s">
        <v>477</v>
      </c>
      <c r="G129" s="278" t="s">
        <v>24</v>
      </c>
      <c r="H129" s="278" t="s">
        <v>70</v>
      </c>
      <c r="I129" s="278" t="s">
        <v>21</v>
      </c>
      <c r="J129" s="278" t="str">
        <f>J123</f>
        <v>MERZİFON NAMIK KEMAL O.O</v>
      </c>
      <c r="K129" s="294"/>
      <c r="L129" s="294"/>
      <c r="M129" s="278" t="str">
        <f>J126</f>
        <v>MERZİFON VALİ HÜSEYİN POROY O.O  ÇEKİLDİ(03.12.2025)</v>
      </c>
      <c r="N129" s="288" t="s">
        <v>609</v>
      </c>
    </row>
    <row r="130" spans="3:14" ht="12.6" customHeight="1" thickBot="1" x14ac:dyDescent="0.25">
      <c r="C130" s="37">
        <v>417</v>
      </c>
      <c r="D130" s="279">
        <v>46007</v>
      </c>
      <c r="E130" s="318">
        <v>0.45833333333333331</v>
      </c>
      <c r="F130" s="281" t="s">
        <v>477</v>
      </c>
      <c r="G130" s="281" t="s">
        <v>24</v>
      </c>
      <c r="H130" s="281" t="s">
        <v>70</v>
      </c>
      <c r="I130" s="281" t="s">
        <v>21</v>
      </c>
      <c r="J130" s="281" t="str">
        <f>J124</f>
        <v>MERZİFON ŞEHİT BİNBAŞI ARSLAN KULAKSIZ O.O</v>
      </c>
      <c r="K130" s="282"/>
      <c r="L130" s="282"/>
      <c r="M130" s="281" t="str">
        <f>J125</f>
        <v>MERZİFON GAZİ O.O (ÇEKİLDİ)</v>
      </c>
      <c r="N130" s="283" t="s">
        <v>484</v>
      </c>
    </row>
    <row r="131" spans="3:14" ht="12.6" customHeight="1" x14ac:dyDescent="0.2">
      <c r="C131" s="37">
        <v>418</v>
      </c>
      <c r="D131" s="279">
        <v>46014</v>
      </c>
      <c r="E131" s="280">
        <v>0.39583333333333331</v>
      </c>
      <c r="F131" s="281" t="s">
        <v>477</v>
      </c>
      <c r="G131" s="281" t="s">
        <v>24</v>
      </c>
      <c r="H131" s="281" t="s">
        <v>70</v>
      </c>
      <c r="I131" s="281" t="s">
        <v>21</v>
      </c>
      <c r="J131" s="281" t="str">
        <f>J125</f>
        <v>MERZİFON GAZİ O.O (ÇEKİLDİ)</v>
      </c>
      <c r="K131" s="282"/>
      <c r="L131" s="282"/>
      <c r="M131" s="281" t="str">
        <f>J123</f>
        <v>MERZİFON NAMIK KEMAL O.O</v>
      </c>
      <c r="N131" s="283" t="s">
        <v>484</v>
      </c>
    </row>
    <row r="132" spans="3:14" ht="12.6" customHeight="1" thickBot="1" x14ac:dyDescent="0.25">
      <c r="C132" s="37">
        <v>419</v>
      </c>
      <c r="D132" s="292">
        <v>46014</v>
      </c>
      <c r="E132" s="296">
        <v>0.45833333333333331</v>
      </c>
      <c r="F132" s="278" t="s">
        <v>477</v>
      </c>
      <c r="G132" s="278" t="s">
        <v>24</v>
      </c>
      <c r="H132" s="278" t="s">
        <v>70</v>
      </c>
      <c r="I132" s="278" t="s">
        <v>21</v>
      </c>
      <c r="J132" s="278" t="str">
        <f>J126</f>
        <v>MERZİFON VALİ HÜSEYİN POROY O.O  ÇEKİLDİ(03.12.2025)</v>
      </c>
      <c r="K132" s="294"/>
      <c r="L132" s="294"/>
      <c r="M132" s="278" t="str">
        <f>J124</f>
        <v>MERZİFON ŞEHİT BİNBAŞI ARSLAN KULAKSIZ O.O</v>
      </c>
      <c r="N132" s="288" t="s">
        <v>609</v>
      </c>
    </row>
    <row r="133" spans="3:14" ht="12.6" customHeight="1" x14ac:dyDescent="0.2">
      <c r="C133" s="37">
        <v>420</v>
      </c>
      <c r="D133" s="88">
        <v>46017</v>
      </c>
      <c r="E133" s="303">
        <v>0.45833333333333331</v>
      </c>
      <c r="F133" s="289" t="s">
        <v>477</v>
      </c>
      <c r="G133" s="59" t="s">
        <v>24</v>
      </c>
      <c r="H133" s="238" t="s">
        <v>70</v>
      </c>
      <c r="I133" s="59" t="s">
        <v>21</v>
      </c>
      <c r="J133" s="59" t="str">
        <f>J123</f>
        <v>MERZİFON NAMIK KEMAL O.O</v>
      </c>
      <c r="K133" s="60"/>
      <c r="L133" s="60"/>
      <c r="M133" s="59" t="str">
        <f>J124</f>
        <v>MERZİFON ŞEHİT BİNBAŞI ARSLAN KULAKSIZ O.O</v>
      </c>
      <c r="N133" s="369" t="s">
        <v>629</v>
      </c>
    </row>
    <row r="134" spans="3:14" ht="12.6" customHeight="1" thickBot="1" x14ac:dyDescent="0.25">
      <c r="C134" s="37">
        <v>421</v>
      </c>
      <c r="D134" s="279">
        <v>46017</v>
      </c>
      <c r="E134" s="318">
        <v>0.45833333333333331</v>
      </c>
      <c r="F134" s="281" t="s">
        <v>477</v>
      </c>
      <c r="G134" s="319" t="s">
        <v>24</v>
      </c>
      <c r="H134" s="281" t="s">
        <v>70</v>
      </c>
      <c r="I134" s="319" t="s">
        <v>21</v>
      </c>
      <c r="J134" s="319" t="str">
        <f>J125</f>
        <v>MERZİFON GAZİ O.O (ÇEKİLDİ)</v>
      </c>
      <c r="K134" s="320"/>
      <c r="L134" s="320"/>
      <c r="M134" s="319" t="str">
        <f>J126</f>
        <v>MERZİFON VALİ HÜSEYİN POROY O.O  ÇEKİLDİ(03.12.2025)</v>
      </c>
      <c r="N134" s="283" t="s">
        <v>484</v>
      </c>
    </row>
    <row r="135" spans="3:14" ht="12.6" customHeight="1" thickBot="1" x14ac:dyDescent="0.25"/>
    <row r="136" spans="3:14" ht="12.6" customHeight="1" x14ac:dyDescent="0.2">
      <c r="C136" s="501" t="s">
        <v>19</v>
      </c>
      <c r="D136" s="502"/>
      <c r="E136" s="502"/>
      <c r="F136" s="502"/>
      <c r="G136" s="502"/>
      <c r="H136" s="502"/>
      <c r="I136" s="502"/>
      <c r="J136" s="502"/>
      <c r="K136" s="502"/>
      <c r="L136" s="502"/>
      <c r="M136" s="502"/>
      <c r="N136" s="503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41" t="s">
        <v>343</v>
      </c>
      <c r="J138" s="442"/>
      <c r="K138" s="442"/>
      <c r="L138" s="442"/>
      <c r="M138" s="443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11" t="str">
        <f>D35</f>
        <v>AMASYA ZİYAPAŞA O.O</v>
      </c>
      <c r="K139" s="412"/>
      <c r="L139" s="412"/>
      <c r="M139" s="413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11" t="str">
        <f>D36</f>
        <v>AMASYA ÖZEL BAŞARIR O.O</v>
      </c>
      <c r="K140" s="412"/>
      <c r="L140" s="412"/>
      <c r="M140" s="413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11" t="str">
        <f>D37</f>
        <v>AMASYA ÖZEL KUTLUBEY KOLEJİ O.O</v>
      </c>
      <c r="K141" s="412"/>
      <c r="L141" s="412"/>
      <c r="M141" s="413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21" t="s">
        <v>341</v>
      </c>
      <c r="G144" s="221" t="s">
        <v>24</v>
      </c>
      <c r="H144" s="221" t="s">
        <v>70</v>
      </c>
      <c r="I144" s="221" t="s">
        <v>323</v>
      </c>
      <c r="J144" s="221" t="str">
        <f>J139</f>
        <v>AMASYA ZİYAPAŞA O.O</v>
      </c>
      <c r="K144" s="60"/>
      <c r="L144" s="60"/>
      <c r="M144" s="221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38" t="s">
        <v>341</v>
      </c>
      <c r="G145" s="221" t="s">
        <v>24</v>
      </c>
      <c r="H145" s="221" t="s">
        <v>70</v>
      </c>
      <c r="I145" s="221" t="s">
        <v>323</v>
      </c>
      <c r="J145" s="221" t="str">
        <f>J141</f>
        <v>AMASYA ÖZEL KUTLUBEY KOLEJİ O.O</v>
      </c>
      <c r="K145" s="60"/>
      <c r="L145" s="60"/>
      <c r="M145" s="221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38" t="s">
        <v>341</v>
      </c>
      <c r="G146" s="221" t="s">
        <v>24</v>
      </c>
      <c r="H146" s="221" t="s">
        <v>70</v>
      </c>
      <c r="I146" s="221" t="s">
        <v>323</v>
      </c>
      <c r="J146" s="221" t="str">
        <f>J140</f>
        <v>AMASYA ÖZEL BAŞARIR O.O</v>
      </c>
      <c r="K146" s="60"/>
      <c r="L146" s="60"/>
      <c r="M146" s="221" t="str">
        <f>J141</f>
        <v>AMASYA ÖZEL KUTLUBEY KOLEJİ O.O</v>
      </c>
      <c r="N146" s="79" t="s">
        <v>26</v>
      </c>
    </row>
    <row r="147" spans="3:14" ht="12.6" customHeight="1" x14ac:dyDescent="0.2">
      <c r="C147" s="227"/>
      <c r="D147" s="225"/>
      <c r="E147" s="226"/>
      <c r="F147" s="227"/>
      <c r="G147" s="227"/>
      <c r="H147" s="227"/>
      <c r="I147" s="227"/>
      <c r="J147" s="227"/>
      <c r="K147" s="228"/>
      <c r="L147" s="228"/>
      <c r="M147" s="227"/>
      <c r="N147" s="227"/>
    </row>
    <row r="148" spans="3:14" ht="12.6" customHeight="1" x14ac:dyDescent="0.2">
      <c r="C148" s="227"/>
      <c r="D148" s="225"/>
      <c r="E148" s="226"/>
      <c r="F148" s="227"/>
      <c r="G148" s="227"/>
      <c r="H148" s="227"/>
      <c r="I148" s="441" t="s">
        <v>344</v>
      </c>
      <c r="J148" s="442"/>
      <c r="K148" s="442"/>
      <c r="L148" s="442"/>
      <c r="M148" s="443"/>
      <c r="N148" s="227"/>
    </row>
    <row r="149" spans="3:14" ht="12.6" customHeight="1" x14ac:dyDescent="0.2">
      <c r="C149" s="227"/>
      <c r="D149" s="225"/>
      <c r="E149" s="226"/>
      <c r="F149" s="227"/>
      <c r="G149" s="227"/>
      <c r="H149" s="227"/>
      <c r="I149" s="62" t="s">
        <v>44</v>
      </c>
      <c r="J149" s="411" t="s">
        <v>107</v>
      </c>
      <c r="K149" s="412"/>
      <c r="L149" s="412"/>
      <c r="M149" s="413"/>
      <c r="N149" s="227"/>
    </row>
    <row r="150" spans="3:14" ht="12.6" customHeight="1" x14ac:dyDescent="0.2">
      <c r="C150" s="227"/>
      <c r="D150" s="225"/>
      <c r="E150" s="226"/>
      <c r="F150" s="227"/>
      <c r="G150" s="227"/>
      <c r="H150" s="227"/>
      <c r="I150" s="62" t="s">
        <v>25</v>
      </c>
      <c r="J150" s="411" t="s">
        <v>292</v>
      </c>
      <c r="K150" s="412"/>
      <c r="L150" s="412"/>
      <c r="M150" s="413"/>
      <c r="N150" s="227"/>
    </row>
    <row r="151" spans="3:14" ht="12.6" customHeight="1" x14ac:dyDescent="0.2">
      <c r="C151" s="227"/>
      <c r="D151" s="225"/>
      <c r="E151" s="226"/>
      <c r="F151" s="227"/>
      <c r="G151" s="227"/>
      <c r="H151" s="227"/>
      <c r="I151" s="227"/>
      <c r="J151" s="227"/>
      <c r="K151" s="228"/>
      <c r="L151" s="228"/>
      <c r="M151" s="227"/>
      <c r="N151" s="227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4">
        <v>46063</v>
      </c>
      <c r="E153" s="275">
        <v>0.4375</v>
      </c>
      <c r="F153" s="238" t="s">
        <v>114</v>
      </c>
      <c r="G153" s="85" t="s">
        <v>24</v>
      </c>
      <c r="H153" s="85" t="s">
        <v>31</v>
      </c>
      <c r="I153" s="85" t="s">
        <v>323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465</v>
      </c>
    </row>
    <row r="154" spans="3:14" ht="12.6" customHeight="1" x14ac:dyDescent="0.2">
      <c r="C154" s="227"/>
      <c r="D154" s="225"/>
      <c r="E154" s="226"/>
      <c r="F154" s="227"/>
      <c r="G154" s="227"/>
      <c r="H154" s="227"/>
      <c r="I154" s="227"/>
      <c r="J154" s="227"/>
      <c r="K154" s="228"/>
      <c r="L154" s="228"/>
      <c r="M154" s="227"/>
      <c r="N154" s="227"/>
    </row>
    <row r="155" spans="3:14" ht="12.6" customHeight="1" x14ac:dyDescent="0.2">
      <c r="C155" s="227"/>
      <c r="D155" s="225"/>
      <c r="E155" s="226"/>
      <c r="F155" s="227"/>
      <c r="G155" s="227"/>
      <c r="H155" s="227"/>
      <c r="I155" s="441" t="s">
        <v>325</v>
      </c>
      <c r="J155" s="442"/>
      <c r="K155" s="442"/>
      <c r="L155" s="442"/>
      <c r="M155" s="443"/>
      <c r="N155" s="227"/>
    </row>
    <row r="156" spans="3:14" ht="12.6" customHeight="1" x14ac:dyDescent="0.2">
      <c r="C156" s="227"/>
      <c r="D156" s="225"/>
      <c r="E156" s="226"/>
      <c r="F156" s="227"/>
      <c r="G156" s="227"/>
      <c r="H156" s="227"/>
      <c r="I156" s="62">
        <v>1</v>
      </c>
      <c r="J156" s="411"/>
      <c r="K156" s="412"/>
      <c r="L156" s="412"/>
      <c r="M156" s="413"/>
      <c r="N156" s="227"/>
    </row>
    <row r="157" spans="3:14" ht="12.6" customHeight="1" x14ac:dyDescent="0.2">
      <c r="C157" s="227"/>
      <c r="D157" s="225"/>
      <c r="E157" s="226"/>
      <c r="F157" s="227"/>
      <c r="G157" s="227"/>
      <c r="H157" s="227"/>
      <c r="I157" s="62">
        <v>2</v>
      </c>
      <c r="J157" s="411"/>
      <c r="K157" s="412"/>
      <c r="L157" s="412"/>
      <c r="M157" s="413"/>
      <c r="N157" s="227"/>
    </row>
    <row r="158" spans="3:14" ht="12.6" customHeight="1" x14ac:dyDescent="0.2">
      <c r="C158" s="227"/>
      <c r="D158" s="225"/>
      <c r="E158" s="226"/>
      <c r="F158" s="227"/>
      <c r="G158" s="227"/>
      <c r="H158" s="227"/>
      <c r="I158" s="227"/>
      <c r="J158" s="227"/>
      <c r="K158" s="228"/>
      <c r="L158" s="228"/>
      <c r="M158" s="227"/>
      <c r="N158" s="227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38" t="s">
        <v>341</v>
      </c>
      <c r="G160" s="85" t="s">
        <v>24</v>
      </c>
      <c r="H160" s="85" t="s">
        <v>327</v>
      </c>
      <c r="I160" s="85" t="s">
        <v>323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27"/>
      <c r="D161" s="225"/>
      <c r="E161" s="226"/>
      <c r="F161" s="227"/>
      <c r="G161" s="227"/>
      <c r="H161" s="227"/>
      <c r="I161" s="227"/>
      <c r="J161" s="227"/>
      <c r="K161" s="228"/>
      <c r="L161" s="228"/>
      <c r="M161" s="227"/>
      <c r="N161" s="227"/>
    </row>
    <row r="162" spans="3:14" ht="12.6" customHeight="1" x14ac:dyDescent="0.2">
      <c r="C162" s="227"/>
      <c r="D162" s="225"/>
      <c r="E162" s="226"/>
      <c r="F162" s="227"/>
      <c r="G162" s="227"/>
      <c r="H162" s="227"/>
      <c r="I162" s="441" t="s">
        <v>27</v>
      </c>
      <c r="J162" s="442"/>
      <c r="K162" s="442"/>
      <c r="L162" s="442"/>
      <c r="M162" s="443"/>
      <c r="N162" s="227"/>
    </row>
    <row r="163" spans="3:14" ht="12.6" customHeight="1" x14ac:dyDescent="0.2">
      <c r="C163" s="227"/>
      <c r="D163" s="225"/>
      <c r="E163" s="226"/>
      <c r="F163" s="227"/>
      <c r="G163" s="227"/>
      <c r="H163" s="227"/>
      <c r="I163" s="62" t="s">
        <v>14</v>
      </c>
      <c r="J163" s="411"/>
      <c r="K163" s="412"/>
      <c r="L163" s="412"/>
      <c r="M163" s="413"/>
      <c r="N163" s="227"/>
    </row>
    <row r="164" spans="3:14" ht="12.6" customHeight="1" x14ac:dyDescent="0.2">
      <c r="C164" s="227"/>
      <c r="D164" s="225"/>
      <c r="E164" s="226"/>
      <c r="F164" s="227"/>
      <c r="G164" s="227"/>
      <c r="H164" s="227"/>
      <c r="I164" s="62" t="s">
        <v>15</v>
      </c>
      <c r="J164" s="217"/>
      <c r="K164" s="218"/>
      <c r="L164" s="218"/>
      <c r="M164" s="219"/>
      <c r="N164" s="227"/>
    </row>
    <row r="165" spans="3:14" ht="12.6" customHeight="1" x14ac:dyDescent="0.2">
      <c r="C165" s="227"/>
      <c r="D165" s="225"/>
      <c r="E165" s="226"/>
      <c r="F165" s="227"/>
      <c r="G165" s="227"/>
      <c r="H165" s="227"/>
      <c r="I165" s="62" t="s">
        <v>16</v>
      </c>
      <c r="J165" s="217"/>
      <c r="K165" s="218"/>
      <c r="L165" s="218"/>
      <c r="M165" s="219"/>
      <c r="N165" s="227"/>
    </row>
    <row r="166" spans="3:14" ht="12.6" customHeight="1" x14ac:dyDescent="0.2">
      <c r="C166" s="227"/>
      <c r="D166" s="225"/>
      <c r="E166" s="226"/>
      <c r="F166" s="227"/>
      <c r="G166" s="227"/>
      <c r="H166" s="227"/>
      <c r="I166" s="62" t="s">
        <v>17</v>
      </c>
      <c r="J166" s="411"/>
      <c r="K166" s="412"/>
      <c r="L166" s="412"/>
      <c r="M166" s="413"/>
      <c r="N166" s="227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38" t="s">
        <v>341</v>
      </c>
      <c r="G168" s="221" t="s">
        <v>24</v>
      </c>
      <c r="H168" s="221" t="s">
        <v>50</v>
      </c>
      <c r="I168" s="85" t="s">
        <v>323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38" t="s">
        <v>341</v>
      </c>
      <c r="G169" s="221" t="s">
        <v>24</v>
      </c>
      <c r="H169" s="221" t="s">
        <v>52</v>
      </c>
      <c r="I169" s="85" t="s">
        <v>323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27"/>
      <c r="D170" s="225"/>
      <c r="E170" s="226"/>
      <c r="F170" s="227"/>
      <c r="G170" s="227"/>
      <c r="H170" s="227"/>
      <c r="I170" s="227"/>
      <c r="J170" s="227"/>
      <c r="K170" s="228"/>
      <c r="L170" s="228"/>
      <c r="M170" s="227"/>
      <c r="N170" s="227"/>
    </row>
    <row r="171" spans="3:14" ht="12.6" customHeight="1" x14ac:dyDescent="0.2">
      <c r="C171" s="227"/>
      <c r="D171" s="225"/>
      <c r="E171" s="226"/>
      <c r="F171" s="227"/>
      <c r="G171" s="227"/>
      <c r="H171" s="227"/>
      <c r="I171" s="441" t="s">
        <v>326</v>
      </c>
      <c r="J171" s="442"/>
      <c r="K171" s="442"/>
      <c r="L171" s="442"/>
      <c r="M171" s="443"/>
      <c r="N171" s="227"/>
    </row>
    <row r="172" spans="3:14" ht="12.6" customHeight="1" x14ac:dyDescent="0.2">
      <c r="C172" s="227"/>
      <c r="D172" s="225"/>
      <c r="E172" s="226"/>
      <c r="F172" s="227"/>
      <c r="G172" s="227"/>
      <c r="H172" s="227"/>
      <c r="I172" s="62">
        <v>1</v>
      </c>
      <c r="J172" s="411"/>
      <c r="K172" s="412"/>
      <c r="L172" s="412"/>
      <c r="M172" s="413"/>
      <c r="N172" s="227"/>
    </row>
    <row r="173" spans="3:14" ht="12.6" customHeight="1" x14ac:dyDescent="0.2">
      <c r="C173" s="227"/>
      <c r="D173" s="225"/>
      <c r="E173" s="226"/>
      <c r="F173" s="227"/>
      <c r="G173" s="227"/>
      <c r="H173" s="227"/>
      <c r="I173" s="62">
        <v>2</v>
      </c>
      <c r="J173" s="411"/>
      <c r="K173" s="412"/>
      <c r="L173" s="412"/>
      <c r="M173" s="413"/>
      <c r="N173" s="227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38" t="s">
        <v>341</v>
      </c>
      <c r="G176" s="85" t="s">
        <v>24</v>
      </c>
      <c r="H176" s="248" t="s">
        <v>355</v>
      </c>
      <c r="I176" s="85" t="s">
        <v>323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27"/>
      <c r="D177" s="225"/>
      <c r="E177" s="226"/>
      <c r="F177" s="227"/>
      <c r="G177" s="227"/>
      <c r="H177" s="227"/>
      <c r="I177" s="227"/>
      <c r="J177" s="227"/>
      <c r="K177" s="228"/>
      <c r="L177" s="228"/>
      <c r="M177" s="227"/>
      <c r="N177" s="247"/>
    </row>
    <row r="178" spans="3:14" ht="12.6" customHeight="1" x14ac:dyDescent="0.2">
      <c r="C178" s="227"/>
      <c r="D178" s="225"/>
      <c r="E178" s="226"/>
      <c r="F178" s="227"/>
      <c r="G178" s="227"/>
      <c r="H178" s="227"/>
      <c r="I178" s="441" t="s">
        <v>28</v>
      </c>
      <c r="J178" s="442"/>
      <c r="K178" s="442"/>
      <c r="L178" s="442"/>
      <c r="M178" s="443"/>
      <c r="N178" s="247"/>
    </row>
    <row r="179" spans="3:14" ht="12.6" customHeight="1" x14ac:dyDescent="0.2">
      <c r="C179" s="227"/>
      <c r="D179" s="225"/>
      <c r="E179" s="226"/>
      <c r="F179" s="227"/>
      <c r="G179" s="227"/>
      <c r="H179" s="227"/>
      <c r="I179" s="62">
        <v>1</v>
      </c>
      <c r="J179" s="411"/>
      <c r="K179" s="412"/>
      <c r="L179" s="412"/>
      <c r="M179" s="413"/>
      <c r="N179" s="247"/>
    </row>
    <row r="180" spans="3:14" ht="12.6" customHeight="1" x14ac:dyDescent="0.2">
      <c r="C180" s="227"/>
      <c r="D180" s="225"/>
      <c r="E180" s="226"/>
      <c r="F180" s="227"/>
      <c r="G180" s="227"/>
      <c r="H180" s="227"/>
      <c r="I180" s="62">
        <v>2</v>
      </c>
      <c r="J180" s="411"/>
      <c r="K180" s="412"/>
      <c r="L180" s="412"/>
      <c r="M180" s="413"/>
      <c r="N180" s="247"/>
    </row>
    <row r="181" spans="3:14" ht="12.6" customHeight="1" x14ac:dyDescent="0.2">
      <c r="C181" s="227"/>
      <c r="D181" s="225"/>
      <c r="E181" s="226"/>
      <c r="F181" s="227"/>
      <c r="G181" s="227"/>
      <c r="H181" s="227"/>
      <c r="I181" s="227"/>
      <c r="J181" s="227"/>
      <c r="K181" s="228"/>
      <c r="L181" s="228"/>
      <c r="M181" s="227"/>
      <c r="N181" s="247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38" t="s">
        <v>341</v>
      </c>
      <c r="G183" s="85" t="s">
        <v>24</v>
      </c>
      <c r="H183" s="85" t="s">
        <v>28</v>
      </c>
      <c r="I183" s="85" t="s">
        <v>323</v>
      </c>
      <c r="J183" s="85">
        <f>J180</f>
        <v>0</v>
      </c>
      <c r="K183" s="86"/>
      <c r="L183" s="86"/>
      <c r="M183" s="85">
        <f>J179</f>
        <v>0</v>
      </c>
      <c r="N183" s="96"/>
    </row>
    <row r="184" spans="3:14" ht="12.6" customHeight="1" thickBot="1" x14ac:dyDescent="0.25"/>
    <row r="185" spans="3:14" ht="12.6" customHeight="1" x14ac:dyDescent="0.25">
      <c r="C185" s="507" t="s">
        <v>22</v>
      </c>
      <c r="D185" s="508"/>
      <c r="E185" s="508"/>
      <c r="F185" s="508"/>
      <c r="G185" s="508"/>
      <c r="H185" s="508"/>
      <c r="I185" s="508"/>
      <c r="J185" s="508"/>
      <c r="K185" s="508"/>
      <c r="L185" s="508"/>
      <c r="M185" s="508"/>
      <c r="N185" s="509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504" t="s">
        <v>22</v>
      </c>
      <c r="J187" s="504"/>
      <c r="K187" s="504"/>
      <c r="L187" s="504"/>
      <c r="M187" s="504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444" t="str">
        <f>J24</f>
        <v>AMASYA KAYABAŞI ŞEHİT VEYSEL ASLAN O.O</v>
      </c>
      <c r="K188" s="445"/>
      <c r="L188" s="445"/>
      <c r="M188" s="445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444" t="str">
        <f>J25</f>
        <v>MERZİFON ŞEHİT BİNBAŞI ARSLAN KULAKSIZ O.O</v>
      </c>
      <c r="K189" s="445"/>
      <c r="L189" s="445"/>
      <c r="M189" s="445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444" t="str">
        <f>J26</f>
        <v>MERZİFON VALİ HÜSEYİN POROY O.O</v>
      </c>
      <c r="K190" s="445"/>
      <c r="L190" s="445"/>
      <c r="M190" s="445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444" t="str">
        <f>J27</f>
        <v>MERZİFON NAMIK KEMAL O.O</v>
      </c>
      <c r="K191" s="445"/>
      <c r="L191" s="445"/>
      <c r="M191" s="445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88">
        <v>46064</v>
      </c>
      <c r="E194" s="89">
        <v>0.45833333333333331</v>
      </c>
      <c r="F194" s="238" t="s">
        <v>341</v>
      </c>
      <c r="G194" s="221" t="s">
        <v>24</v>
      </c>
      <c r="H194" s="221" t="s">
        <v>70</v>
      </c>
      <c r="I194" s="221" t="s">
        <v>22</v>
      </c>
      <c r="J194" s="221" t="str">
        <f>J188</f>
        <v>AMASYA KAYABAŞI ŞEHİT VEYSEL ASLAN O.O</v>
      </c>
      <c r="K194" s="60"/>
      <c r="L194" s="60"/>
      <c r="M194" s="221" t="str">
        <f>J191</f>
        <v>MERZİFON NAMIK KEMAL O.O</v>
      </c>
      <c r="N194" s="79"/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38" t="s">
        <v>114</v>
      </c>
      <c r="G195" s="221" t="s">
        <v>24</v>
      </c>
      <c r="H195" s="258" t="s">
        <v>70</v>
      </c>
      <c r="I195" s="221" t="s">
        <v>22</v>
      </c>
      <c r="J195" s="221" t="str">
        <f>J189</f>
        <v>MERZİFON ŞEHİT BİNBAŞI ARSLAN KULAKSIZ O.O</v>
      </c>
      <c r="K195" s="60"/>
      <c r="L195" s="60"/>
      <c r="M195" s="221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88">
        <v>46066</v>
      </c>
      <c r="E196" s="89">
        <v>0.45833333333333331</v>
      </c>
      <c r="F196" s="238" t="s">
        <v>114</v>
      </c>
      <c r="G196" s="221" t="s">
        <v>24</v>
      </c>
      <c r="H196" s="258" t="s">
        <v>70</v>
      </c>
      <c r="I196" s="221" t="s">
        <v>22</v>
      </c>
      <c r="J196" s="221" t="str">
        <f>J190</f>
        <v>MERZİFON VALİ HÜSEYİN POROY O.O</v>
      </c>
      <c r="K196" s="60"/>
      <c r="L196" s="60"/>
      <c r="M196" s="221" t="str">
        <f>J188</f>
        <v>AMASYA KAYABAŞI ŞEHİT VEYSEL ASLAN O.O</v>
      </c>
      <c r="N196" s="79"/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38" t="s">
        <v>114</v>
      </c>
      <c r="G197" s="221" t="s">
        <v>24</v>
      </c>
      <c r="H197" s="258" t="s">
        <v>70</v>
      </c>
      <c r="I197" s="221" t="s">
        <v>22</v>
      </c>
      <c r="J197" s="221" t="str">
        <f>J191</f>
        <v>MERZİFON NAMIK KEMAL O.O</v>
      </c>
      <c r="K197" s="60"/>
      <c r="L197" s="60"/>
      <c r="M197" s="221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62">
        <v>46070</v>
      </c>
      <c r="E198" s="89">
        <v>0.45833333333333331</v>
      </c>
      <c r="F198" s="238" t="s">
        <v>341</v>
      </c>
      <c r="G198" s="221" t="s">
        <v>24</v>
      </c>
      <c r="H198" s="258" t="s">
        <v>70</v>
      </c>
      <c r="I198" s="221" t="s">
        <v>22</v>
      </c>
      <c r="J198" s="221" t="str">
        <f>J188</f>
        <v>AMASYA KAYABAŞI ŞEHİT VEYSEL ASLAN O.O</v>
      </c>
      <c r="K198" s="60"/>
      <c r="L198" s="60"/>
      <c r="M198" s="221" t="str">
        <f>J189</f>
        <v>MERZİFON ŞEHİT BİNBAŞI ARSLAN KULAKSIZ O.O</v>
      </c>
      <c r="N198" s="79" t="s">
        <v>458</v>
      </c>
    </row>
    <row r="199" spans="3:14" ht="12.6" customHeight="1" thickBot="1" x14ac:dyDescent="0.25">
      <c r="C199" s="81">
        <v>436</v>
      </c>
      <c r="D199" s="262">
        <v>46070</v>
      </c>
      <c r="E199" s="268">
        <v>0.45833333333333331</v>
      </c>
      <c r="F199" s="238" t="s">
        <v>114</v>
      </c>
      <c r="G199" s="85" t="s">
        <v>24</v>
      </c>
      <c r="H199" s="258" t="s">
        <v>70</v>
      </c>
      <c r="I199" s="221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462</v>
      </c>
    </row>
  </sheetData>
  <mergeCells count="72">
    <mergeCell ref="J173:M173"/>
    <mergeCell ref="I178:M178"/>
    <mergeCell ref="J72:M72"/>
    <mergeCell ref="J114:M114"/>
    <mergeCell ref="J115:M115"/>
    <mergeCell ref="I106:M106"/>
    <mergeCell ref="J107:M107"/>
    <mergeCell ref="J108:M10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13" zoomScale="98" zoomScaleNormal="100" zoomScaleSheetLayoutView="98" workbookViewId="0">
      <selection activeCell="C48" sqref="C48:N48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89" t="s">
        <v>33</v>
      </c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1"/>
    </row>
    <row r="3" spans="3:14" ht="12.6" customHeight="1" thickBot="1" x14ac:dyDescent="0.25"/>
    <row r="4" spans="3:14" ht="12.6" customHeight="1" thickBot="1" x14ac:dyDescent="0.3">
      <c r="C4" s="492" t="s">
        <v>20</v>
      </c>
      <c r="D4" s="493"/>
      <c r="E4" s="493"/>
      <c r="F4" s="494"/>
      <c r="I4" s="518" t="s">
        <v>54</v>
      </c>
      <c r="J4" s="519"/>
    </row>
    <row r="5" spans="3:14" ht="12.6" customHeight="1" x14ac:dyDescent="0.2">
      <c r="C5" s="160">
        <v>1</v>
      </c>
      <c r="D5" s="520" t="s">
        <v>562</v>
      </c>
      <c r="E5" s="521"/>
      <c r="F5" s="521"/>
      <c r="I5" s="160">
        <v>1</v>
      </c>
      <c r="J5" s="160" t="s">
        <v>279</v>
      </c>
    </row>
    <row r="6" spans="3:14" ht="12.6" customHeight="1" x14ac:dyDescent="0.2">
      <c r="C6" s="157">
        <v>2</v>
      </c>
      <c r="D6" s="343" t="s">
        <v>242</v>
      </c>
      <c r="E6" s="344"/>
      <c r="F6" s="344"/>
      <c r="I6" s="157">
        <v>2</v>
      </c>
      <c r="J6" s="342" t="s">
        <v>565</v>
      </c>
      <c r="K6" s="345"/>
    </row>
    <row r="7" spans="3:14" ht="12.6" customHeight="1" x14ac:dyDescent="0.2">
      <c r="C7" s="157">
        <v>3</v>
      </c>
      <c r="D7" s="162" t="s">
        <v>272</v>
      </c>
      <c r="E7" s="163"/>
      <c r="F7" s="163"/>
      <c r="I7" s="157">
        <v>3</v>
      </c>
      <c r="J7" s="157" t="s">
        <v>563</v>
      </c>
    </row>
    <row r="8" spans="3:14" ht="12.6" customHeight="1" x14ac:dyDescent="0.2">
      <c r="C8" s="157">
        <v>4</v>
      </c>
      <c r="D8" s="162" t="s">
        <v>271</v>
      </c>
      <c r="E8" s="163"/>
      <c r="F8" s="163"/>
      <c r="I8" s="157">
        <v>4</v>
      </c>
      <c r="J8" s="157" t="s">
        <v>564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319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92" t="s">
        <v>113</v>
      </c>
      <c r="D14" s="493"/>
      <c r="E14" s="493"/>
      <c r="F14" s="494"/>
      <c r="I14" s="518" t="s">
        <v>21</v>
      </c>
      <c r="J14" s="519"/>
    </row>
    <row r="15" spans="3:14" ht="12.6" customHeight="1" x14ac:dyDescent="0.2">
      <c r="C15" s="160">
        <v>1</v>
      </c>
      <c r="D15" s="162" t="s">
        <v>309</v>
      </c>
      <c r="E15" s="163"/>
      <c r="F15" s="163"/>
      <c r="I15" s="160">
        <v>1</v>
      </c>
      <c r="J15" s="160" t="s">
        <v>309</v>
      </c>
    </row>
    <row r="16" spans="3:14" ht="12.6" customHeight="1" x14ac:dyDescent="0.2">
      <c r="C16" s="157">
        <v>2</v>
      </c>
      <c r="D16" s="162" t="s">
        <v>320</v>
      </c>
      <c r="E16" s="163"/>
      <c r="F16" s="163"/>
      <c r="I16" s="157">
        <v>2</v>
      </c>
      <c r="J16" s="157" t="s">
        <v>593</v>
      </c>
    </row>
    <row r="17" spans="3:14" ht="12.6" customHeight="1" x14ac:dyDescent="0.2">
      <c r="C17" s="157">
        <v>3</v>
      </c>
      <c r="D17" s="162" t="s">
        <v>321</v>
      </c>
      <c r="E17" s="163"/>
      <c r="F17" s="163"/>
      <c r="I17" s="157">
        <v>3</v>
      </c>
      <c r="J17" s="157" t="s">
        <v>594</v>
      </c>
    </row>
    <row r="18" spans="3:14" ht="12.6" customHeight="1" x14ac:dyDescent="0.2">
      <c r="C18" s="157">
        <v>4</v>
      </c>
      <c r="D18" s="162" t="s">
        <v>322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92" t="s">
        <v>0</v>
      </c>
      <c r="D24" s="493"/>
      <c r="E24" s="493"/>
      <c r="F24" s="494"/>
    </row>
    <row r="25" spans="3:14" ht="12.6" customHeight="1" x14ac:dyDescent="0.25">
      <c r="C25" s="160">
        <v>1</v>
      </c>
      <c r="D25" s="162"/>
      <c r="E25" s="163"/>
      <c r="F25" s="163"/>
      <c r="I25" s="528" t="s">
        <v>22</v>
      </c>
      <c r="J25" s="529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309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592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322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317</v>
      </c>
    </row>
    <row r="30" spans="3:14" ht="12.6" customHeight="1" x14ac:dyDescent="0.2">
      <c r="C30" s="157"/>
      <c r="D30" s="162"/>
      <c r="E30" s="163"/>
      <c r="F30" s="163"/>
      <c r="I30" s="246"/>
      <c r="J30" s="159"/>
    </row>
    <row r="31" spans="3:14" ht="12.6" customHeight="1" thickBot="1" x14ac:dyDescent="0.25"/>
    <row r="32" spans="3:14" ht="12.6" customHeight="1" x14ac:dyDescent="0.25">
      <c r="C32" s="525" t="s">
        <v>20</v>
      </c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7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30" t="s">
        <v>20</v>
      </c>
      <c r="J34" s="531"/>
      <c r="K34" s="531"/>
      <c r="L34" s="531"/>
      <c r="M34" s="532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11" t="s">
        <v>562</v>
      </c>
      <c r="K35" s="412"/>
      <c r="L35" s="412"/>
      <c r="M35" s="413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11" t="s">
        <v>242</v>
      </c>
      <c r="K36" s="412"/>
      <c r="L36" s="412"/>
      <c r="M36" s="413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11" t="str">
        <f>D7</f>
        <v>SULUOVA ŞEHİT OSMAN KARAKUŞ AİHL</v>
      </c>
      <c r="K37" s="412"/>
      <c r="L37" s="412"/>
      <c r="M37" s="413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11" t="str">
        <f>D8</f>
        <v>TAŞOVA ŞEHİT POLİS AHMET YAŞAR MTAL</v>
      </c>
      <c r="K38" s="412"/>
      <c r="L38" s="412"/>
      <c r="M38" s="413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61">
        <v>437</v>
      </c>
      <c r="D41" s="292">
        <v>45985</v>
      </c>
      <c r="E41" s="293">
        <v>0.375</v>
      </c>
      <c r="F41" s="278" t="s">
        <v>116</v>
      </c>
      <c r="G41" s="278" t="s">
        <v>33</v>
      </c>
      <c r="H41" s="278" t="s">
        <v>40</v>
      </c>
      <c r="I41" s="278" t="s">
        <v>30</v>
      </c>
      <c r="J41" s="278" t="str">
        <f>J38</f>
        <v>TAŞOVA ŞEHİT POLİS AHMET YAŞAR MTAL</v>
      </c>
      <c r="K41" s="294"/>
      <c r="L41" s="294"/>
      <c r="M41" s="278" t="str">
        <f>J35</f>
        <v>AMASYA ATATÜRK ANADOLU LİSESİ (ÇEKİLDİ)</v>
      </c>
      <c r="N41" s="278" t="s">
        <v>500</v>
      </c>
    </row>
    <row r="42" spans="3:14" ht="12.6" customHeight="1" x14ac:dyDescent="0.2">
      <c r="C42" s="361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8" t="s">
        <v>585</v>
      </c>
      <c r="L42" s="178" t="s">
        <v>586</v>
      </c>
      <c r="M42" s="58" t="str">
        <f>J37</f>
        <v>SULUOVA ŞEHİT OSMAN KARAKUŞ AİHL</v>
      </c>
      <c r="N42" s="61"/>
    </row>
    <row r="43" spans="3:14" ht="12.6" customHeight="1" x14ac:dyDescent="0.2">
      <c r="C43" s="361">
        <v>439</v>
      </c>
      <c r="D43" s="292">
        <v>45989</v>
      </c>
      <c r="E43" s="293">
        <v>0.375</v>
      </c>
      <c r="F43" s="278" t="s">
        <v>116</v>
      </c>
      <c r="G43" s="278" t="s">
        <v>33</v>
      </c>
      <c r="H43" s="278" t="s">
        <v>40</v>
      </c>
      <c r="I43" s="278" t="s">
        <v>30</v>
      </c>
      <c r="J43" s="278" t="str">
        <f>J37</f>
        <v>SULUOVA ŞEHİT OSMAN KARAKUŞ AİHL</v>
      </c>
      <c r="K43" s="294"/>
      <c r="L43" s="294"/>
      <c r="M43" s="278" t="str">
        <f>J35</f>
        <v>AMASYA ATATÜRK ANADOLU LİSESİ (ÇEKİLDİ)</v>
      </c>
      <c r="N43" s="288" t="s">
        <v>500</v>
      </c>
    </row>
    <row r="44" spans="3:14" ht="12.6" customHeight="1" x14ac:dyDescent="0.2">
      <c r="C44" s="361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8" t="s">
        <v>583</v>
      </c>
      <c r="L44" s="178" t="s">
        <v>584</v>
      </c>
      <c r="M44" s="58" t="str">
        <f>J38</f>
        <v>TAŞOVA ŞEHİT POLİS AHMET YAŞAR MTAL</v>
      </c>
      <c r="N44" s="61"/>
    </row>
    <row r="45" spans="3:14" ht="12.6" customHeight="1" x14ac:dyDescent="0.2">
      <c r="C45" s="361">
        <v>441</v>
      </c>
      <c r="D45" s="292">
        <v>45992</v>
      </c>
      <c r="E45" s="293">
        <v>0.375</v>
      </c>
      <c r="F45" s="278" t="s">
        <v>116</v>
      </c>
      <c r="G45" s="278" t="s">
        <v>33</v>
      </c>
      <c r="H45" s="278" t="s">
        <v>40</v>
      </c>
      <c r="I45" s="278" t="s">
        <v>30</v>
      </c>
      <c r="J45" s="278" t="str">
        <f>J35</f>
        <v>AMASYA ATATÜRK ANADOLU LİSESİ (ÇEKİLDİ)</v>
      </c>
      <c r="K45" s="294"/>
      <c r="L45" s="294"/>
      <c r="M45" s="278" t="str">
        <f>J36</f>
        <v>AMASYA ŞEHİT FERHAT ERDİN SPOR LİSESİ</v>
      </c>
      <c r="N45" s="288" t="s">
        <v>500</v>
      </c>
    </row>
    <row r="46" spans="3:14" ht="12.6" customHeight="1" thickBot="1" x14ac:dyDescent="0.25">
      <c r="C46" s="362">
        <v>442</v>
      </c>
      <c r="D46" s="88">
        <v>45992</v>
      </c>
      <c r="E46" s="303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1" t="s">
        <v>586</v>
      </c>
      <c r="L46" s="181" t="s">
        <v>598</v>
      </c>
      <c r="M46" s="84" t="str">
        <f>J38</f>
        <v>TAŞOVA ŞEHİT POLİS AHMET YAŞAR MTAL</v>
      </c>
      <c r="N46" s="87" t="s">
        <v>543</v>
      </c>
    </row>
    <row r="47" spans="3:14" ht="12.6" customHeight="1" thickBot="1" x14ac:dyDescent="0.25"/>
    <row r="48" spans="3:14" ht="12.6" customHeight="1" x14ac:dyDescent="0.25">
      <c r="C48" s="449" t="s">
        <v>19</v>
      </c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1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420" t="s">
        <v>19</v>
      </c>
      <c r="J50" s="421"/>
      <c r="K50" s="421"/>
      <c r="L50" s="421"/>
      <c r="M50" s="422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11" t="str">
        <f>D15</f>
        <v>AMASYA ZİYAPAŞA O.O</v>
      </c>
      <c r="K51" s="412"/>
      <c r="L51" s="412"/>
      <c r="M51" s="413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22" t="s">
        <v>322</v>
      </c>
      <c r="K52" s="523"/>
      <c r="L52" s="523"/>
      <c r="M52" s="524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22" t="s">
        <v>321</v>
      </c>
      <c r="K53" s="523"/>
      <c r="L53" s="523"/>
      <c r="M53" s="524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11" t="s">
        <v>320</v>
      </c>
      <c r="K54" s="412"/>
      <c r="L54" s="412"/>
      <c r="M54" s="413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323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1" t="s">
        <v>323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1" t="s">
        <v>323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1" t="s">
        <v>323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1" t="s">
        <v>323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1" t="s">
        <v>323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510" t="s">
        <v>21</v>
      </c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2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420" t="s">
        <v>21</v>
      </c>
      <c r="J66" s="421"/>
      <c r="K66" s="421"/>
      <c r="L66" s="421"/>
      <c r="M66" s="422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11" t="s">
        <v>594</v>
      </c>
      <c r="K67" s="412"/>
      <c r="L67" s="412"/>
      <c r="M67" s="413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22" t="s">
        <v>593</v>
      </c>
      <c r="K68" s="523"/>
      <c r="L68" s="523"/>
      <c r="M68" s="524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22" t="s">
        <v>107</v>
      </c>
      <c r="K69" s="523"/>
      <c r="L69" s="523"/>
      <c r="M69" s="524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22" t="s">
        <v>309</v>
      </c>
      <c r="K70" s="523"/>
      <c r="L70" s="523"/>
      <c r="M70" s="524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92">
        <v>45994</v>
      </c>
      <c r="E73" s="293">
        <v>0.39583333333333331</v>
      </c>
      <c r="F73" s="278" t="s">
        <v>116</v>
      </c>
      <c r="G73" s="278" t="s">
        <v>33</v>
      </c>
      <c r="H73" s="278" t="s">
        <v>70</v>
      </c>
      <c r="I73" s="278" t="s">
        <v>21</v>
      </c>
      <c r="J73" s="278" t="str">
        <f>J67</f>
        <v>AMASYA VALİ HÜSEYİN POROY O.O (Çekildi)01.12.25</v>
      </c>
      <c r="K73" s="294"/>
      <c r="L73" s="294"/>
      <c r="M73" s="278" t="str">
        <f>J70</f>
        <v>AMASYA ZİYAPAŞA O.O</v>
      </c>
      <c r="N73" s="288" t="s">
        <v>589</v>
      </c>
    </row>
    <row r="74" spans="3:14" ht="12.6" customHeight="1" x14ac:dyDescent="0.2">
      <c r="C74" s="37">
        <v>450</v>
      </c>
      <c r="D74" s="292">
        <v>45994</v>
      </c>
      <c r="E74" s="293">
        <v>0.45833333333333331</v>
      </c>
      <c r="F74" s="278" t="s">
        <v>116</v>
      </c>
      <c r="G74" s="278" t="s">
        <v>33</v>
      </c>
      <c r="H74" s="278" t="s">
        <v>70</v>
      </c>
      <c r="I74" s="278" t="s">
        <v>21</v>
      </c>
      <c r="J74" s="278" t="str">
        <f>J68</f>
        <v>AMASYA PLEVNE O.O(Çekildi)01.12.2025</v>
      </c>
      <c r="K74" s="294"/>
      <c r="L74" s="294"/>
      <c r="M74" s="278" t="str">
        <f>J69</f>
        <v>MERZİFON NAMIK KEMAL O.O</v>
      </c>
      <c r="N74" s="288" t="s">
        <v>590</v>
      </c>
    </row>
    <row r="75" spans="3:14" ht="12.6" customHeight="1" x14ac:dyDescent="0.2">
      <c r="C75" s="37">
        <v>451</v>
      </c>
      <c r="D75" s="292">
        <v>45996</v>
      </c>
      <c r="E75" s="293">
        <v>0.39583333333333331</v>
      </c>
      <c r="F75" s="278" t="s">
        <v>116</v>
      </c>
      <c r="G75" s="278" t="s">
        <v>33</v>
      </c>
      <c r="H75" s="278" t="s">
        <v>70</v>
      </c>
      <c r="I75" s="278" t="s">
        <v>21</v>
      </c>
      <c r="J75" s="278" t="str">
        <f>J69</f>
        <v>MERZİFON NAMIK KEMAL O.O</v>
      </c>
      <c r="K75" s="294"/>
      <c r="L75" s="294"/>
      <c r="M75" s="278" t="str">
        <f>J67</f>
        <v>AMASYA VALİ HÜSEYİN POROY O.O (Çekildi)01.12.25</v>
      </c>
      <c r="N75" s="288" t="s">
        <v>589</v>
      </c>
    </row>
    <row r="76" spans="3:14" ht="12.6" customHeight="1" x14ac:dyDescent="0.2">
      <c r="C76" s="37">
        <v>452</v>
      </c>
      <c r="D76" s="292">
        <v>45996</v>
      </c>
      <c r="E76" s="293">
        <v>0.45833333333333331</v>
      </c>
      <c r="F76" s="278" t="s">
        <v>116</v>
      </c>
      <c r="G76" s="278" t="s">
        <v>33</v>
      </c>
      <c r="H76" s="278" t="s">
        <v>70</v>
      </c>
      <c r="I76" s="278" t="s">
        <v>21</v>
      </c>
      <c r="J76" s="278" t="str">
        <f>J70</f>
        <v>AMASYA ZİYAPAŞA O.O</v>
      </c>
      <c r="K76" s="294"/>
      <c r="L76" s="294"/>
      <c r="M76" s="278" t="str">
        <f>J68</f>
        <v>AMASYA PLEVNE O.O(Çekildi)01.12.2025</v>
      </c>
      <c r="N76" s="288" t="s">
        <v>590</v>
      </c>
    </row>
    <row r="77" spans="3:14" ht="12.6" customHeight="1" x14ac:dyDescent="0.2">
      <c r="C77" s="37">
        <v>453</v>
      </c>
      <c r="D77" s="292">
        <v>46002</v>
      </c>
      <c r="E77" s="293">
        <v>0.39583333333333331</v>
      </c>
      <c r="F77" s="278" t="s">
        <v>116</v>
      </c>
      <c r="G77" s="278" t="s">
        <v>33</v>
      </c>
      <c r="H77" s="278" t="s">
        <v>70</v>
      </c>
      <c r="I77" s="278" t="s">
        <v>21</v>
      </c>
      <c r="J77" s="278" t="str">
        <f>J67</f>
        <v>AMASYA VALİ HÜSEYİN POROY O.O (Çekildi)01.12.25</v>
      </c>
      <c r="K77" s="294"/>
      <c r="L77" s="294"/>
      <c r="M77" s="278" t="str">
        <f>J68</f>
        <v>AMASYA PLEVNE O.O(Çekildi)01.12.2025</v>
      </c>
      <c r="N77" s="288" t="s">
        <v>589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58" t="s">
        <v>70</v>
      </c>
      <c r="I78" s="258" t="s">
        <v>21</v>
      </c>
      <c r="J78" s="85" t="str">
        <f>J69</f>
        <v>MERZİFON NAMIK KEMAL O.O</v>
      </c>
      <c r="K78" s="86" t="s">
        <v>586</v>
      </c>
      <c r="L78" s="86" t="s">
        <v>623</v>
      </c>
      <c r="M78" s="85" t="str">
        <f>J70</f>
        <v>AMASYA ZİYAPAŞA O.O</v>
      </c>
      <c r="N78" s="80" t="s">
        <v>591</v>
      </c>
    </row>
    <row r="79" spans="3:14" ht="12.6" customHeight="1" x14ac:dyDescent="0.2">
      <c r="C79" s="227"/>
      <c r="D79" s="225"/>
      <c r="E79" s="226"/>
      <c r="F79" s="227"/>
      <c r="G79" s="227"/>
      <c r="H79" s="227"/>
      <c r="I79" s="227"/>
      <c r="J79" s="227"/>
      <c r="K79" s="228"/>
      <c r="L79" s="228"/>
      <c r="M79" s="227"/>
      <c r="N79" s="227"/>
    </row>
    <row r="80" spans="3:14" ht="12.6" customHeight="1" thickBot="1" x14ac:dyDescent="0.3">
      <c r="J80" s="125"/>
    </row>
    <row r="81" spans="3:14" ht="12.6" customHeight="1" x14ac:dyDescent="0.25">
      <c r="C81" s="510" t="s">
        <v>22</v>
      </c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2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20" t="s">
        <v>22</v>
      </c>
      <c r="J83" s="421"/>
      <c r="K83" s="421"/>
      <c r="L83" s="421"/>
      <c r="M83" s="42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11" t="s">
        <v>309</v>
      </c>
      <c r="K84" s="412"/>
      <c r="L84" s="412"/>
      <c r="M84" s="413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22" t="s">
        <v>593</v>
      </c>
      <c r="K85" s="523"/>
      <c r="L85" s="523"/>
      <c r="M85" s="524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22" t="s">
        <v>322</v>
      </c>
      <c r="K86" s="523"/>
      <c r="L86" s="523"/>
      <c r="M86" s="524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22" t="s">
        <v>317</v>
      </c>
      <c r="K87" s="523"/>
      <c r="L87" s="523"/>
      <c r="M87" s="524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58" t="s">
        <v>33</v>
      </c>
      <c r="H90" s="258" t="s">
        <v>70</v>
      </c>
      <c r="I90" s="258" t="s">
        <v>362</v>
      </c>
      <c r="J90" s="258" t="str">
        <f>J84</f>
        <v>AMASYA ZİYAPAŞA O.O</v>
      </c>
      <c r="K90" s="60"/>
      <c r="L90" s="60"/>
      <c r="M90" s="258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292">
        <v>46058</v>
      </c>
      <c r="E91" s="293">
        <v>0.45833333333333331</v>
      </c>
      <c r="F91" s="278" t="s">
        <v>116</v>
      </c>
      <c r="G91" s="278" t="s">
        <v>33</v>
      </c>
      <c r="H91" s="278" t="s">
        <v>70</v>
      </c>
      <c r="I91" s="278" t="s">
        <v>362</v>
      </c>
      <c r="J91" s="278" t="str">
        <f>J85</f>
        <v>AMASYA PLEVNE O.O(Çekildi)01.12.2025</v>
      </c>
      <c r="K91" s="294"/>
      <c r="L91" s="294"/>
      <c r="M91" s="278" t="str">
        <f>J86</f>
        <v>TAŞOVA EMİNE BURSALI İHO</v>
      </c>
      <c r="N91" s="288" t="s">
        <v>595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58" t="s">
        <v>33</v>
      </c>
      <c r="H92" s="258" t="s">
        <v>70</v>
      </c>
      <c r="I92" s="258" t="s">
        <v>362</v>
      </c>
      <c r="J92" s="258" t="str">
        <f>J86</f>
        <v>TAŞOVA EMİNE BURSALI İHO</v>
      </c>
      <c r="K92" s="60"/>
      <c r="L92" s="60"/>
      <c r="M92" s="258" t="str">
        <f>J84</f>
        <v>AMASYA ZİYAPAŞA O.O</v>
      </c>
      <c r="N92" s="79"/>
    </row>
    <row r="93" spans="3:14" ht="12.6" customHeight="1" x14ac:dyDescent="0.2">
      <c r="C93" s="37">
        <v>458</v>
      </c>
      <c r="D93" s="292">
        <v>46064</v>
      </c>
      <c r="E93" s="293">
        <v>0.45833333333333331</v>
      </c>
      <c r="F93" s="278" t="s">
        <v>116</v>
      </c>
      <c r="G93" s="278" t="s">
        <v>33</v>
      </c>
      <c r="H93" s="278" t="s">
        <v>70</v>
      </c>
      <c r="I93" s="278" t="s">
        <v>362</v>
      </c>
      <c r="J93" s="278" t="str">
        <f>J87</f>
        <v>AMASYA ŞEHİT HÜSEYİN HATİPOĞLU İHO</v>
      </c>
      <c r="K93" s="294"/>
      <c r="L93" s="294"/>
      <c r="M93" s="278" t="str">
        <f>J85</f>
        <v>AMASYA PLEVNE O.O(Çekildi)01.12.2025</v>
      </c>
      <c r="N93" s="288" t="s">
        <v>595</v>
      </c>
    </row>
    <row r="94" spans="3:14" ht="12.6" customHeight="1" x14ac:dyDescent="0.2">
      <c r="C94" s="37">
        <v>459</v>
      </c>
      <c r="D94" s="292">
        <v>46066</v>
      </c>
      <c r="E94" s="293">
        <v>0.58333333333333337</v>
      </c>
      <c r="F94" s="278" t="s">
        <v>116</v>
      </c>
      <c r="G94" s="278" t="s">
        <v>33</v>
      </c>
      <c r="H94" s="278" t="s">
        <v>70</v>
      </c>
      <c r="I94" s="278" t="s">
        <v>362</v>
      </c>
      <c r="J94" s="278" t="str">
        <f>J84</f>
        <v>AMASYA ZİYAPAŞA O.O</v>
      </c>
      <c r="K94" s="294"/>
      <c r="L94" s="294"/>
      <c r="M94" s="278" t="str">
        <f>J85</f>
        <v>AMASYA PLEVNE O.O(Çekildi)01.12.2025</v>
      </c>
      <c r="N94" s="288" t="s">
        <v>595</v>
      </c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58" t="s">
        <v>70</v>
      </c>
      <c r="I95" s="258" t="s">
        <v>362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 t="s">
        <v>596</v>
      </c>
    </row>
    <row r="96" spans="3:14" ht="12.6" customHeight="1" thickBot="1" x14ac:dyDescent="0.25"/>
    <row r="97" spans="3:14" ht="12.6" customHeight="1" x14ac:dyDescent="0.2">
      <c r="C97" s="481" t="s">
        <v>102</v>
      </c>
      <c r="D97" s="482"/>
      <c r="E97" s="482"/>
      <c r="F97" s="482"/>
      <c r="G97" s="482"/>
      <c r="H97" s="482"/>
      <c r="I97" s="482"/>
      <c r="J97" s="482"/>
      <c r="K97" s="482"/>
      <c r="L97" s="482"/>
      <c r="M97" s="482"/>
      <c r="N97" s="483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417" t="s">
        <v>57</v>
      </c>
      <c r="J99" s="418"/>
      <c r="K99" s="418"/>
      <c r="L99" s="418"/>
      <c r="M99" s="419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11" t="s">
        <v>319</v>
      </c>
      <c r="K100" s="412"/>
      <c r="L100" s="412"/>
      <c r="M100" s="413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11" t="s">
        <v>242</v>
      </c>
      <c r="K101" s="412"/>
      <c r="L101" s="412"/>
      <c r="M101" s="413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11" t="s">
        <v>318</v>
      </c>
      <c r="K102" s="412"/>
      <c r="L102" s="412"/>
      <c r="M102" s="413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11" t="s">
        <v>279</v>
      </c>
      <c r="K103" s="412"/>
      <c r="L103" s="412"/>
      <c r="M103" s="413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130</v>
      </c>
      <c r="J104" s="411" t="s">
        <v>278</v>
      </c>
      <c r="K104" s="412"/>
      <c r="L104" s="412"/>
      <c r="M104" s="413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9"/>
      <c r="J105" s="230"/>
      <c r="K105" s="230"/>
      <c r="L105" s="230"/>
      <c r="M105" s="230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61">
        <v>461</v>
      </c>
      <c r="D107" s="88">
        <v>45978</v>
      </c>
      <c r="E107" s="89">
        <v>0.4375</v>
      </c>
      <c r="F107" s="238" t="s">
        <v>116</v>
      </c>
      <c r="G107" s="221" t="s">
        <v>33</v>
      </c>
      <c r="H107" s="220" t="s">
        <v>70</v>
      </c>
      <c r="I107" s="221" t="s">
        <v>109</v>
      </c>
      <c r="J107" s="92" t="str">
        <f>J100</f>
        <v>AMASYA İLDUŞ HATUN MTAL</v>
      </c>
      <c r="K107" s="60" t="s">
        <v>496</v>
      </c>
      <c r="L107" s="60" t="s">
        <v>497</v>
      </c>
      <c r="M107" s="112" t="str">
        <f>J103</f>
        <v>AMASYA ATATÜRK ANADOLU LİSESİ</v>
      </c>
      <c r="N107" s="79" t="s">
        <v>498</v>
      </c>
    </row>
    <row r="108" spans="3:14" ht="12.6" customHeight="1" x14ac:dyDescent="0.2">
      <c r="C108" s="361">
        <v>462</v>
      </c>
      <c r="D108" s="279">
        <v>45978</v>
      </c>
      <c r="E108" s="280">
        <v>0.375</v>
      </c>
      <c r="F108" s="281" t="s">
        <v>116</v>
      </c>
      <c r="G108" s="281" t="s">
        <v>33</v>
      </c>
      <c r="H108" s="308" t="s">
        <v>70</v>
      </c>
      <c r="I108" s="281" t="s">
        <v>109</v>
      </c>
      <c r="J108" s="309" t="str">
        <f>J101</f>
        <v>AMASYA ŞEHİT FERHAT ERDİN SPOR LİSESİ</v>
      </c>
      <c r="K108" s="282"/>
      <c r="L108" s="282"/>
      <c r="M108" s="310" t="str">
        <f>J102</f>
        <v>AMASYA ALPTEKİN ANADOLUN LİSEİSİ</v>
      </c>
      <c r="N108" s="283" t="s">
        <v>482</v>
      </c>
    </row>
    <row r="109" spans="3:14" ht="12.6" customHeight="1" x14ac:dyDescent="0.2">
      <c r="C109" s="361">
        <v>463</v>
      </c>
      <c r="D109" s="279">
        <v>45982</v>
      </c>
      <c r="E109" s="280">
        <v>0.375</v>
      </c>
      <c r="F109" s="281" t="s">
        <v>116</v>
      </c>
      <c r="G109" s="281" t="s">
        <v>33</v>
      </c>
      <c r="H109" s="308" t="s">
        <v>70</v>
      </c>
      <c r="I109" s="281" t="s">
        <v>109</v>
      </c>
      <c r="J109" s="309" t="str">
        <f>J104</f>
        <v>AMASYA LİSESİ</v>
      </c>
      <c r="K109" s="282"/>
      <c r="L109" s="282"/>
      <c r="M109" s="310" t="str">
        <f>J102</f>
        <v>AMASYA ALPTEKİN ANADOLUN LİSEİSİ</v>
      </c>
      <c r="N109" s="283" t="s">
        <v>489</v>
      </c>
    </row>
    <row r="110" spans="3:14" ht="12.6" customHeight="1" x14ac:dyDescent="0.2">
      <c r="C110" s="361">
        <v>464</v>
      </c>
      <c r="D110" s="279">
        <v>45982</v>
      </c>
      <c r="E110" s="280">
        <v>0.4375</v>
      </c>
      <c r="F110" s="281" t="s">
        <v>116</v>
      </c>
      <c r="G110" s="281" t="s">
        <v>33</v>
      </c>
      <c r="H110" s="308" t="s">
        <v>70</v>
      </c>
      <c r="I110" s="281" t="s">
        <v>109</v>
      </c>
      <c r="J110" s="309" t="str">
        <f>J100</f>
        <v>AMASYA İLDUŞ HATUN MTAL</v>
      </c>
      <c r="K110" s="282"/>
      <c r="L110" s="282"/>
      <c r="M110" s="310" t="str">
        <f>J101</f>
        <v>AMASYA ŞEHİT FERHAT ERDİN SPOR LİSESİ</v>
      </c>
      <c r="N110" s="283" t="s">
        <v>487</v>
      </c>
    </row>
    <row r="111" spans="3:14" ht="12.6" customHeight="1" x14ac:dyDescent="0.2">
      <c r="C111" s="361">
        <v>465</v>
      </c>
      <c r="D111" s="279">
        <v>45985</v>
      </c>
      <c r="E111" s="280">
        <v>0.5</v>
      </c>
      <c r="F111" s="281" t="s">
        <v>116</v>
      </c>
      <c r="G111" s="281" t="s">
        <v>33</v>
      </c>
      <c r="H111" s="308" t="s">
        <v>70</v>
      </c>
      <c r="I111" s="281" t="s">
        <v>109</v>
      </c>
      <c r="J111" s="309" t="str">
        <f>J103</f>
        <v>AMASYA ATATÜRK ANADOLU LİSESİ</v>
      </c>
      <c r="K111" s="282"/>
      <c r="L111" s="282"/>
      <c r="M111" s="310" t="str">
        <f>J101</f>
        <v>AMASYA ŞEHİT FERHAT ERDİN SPOR LİSESİ</v>
      </c>
      <c r="N111" s="283" t="s">
        <v>487</v>
      </c>
    </row>
    <row r="112" spans="3:14" ht="12.6" customHeight="1" x14ac:dyDescent="0.2">
      <c r="C112" s="361">
        <v>466</v>
      </c>
      <c r="D112" s="279">
        <v>45985</v>
      </c>
      <c r="E112" s="280">
        <v>0.5625</v>
      </c>
      <c r="F112" s="281" t="s">
        <v>116</v>
      </c>
      <c r="G112" s="281" t="s">
        <v>33</v>
      </c>
      <c r="H112" s="308" t="s">
        <v>70</v>
      </c>
      <c r="I112" s="281" t="s">
        <v>109</v>
      </c>
      <c r="J112" s="309" t="str">
        <f>J104</f>
        <v>AMASYA LİSESİ</v>
      </c>
      <c r="K112" s="282"/>
      <c r="L112" s="282"/>
      <c r="M112" s="310" t="str">
        <f>J100</f>
        <v>AMASYA İLDUŞ HATUN MTAL</v>
      </c>
      <c r="N112" s="283" t="s">
        <v>488</v>
      </c>
    </row>
    <row r="113" spans="3:14" ht="12.6" customHeight="1" x14ac:dyDescent="0.2">
      <c r="C113" s="361">
        <v>467</v>
      </c>
      <c r="D113" s="279">
        <v>45989</v>
      </c>
      <c r="E113" s="280">
        <v>0.5</v>
      </c>
      <c r="F113" s="281" t="s">
        <v>116</v>
      </c>
      <c r="G113" s="281" t="s">
        <v>33</v>
      </c>
      <c r="H113" s="308" t="s">
        <v>70</v>
      </c>
      <c r="I113" s="281" t="s">
        <v>109</v>
      </c>
      <c r="J113" s="309" t="str">
        <f>J102</f>
        <v>AMASYA ALPTEKİN ANADOLUN LİSEİSİ</v>
      </c>
      <c r="K113" s="282"/>
      <c r="L113" s="282"/>
      <c r="M113" s="310" t="str">
        <f>J100</f>
        <v>AMASYA İLDUŞ HATUN MTAL</v>
      </c>
      <c r="N113" s="283" t="s">
        <v>482</v>
      </c>
    </row>
    <row r="114" spans="3:14" ht="12.6" customHeight="1" x14ac:dyDescent="0.2">
      <c r="C114" s="361">
        <v>468</v>
      </c>
      <c r="D114" s="279">
        <v>45989</v>
      </c>
      <c r="E114" s="280">
        <v>0.5625</v>
      </c>
      <c r="F114" s="281" t="s">
        <v>116</v>
      </c>
      <c r="G114" s="281" t="s">
        <v>33</v>
      </c>
      <c r="H114" s="308" t="s">
        <v>70</v>
      </c>
      <c r="I114" s="281" t="s">
        <v>109</v>
      </c>
      <c r="J114" s="309" t="str">
        <f>J103</f>
        <v>AMASYA ATATÜRK ANADOLU LİSESİ</v>
      </c>
      <c r="K114" s="282"/>
      <c r="L114" s="282"/>
      <c r="M114" s="310" t="str">
        <f>J104</f>
        <v>AMASYA LİSESİ</v>
      </c>
      <c r="N114" s="283" t="s">
        <v>488</v>
      </c>
    </row>
    <row r="115" spans="3:14" ht="12.6" customHeight="1" x14ac:dyDescent="0.2">
      <c r="C115" s="361">
        <v>469</v>
      </c>
      <c r="D115" s="279">
        <v>45992</v>
      </c>
      <c r="E115" s="280">
        <v>0.5</v>
      </c>
      <c r="F115" s="281" t="s">
        <v>116</v>
      </c>
      <c r="G115" s="281" t="s">
        <v>33</v>
      </c>
      <c r="H115" s="308" t="s">
        <v>70</v>
      </c>
      <c r="I115" s="281" t="s">
        <v>109</v>
      </c>
      <c r="J115" s="309" t="str">
        <f>J101</f>
        <v>AMASYA ŞEHİT FERHAT ERDİN SPOR LİSESİ</v>
      </c>
      <c r="K115" s="282"/>
      <c r="L115" s="282"/>
      <c r="M115" s="310" t="str">
        <f>J104</f>
        <v>AMASYA LİSESİ</v>
      </c>
      <c r="N115" s="283" t="s">
        <v>487</v>
      </c>
    </row>
    <row r="116" spans="3:14" ht="12.6" customHeight="1" x14ac:dyDescent="0.2">
      <c r="C116" s="361">
        <v>470</v>
      </c>
      <c r="D116" s="279">
        <v>45992</v>
      </c>
      <c r="E116" s="280">
        <v>0.5625</v>
      </c>
      <c r="F116" s="281" t="s">
        <v>116</v>
      </c>
      <c r="G116" s="281" t="s">
        <v>33</v>
      </c>
      <c r="H116" s="308" t="s">
        <v>70</v>
      </c>
      <c r="I116" s="281" t="s">
        <v>109</v>
      </c>
      <c r="J116" s="309" t="str">
        <f>J102</f>
        <v>AMASYA ALPTEKİN ANADOLUN LİSEİSİ</v>
      </c>
      <c r="K116" s="282"/>
      <c r="L116" s="282"/>
      <c r="M116" s="310" t="str">
        <f>J103</f>
        <v>AMASYA ATATÜRK ANADOLU LİSESİ</v>
      </c>
      <c r="N116" s="283" t="s">
        <v>482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25" zoomScale="120" zoomScaleNormal="100" zoomScaleSheetLayoutView="120" workbookViewId="0">
      <selection activeCell="F37" sqref="F37"/>
    </sheetView>
  </sheetViews>
  <sheetFormatPr defaultRowHeight="12.6" customHeight="1" x14ac:dyDescent="0.25"/>
  <cols>
    <col min="3" max="3" width="9.140625" bestFit="1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489" t="s">
        <v>39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1"/>
    </row>
    <row r="2" spans="3:16" ht="12.6" customHeight="1" thickBot="1" x14ac:dyDescent="0.3"/>
    <row r="3" spans="3:16" ht="12.6" customHeight="1" thickBot="1" x14ac:dyDescent="0.3">
      <c r="C3" s="492" t="s">
        <v>97</v>
      </c>
      <c r="D3" s="493"/>
      <c r="E3" s="493"/>
      <c r="F3" s="494"/>
      <c r="I3" s="533" t="s">
        <v>54</v>
      </c>
      <c r="J3" s="534" t="s">
        <v>54</v>
      </c>
      <c r="M3" s="391"/>
    </row>
    <row r="4" spans="3:16" ht="12.6" customHeight="1" thickBot="1" x14ac:dyDescent="0.3">
      <c r="C4" s="160">
        <v>1</v>
      </c>
      <c r="D4" s="505" t="s">
        <v>641</v>
      </c>
      <c r="E4" s="506"/>
      <c r="F4" s="506"/>
      <c r="I4" s="160">
        <v>1</v>
      </c>
      <c r="J4" s="391" t="s">
        <v>641</v>
      </c>
      <c r="K4" s="345"/>
      <c r="L4" s="345"/>
      <c r="M4" s="388"/>
      <c r="N4" s="505"/>
      <c r="O4" s="506"/>
      <c r="P4" s="506"/>
    </row>
    <row r="5" spans="3:16" ht="12.6" customHeight="1" x14ac:dyDescent="0.25">
      <c r="C5" s="157">
        <v>2</v>
      </c>
      <c r="D5" s="385" t="s">
        <v>120</v>
      </c>
      <c r="E5" s="386"/>
      <c r="F5" s="386"/>
      <c r="I5" s="157">
        <v>2</v>
      </c>
      <c r="J5" s="400" t="s">
        <v>642</v>
      </c>
      <c r="K5" s="345"/>
      <c r="L5" s="345"/>
      <c r="M5" s="394"/>
      <c r="N5" s="516"/>
      <c r="O5" s="517"/>
      <c r="P5" s="517"/>
    </row>
    <row r="6" spans="3:16" ht="12.6" customHeight="1" x14ac:dyDescent="0.25">
      <c r="C6" s="157">
        <v>3</v>
      </c>
      <c r="D6" s="537" t="s">
        <v>642</v>
      </c>
      <c r="E6" s="538"/>
      <c r="F6" s="538"/>
      <c r="I6" s="157">
        <v>3</v>
      </c>
      <c r="J6" s="392" t="s">
        <v>319</v>
      </c>
      <c r="K6" s="393"/>
      <c r="L6" s="393"/>
      <c r="M6" s="342"/>
      <c r="N6" s="537"/>
      <c r="O6" s="538"/>
      <c r="P6" s="538"/>
    </row>
    <row r="7" spans="3:16" ht="12.6" customHeight="1" x14ac:dyDescent="0.25">
      <c r="C7" s="157">
        <v>4</v>
      </c>
      <c r="D7" s="537" t="s">
        <v>319</v>
      </c>
      <c r="E7" s="538"/>
      <c r="F7" s="538"/>
      <c r="I7" s="157">
        <v>4</v>
      </c>
      <c r="J7" s="394" t="s">
        <v>643</v>
      </c>
      <c r="K7" s="395"/>
      <c r="L7" s="395"/>
      <c r="M7" s="396"/>
      <c r="N7" s="537"/>
      <c r="O7" s="538"/>
      <c r="P7" s="538"/>
    </row>
    <row r="8" spans="3:16" ht="12.6" customHeight="1" x14ac:dyDescent="0.25">
      <c r="C8" s="157">
        <v>5</v>
      </c>
      <c r="D8" s="516"/>
      <c r="E8" s="517"/>
      <c r="F8" s="517"/>
      <c r="I8" s="157">
        <v>5</v>
      </c>
      <c r="J8" s="342"/>
      <c r="K8" s="345"/>
      <c r="L8" s="345"/>
      <c r="M8" s="389"/>
      <c r="N8" s="516"/>
      <c r="O8" s="517"/>
      <c r="P8" s="517"/>
    </row>
    <row r="9" spans="3:16" ht="12.6" customHeight="1" x14ac:dyDescent="0.25">
      <c r="C9" s="157"/>
      <c r="D9" s="162"/>
      <c r="E9" s="163"/>
      <c r="F9" s="163"/>
      <c r="I9" s="157">
        <v>6</v>
      </c>
      <c r="J9" s="343"/>
      <c r="K9" s="344"/>
      <c r="L9" s="344"/>
      <c r="M9" s="392"/>
      <c r="N9" s="162"/>
      <c r="O9" s="163"/>
      <c r="P9" s="163"/>
    </row>
    <row r="10" spans="3:16" ht="12.6" customHeight="1" x14ac:dyDescent="0.25">
      <c r="C10" s="157"/>
      <c r="D10" s="162"/>
      <c r="E10" s="163"/>
      <c r="F10" s="163"/>
      <c r="I10" s="157">
        <v>7</v>
      </c>
      <c r="J10" s="389"/>
      <c r="K10" s="390"/>
      <c r="L10" s="390"/>
      <c r="M10" s="345"/>
    </row>
    <row r="11" spans="3:16" ht="12.6" customHeight="1" thickBot="1" x14ac:dyDescent="0.3">
      <c r="C11" s="157"/>
      <c r="D11" s="162"/>
      <c r="E11" s="163"/>
      <c r="F11" s="163"/>
      <c r="I11" s="157"/>
      <c r="J11" s="342"/>
      <c r="K11" s="345"/>
      <c r="L11" s="345"/>
    </row>
    <row r="12" spans="3:16" ht="12.6" customHeight="1" x14ac:dyDescent="0.25">
      <c r="C12" s="157"/>
      <c r="D12" s="162"/>
      <c r="E12" s="163"/>
      <c r="F12" s="163"/>
      <c r="I12" s="157"/>
      <c r="J12" s="342"/>
      <c r="K12" s="345"/>
      <c r="L12" s="345"/>
      <c r="M12" s="391"/>
      <c r="N12" s="505"/>
      <c r="O12" s="506"/>
      <c r="P12" s="506"/>
    </row>
    <row r="13" spans="3:16" ht="12.6" customHeight="1" thickBot="1" x14ac:dyDescent="0.3">
      <c r="M13" s="400"/>
      <c r="N13" s="383"/>
      <c r="O13" s="384"/>
      <c r="P13" s="384"/>
    </row>
    <row r="14" spans="3:16" ht="12.6" customHeight="1" thickBot="1" x14ac:dyDescent="0.3">
      <c r="C14" s="492" t="s">
        <v>0</v>
      </c>
      <c r="D14" s="493"/>
      <c r="E14" s="493"/>
      <c r="F14" s="494"/>
      <c r="I14" s="533" t="s">
        <v>21</v>
      </c>
      <c r="J14" s="534"/>
      <c r="M14" s="392"/>
      <c r="N14" s="383"/>
      <c r="O14" s="384"/>
      <c r="P14" s="384"/>
    </row>
    <row r="15" spans="3:16" ht="12.6" customHeight="1" x14ac:dyDescent="0.25">
      <c r="C15" s="160">
        <v>1</v>
      </c>
      <c r="D15" s="539" t="s">
        <v>637</v>
      </c>
      <c r="E15" s="540"/>
      <c r="F15" s="540"/>
      <c r="G15" s="386"/>
      <c r="I15" s="160">
        <v>1</v>
      </c>
      <c r="J15" s="383" t="s">
        <v>637</v>
      </c>
      <c r="K15" s="384"/>
      <c r="L15" s="384"/>
      <c r="M15" s="394"/>
      <c r="N15" s="383"/>
      <c r="O15" s="384"/>
      <c r="P15" s="384"/>
    </row>
    <row r="16" spans="3:16" ht="12.6" customHeight="1" x14ac:dyDescent="0.25">
      <c r="C16" s="157">
        <v>2</v>
      </c>
      <c r="D16" s="541" t="s">
        <v>631</v>
      </c>
      <c r="E16" s="542"/>
      <c r="F16" s="542"/>
      <c r="I16" s="157">
        <v>2</v>
      </c>
      <c r="J16" s="383" t="s">
        <v>631</v>
      </c>
      <c r="K16" s="384"/>
      <c r="L16" s="384"/>
      <c r="M16" s="342"/>
      <c r="N16" s="452"/>
      <c r="O16" s="453"/>
      <c r="P16" s="453"/>
    </row>
    <row r="17" spans="3:16" ht="12.6" customHeight="1" x14ac:dyDescent="0.25">
      <c r="C17" s="160">
        <v>3</v>
      </c>
      <c r="D17" s="541" t="s">
        <v>645</v>
      </c>
      <c r="E17" s="542"/>
      <c r="F17" s="542"/>
      <c r="I17" s="157">
        <v>3</v>
      </c>
      <c r="J17" s="383" t="s">
        <v>639</v>
      </c>
      <c r="K17" s="384"/>
      <c r="L17" s="384"/>
      <c r="M17" s="343"/>
    </row>
    <row r="18" spans="3:16" ht="12.6" customHeight="1" x14ac:dyDescent="0.25">
      <c r="C18" s="157">
        <v>4</v>
      </c>
      <c r="D18" s="541" t="s">
        <v>640</v>
      </c>
      <c r="E18" s="542"/>
      <c r="F18" s="542"/>
      <c r="I18" s="157">
        <v>4</v>
      </c>
      <c r="J18" s="383" t="s">
        <v>640</v>
      </c>
      <c r="K18" s="384"/>
      <c r="L18" s="384"/>
      <c r="M18" s="389"/>
    </row>
    <row r="19" spans="3:16" ht="12.6" customHeight="1" thickBot="1" x14ac:dyDescent="0.3">
      <c r="C19" s="160">
        <v>5</v>
      </c>
      <c r="D19" s="387"/>
      <c r="E19" s="387"/>
      <c r="F19" s="387"/>
      <c r="I19" s="157">
        <v>5</v>
      </c>
      <c r="J19" s="387"/>
      <c r="K19" s="249"/>
      <c r="M19" s="342"/>
    </row>
    <row r="20" spans="3:16" ht="12.6" customHeight="1" x14ac:dyDescent="0.25">
      <c r="C20" s="157">
        <v>6</v>
      </c>
      <c r="D20" s="401"/>
      <c r="E20" s="402"/>
      <c r="F20" s="402"/>
      <c r="I20" s="157">
        <v>6</v>
      </c>
      <c r="J20" s="157"/>
      <c r="N20" s="499"/>
      <c r="O20" s="500"/>
      <c r="P20" s="500"/>
    </row>
    <row r="21" spans="3:16" ht="12.6" customHeight="1" x14ac:dyDescent="0.25">
      <c r="C21" s="160">
        <v>7</v>
      </c>
      <c r="D21" s="401"/>
      <c r="E21" s="402"/>
      <c r="F21" s="402"/>
      <c r="I21" s="160">
        <v>7</v>
      </c>
      <c r="J21" s="157"/>
      <c r="M21" s="383"/>
      <c r="N21" s="452"/>
      <c r="O21" s="453"/>
      <c r="P21" s="453"/>
    </row>
    <row r="22" spans="3:16" ht="12.6" customHeight="1" x14ac:dyDescent="0.25">
      <c r="C22" s="157">
        <v>8</v>
      </c>
      <c r="D22" s="162"/>
      <c r="E22" s="163"/>
      <c r="F22" s="163"/>
      <c r="I22" s="157">
        <v>8</v>
      </c>
      <c r="J22" s="157"/>
      <c r="M22" s="383"/>
      <c r="N22" s="452"/>
      <c r="O22" s="453"/>
      <c r="P22" s="453"/>
    </row>
    <row r="23" spans="3:16" ht="12.6" customHeight="1" x14ac:dyDescent="0.25">
      <c r="C23" s="160">
        <v>9</v>
      </c>
      <c r="D23" s="162"/>
      <c r="E23" s="163"/>
      <c r="F23" s="163"/>
      <c r="I23" s="157">
        <v>9</v>
      </c>
      <c r="J23" s="157"/>
      <c r="M23" s="383"/>
      <c r="N23" s="452"/>
      <c r="O23" s="453"/>
      <c r="P23" s="453"/>
    </row>
    <row r="24" spans="3:16" ht="12.6" customHeight="1" x14ac:dyDescent="0.25">
      <c r="C24" s="157">
        <v>10</v>
      </c>
      <c r="D24" s="162"/>
      <c r="E24" s="163"/>
      <c r="F24" s="163"/>
      <c r="M24" s="383"/>
      <c r="N24" s="452"/>
      <c r="O24" s="453"/>
      <c r="P24" s="453"/>
    </row>
    <row r="25" spans="3:16" ht="12.6" customHeight="1" thickBot="1" x14ac:dyDescent="0.3">
      <c r="C25" s="160">
        <v>11</v>
      </c>
      <c r="D25" s="162"/>
      <c r="E25" s="163"/>
      <c r="F25" s="163"/>
      <c r="M25" s="387"/>
      <c r="N25" s="548"/>
      <c r="O25" s="549"/>
      <c r="P25" s="549"/>
    </row>
    <row r="26" spans="3:16" ht="12.6" customHeight="1" x14ac:dyDescent="0.25">
      <c r="C26" s="157">
        <v>12</v>
      </c>
      <c r="D26" s="162"/>
      <c r="E26" s="163"/>
      <c r="F26" s="163"/>
      <c r="M26" s="383"/>
    </row>
    <row r="27" spans="3:16" ht="12.6" customHeight="1" thickBot="1" x14ac:dyDescent="0.3">
      <c r="M27" s="383"/>
    </row>
    <row r="28" spans="3:16" ht="12.6" customHeight="1" thickBot="1" x14ac:dyDescent="0.3">
      <c r="C28" s="492" t="s">
        <v>19</v>
      </c>
      <c r="D28" s="493"/>
      <c r="E28" s="493"/>
      <c r="F28" s="494"/>
      <c r="I28" s="543" t="s">
        <v>22</v>
      </c>
      <c r="J28" s="544" t="s">
        <v>22</v>
      </c>
      <c r="M28" s="383"/>
    </row>
    <row r="29" spans="3:16" ht="12.6" customHeight="1" x14ac:dyDescent="0.25">
      <c r="C29" s="160">
        <v>1</v>
      </c>
      <c r="D29" s="452" t="s">
        <v>637</v>
      </c>
      <c r="E29" s="453"/>
      <c r="F29" s="453"/>
      <c r="I29" s="160">
        <v>1</v>
      </c>
      <c r="J29" s="383" t="s">
        <v>637</v>
      </c>
      <c r="K29" s="384"/>
      <c r="L29" s="384"/>
      <c r="M29" s="383"/>
    </row>
    <row r="30" spans="3:16" ht="12.6" customHeight="1" x14ac:dyDescent="0.25">
      <c r="C30" s="157">
        <v>2</v>
      </c>
      <c r="D30" s="452" t="s">
        <v>631</v>
      </c>
      <c r="E30" s="453"/>
      <c r="F30" s="453"/>
      <c r="I30" s="157">
        <v>2</v>
      </c>
      <c r="J30" s="383" t="s">
        <v>631</v>
      </c>
      <c r="K30" s="384"/>
      <c r="L30" s="384"/>
      <c r="M30" s="157"/>
    </row>
    <row r="31" spans="3:16" ht="12.6" customHeight="1" x14ac:dyDescent="0.25">
      <c r="C31" s="157">
        <v>3</v>
      </c>
      <c r="D31" s="452" t="s">
        <v>646</v>
      </c>
      <c r="E31" s="453"/>
      <c r="F31" s="453"/>
      <c r="I31" s="157">
        <v>3</v>
      </c>
      <c r="J31" s="383" t="s">
        <v>639</v>
      </c>
      <c r="K31" s="384"/>
      <c r="L31" s="384"/>
    </row>
    <row r="32" spans="3:16" ht="12.6" customHeight="1" x14ac:dyDescent="0.25">
      <c r="C32" s="160">
        <v>4</v>
      </c>
      <c r="D32" s="452" t="s">
        <v>630</v>
      </c>
      <c r="E32" s="453"/>
      <c r="F32" s="453"/>
      <c r="I32" s="157">
        <v>4</v>
      </c>
      <c r="J32" s="383" t="s">
        <v>640</v>
      </c>
      <c r="K32" s="384"/>
      <c r="L32" s="384"/>
    </row>
    <row r="33" spans="3:14" ht="12.6" customHeight="1" x14ac:dyDescent="0.25">
      <c r="C33" s="157">
        <v>5</v>
      </c>
      <c r="D33" s="452"/>
      <c r="E33" s="453"/>
      <c r="F33" s="453"/>
      <c r="I33" s="157">
        <v>5</v>
      </c>
      <c r="J33" s="157"/>
    </row>
    <row r="34" spans="3:14" ht="12.6" customHeight="1" thickBot="1" x14ac:dyDescent="0.3">
      <c r="C34" s="157">
        <v>6</v>
      </c>
      <c r="D34" s="548"/>
      <c r="E34" s="549"/>
      <c r="F34" s="549"/>
    </row>
    <row r="35" spans="3:14" ht="12.6" customHeight="1" x14ac:dyDescent="0.25">
      <c r="C35" s="449" t="s">
        <v>20</v>
      </c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1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58" t="s">
        <v>20</v>
      </c>
      <c r="J37" s="458"/>
      <c r="K37" s="458"/>
      <c r="L37" s="458"/>
      <c r="M37" s="458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44" t="s">
        <v>641</v>
      </c>
      <c r="K38" s="445"/>
      <c r="L38" s="445"/>
      <c r="M38" s="445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35" t="s">
        <v>120</v>
      </c>
      <c r="K39" s="536"/>
      <c r="L39" s="536"/>
      <c r="M39" s="536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35" t="s">
        <v>642</v>
      </c>
      <c r="K40" s="536"/>
      <c r="L40" s="536"/>
      <c r="M40" s="536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44" t="s">
        <v>319</v>
      </c>
      <c r="K41" s="445"/>
      <c r="L41" s="445"/>
      <c r="M41" s="445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/>
      <c r="D44" s="56"/>
      <c r="E44" s="57"/>
      <c r="F44" s="378" t="s">
        <v>648</v>
      </c>
      <c r="G44" s="378" t="s">
        <v>39</v>
      </c>
      <c r="H44" s="380" t="s">
        <v>57</v>
      </c>
      <c r="I44" s="378" t="s">
        <v>20</v>
      </c>
      <c r="J44" s="378" t="str">
        <f>J38</f>
        <v>AMASYA TORUMTAY TİCARET MTAL</v>
      </c>
      <c r="K44" s="178"/>
      <c r="L44" s="178"/>
      <c r="M44" s="378" t="str">
        <f>J41</f>
        <v>AMASYA İLDUŞ HATUN MTAL</v>
      </c>
      <c r="N44" s="150"/>
    </row>
    <row r="45" spans="3:14" s="52" customFormat="1" ht="12.6" customHeight="1" x14ac:dyDescent="0.2">
      <c r="C45" s="44"/>
      <c r="D45" s="56"/>
      <c r="E45" s="57"/>
      <c r="F45" s="378"/>
      <c r="G45" s="378" t="s">
        <v>39</v>
      </c>
      <c r="H45" s="380" t="s">
        <v>57</v>
      </c>
      <c r="I45" s="378" t="s">
        <v>20</v>
      </c>
      <c r="J45" s="378" t="str">
        <f>J39</f>
        <v>SULUOVA ŞEHİT OSMAN KARAKUŞ İHL</v>
      </c>
      <c r="K45" s="178"/>
      <c r="L45" s="178"/>
      <c r="M45" s="378" t="str">
        <f>J40</f>
        <v xml:space="preserve">AMASYA LİSESİ </v>
      </c>
      <c r="N45" s="150"/>
    </row>
    <row r="46" spans="3:14" s="52" customFormat="1" ht="12.6" customHeight="1" x14ac:dyDescent="0.2">
      <c r="C46" s="44"/>
      <c r="D46" s="56"/>
      <c r="E46" s="57"/>
      <c r="F46" s="378"/>
      <c r="G46" s="378" t="s">
        <v>39</v>
      </c>
      <c r="H46" s="380" t="s">
        <v>57</v>
      </c>
      <c r="I46" s="378" t="s">
        <v>20</v>
      </c>
      <c r="J46" s="378" t="str">
        <f>J40</f>
        <v xml:space="preserve">AMASYA LİSESİ </v>
      </c>
      <c r="K46" s="178"/>
      <c r="L46" s="178"/>
      <c r="M46" s="378" t="str">
        <f>J38</f>
        <v>AMASYA TORUMTAY TİCARET MTAL</v>
      </c>
      <c r="N46" s="150"/>
    </row>
    <row r="47" spans="3:14" s="52" customFormat="1" ht="12.6" customHeight="1" x14ac:dyDescent="0.2">
      <c r="C47" s="44"/>
      <c r="D47" s="56"/>
      <c r="E47" s="57"/>
      <c r="F47" s="378"/>
      <c r="G47" s="378" t="s">
        <v>39</v>
      </c>
      <c r="H47" s="380" t="s">
        <v>57</v>
      </c>
      <c r="I47" s="378" t="s">
        <v>20</v>
      </c>
      <c r="J47" s="378" t="str">
        <f>J41</f>
        <v>AMASYA İLDUŞ HATUN MTAL</v>
      </c>
      <c r="K47" s="178"/>
      <c r="L47" s="178"/>
      <c r="M47" s="378" t="str">
        <f>J39</f>
        <v>SULUOVA ŞEHİT OSMAN KARAKUŞ İHL</v>
      </c>
      <c r="N47" s="150"/>
    </row>
    <row r="48" spans="3:14" s="52" customFormat="1" ht="12.6" customHeight="1" x14ac:dyDescent="0.2">
      <c r="C48" s="44"/>
      <c r="D48" s="56"/>
      <c r="E48" s="57"/>
      <c r="F48" s="378"/>
      <c r="G48" s="378" t="s">
        <v>39</v>
      </c>
      <c r="H48" s="380" t="s">
        <v>57</v>
      </c>
      <c r="I48" s="378" t="s">
        <v>20</v>
      </c>
      <c r="J48" s="378" t="str">
        <f>J38</f>
        <v>AMASYA TORUMTAY TİCARET MTAL</v>
      </c>
      <c r="K48" s="178"/>
      <c r="L48" s="178"/>
      <c r="M48" s="378" t="str">
        <f>J39</f>
        <v>SULUOVA ŞEHİT OSMAN KARAKUŞ İHL</v>
      </c>
      <c r="N48" s="150"/>
    </row>
    <row r="49" spans="3:15" s="52" customFormat="1" ht="12.6" customHeight="1" thickBot="1" x14ac:dyDescent="0.25">
      <c r="C49" s="179"/>
      <c r="D49" s="82"/>
      <c r="E49" s="83"/>
      <c r="F49" s="84"/>
      <c r="G49" s="84" t="s">
        <v>39</v>
      </c>
      <c r="H49" s="380" t="s">
        <v>57</v>
      </c>
      <c r="I49" s="378" t="s">
        <v>20</v>
      </c>
      <c r="J49" s="84" t="str">
        <f>J40</f>
        <v xml:space="preserve">AMASYA LİSESİ </v>
      </c>
      <c r="K49" s="181"/>
      <c r="L49" s="181"/>
      <c r="M49" s="84" t="str">
        <f>J41</f>
        <v>AMASYA İLDUŞ HATUN MTAL</v>
      </c>
      <c r="N49" s="150"/>
    </row>
    <row r="50" spans="3:15" ht="12.6" customHeight="1" thickBot="1" x14ac:dyDescent="0.3">
      <c r="J50" s="345"/>
      <c r="K50" s="345"/>
      <c r="L50" s="345"/>
      <c r="M50" s="345"/>
    </row>
    <row r="51" spans="3:15" ht="12.6" customHeight="1" x14ac:dyDescent="0.25">
      <c r="C51" s="510" t="s">
        <v>54</v>
      </c>
      <c r="D51" s="511"/>
      <c r="E51" s="511"/>
      <c r="F51" s="511"/>
      <c r="G51" s="511"/>
      <c r="H51" s="511"/>
      <c r="I51" s="511"/>
      <c r="J51" s="511"/>
      <c r="K51" s="511"/>
      <c r="L51" s="511"/>
      <c r="M51" s="511"/>
      <c r="N51" s="512"/>
    </row>
    <row r="52" spans="3:15" ht="12.6" customHeight="1" x14ac:dyDescent="0.25">
      <c r="C52" s="165"/>
      <c r="N52" s="166"/>
    </row>
    <row r="53" spans="3:15" ht="12.6" customHeight="1" x14ac:dyDescent="0.25">
      <c r="C53" s="13"/>
      <c r="D53" s="6"/>
      <c r="E53" s="12"/>
      <c r="F53" s="12"/>
      <c r="G53" s="12"/>
      <c r="H53" s="12"/>
      <c r="I53" s="458" t="s">
        <v>119</v>
      </c>
      <c r="J53" s="458"/>
      <c r="K53" s="458"/>
      <c r="L53" s="458"/>
      <c r="M53" s="458"/>
      <c r="N53" s="167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44" t="s">
        <v>641</v>
      </c>
      <c r="K54" s="445"/>
      <c r="L54" s="445"/>
      <c r="M54" s="445"/>
      <c r="N54" s="168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35" t="s">
        <v>642</v>
      </c>
      <c r="K55" s="536"/>
      <c r="L55" s="536"/>
      <c r="M55" s="536"/>
      <c r="N55" s="168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35" t="s">
        <v>319</v>
      </c>
      <c r="K56" s="536"/>
      <c r="L56" s="536"/>
      <c r="M56" s="536"/>
      <c r="N56" s="168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44" t="s">
        <v>643</v>
      </c>
      <c r="K57" s="445"/>
      <c r="L57" s="445"/>
      <c r="M57" s="445"/>
      <c r="N57" s="168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8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/>
      <c r="D60" s="292"/>
      <c r="E60" s="293"/>
      <c r="F60" s="278"/>
      <c r="G60" s="278" t="s">
        <v>39</v>
      </c>
      <c r="H60" s="299" t="s">
        <v>57</v>
      </c>
      <c r="I60" s="278" t="s">
        <v>54</v>
      </c>
      <c r="J60" s="278" t="str">
        <f>J54</f>
        <v>AMASYA TORUMTAY TİCARET MTAL</v>
      </c>
      <c r="K60" s="294"/>
      <c r="L60" s="294"/>
      <c r="M60" s="278" t="str">
        <f>J57</f>
        <v xml:space="preserve">AMASYA ALPTEKİN ANADOLU LİSESİ </v>
      </c>
      <c r="N60" s="403" t="s">
        <v>644</v>
      </c>
      <c r="O60" s="404"/>
    </row>
    <row r="61" spans="3:15" ht="12.6" customHeight="1" x14ac:dyDescent="0.25">
      <c r="C61" s="44"/>
      <c r="D61" s="56"/>
      <c r="E61" s="57"/>
      <c r="F61" s="58"/>
      <c r="G61" s="58" t="s">
        <v>39</v>
      </c>
      <c r="H61" s="380" t="s">
        <v>57</v>
      </c>
      <c r="I61" s="58" t="s">
        <v>54</v>
      </c>
      <c r="J61" s="58" t="str">
        <f>J55</f>
        <v xml:space="preserve">AMASYA LİSESİ </v>
      </c>
      <c r="K61" s="178"/>
      <c r="L61" s="178"/>
      <c r="M61" s="58" t="str">
        <f>J56</f>
        <v>AMASYA İLDUŞ HATUN MTAL</v>
      </c>
      <c r="N61" s="150"/>
    </row>
    <row r="62" spans="3:15" ht="12.6" customHeight="1" x14ac:dyDescent="0.25">
      <c r="C62" s="44"/>
      <c r="D62" s="56"/>
      <c r="E62" s="57"/>
      <c r="F62" s="58"/>
      <c r="G62" s="58" t="s">
        <v>39</v>
      </c>
      <c r="H62" s="380" t="s">
        <v>57</v>
      </c>
      <c r="I62" s="58" t="s">
        <v>54</v>
      </c>
      <c r="J62" s="58" t="str">
        <f>J56</f>
        <v>AMASYA İLDUŞ HATUN MTAL</v>
      </c>
      <c r="K62" s="178"/>
      <c r="L62" s="178"/>
      <c r="M62" s="58" t="str">
        <f>J54</f>
        <v>AMASYA TORUMTAY TİCARET MTAL</v>
      </c>
      <c r="N62" s="150"/>
    </row>
    <row r="63" spans="3:15" ht="12.6" customHeight="1" x14ac:dyDescent="0.25">
      <c r="C63" s="44"/>
      <c r="D63" s="292"/>
      <c r="E63" s="293"/>
      <c r="F63" s="278"/>
      <c r="G63" s="278" t="s">
        <v>39</v>
      </c>
      <c r="H63" s="299" t="s">
        <v>57</v>
      </c>
      <c r="I63" s="278" t="s">
        <v>54</v>
      </c>
      <c r="J63" s="278" t="str">
        <f>J57</f>
        <v xml:space="preserve">AMASYA ALPTEKİN ANADOLU LİSESİ </v>
      </c>
      <c r="K63" s="294"/>
      <c r="L63" s="294"/>
      <c r="M63" s="278" t="str">
        <f>J55</f>
        <v xml:space="preserve">AMASYA LİSESİ </v>
      </c>
      <c r="N63" s="403" t="s">
        <v>644</v>
      </c>
    </row>
    <row r="64" spans="3:15" ht="12" customHeight="1" x14ac:dyDescent="0.25">
      <c r="C64" s="44"/>
      <c r="D64" s="56"/>
      <c r="E64" s="57"/>
      <c r="F64" s="58"/>
      <c r="G64" s="58" t="s">
        <v>39</v>
      </c>
      <c r="H64" s="380" t="s">
        <v>57</v>
      </c>
      <c r="I64" s="58" t="s">
        <v>54</v>
      </c>
      <c r="J64" s="58" t="str">
        <f>J54</f>
        <v>AMASYA TORUMTAY TİCARET MTAL</v>
      </c>
      <c r="K64" s="178"/>
      <c r="L64" s="178"/>
      <c r="M64" s="58" t="str">
        <f>J55</f>
        <v xml:space="preserve">AMASYA LİSESİ </v>
      </c>
      <c r="N64" s="150"/>
    </row>
    <row r="65" spans="3:14" ht="12" customHeight="1" thickBot="1" x14ac:dyDescent="0.3">
      <c r="C65" s="179"/>
      <c r="D65" s="295"/>
      <c r="E65" s="296"/>
      <c r="F65" s="297"/>
      <c r="G65" s="297" t="s">
        <v>39</v>
      </c>
      <c r="H65" s="299" t="s">
        <v>57</v>
      </c>
      <c r="I65" s="297" t="s">
        <v>54</v>
      </c>
      <c r="J65" s="297" t="str">
        <f>J56</f>
        <v>AMASYA İLDUŞ HATUN MTAL</v>
      </c>
      <c r="K65" s="298"/>
      <c r="L65" s="298"/>
      <c r="M65" s="297" t="str">
        <f>J57</f>
        <v xml:space="preserve">AMASYA ALPTEKİN ANADOLU LİSESİ </v>
      </c>
      <c r="N65" s="403" t="s">
        <v>644</v>
      </c>
    </row>
    <row r="66" spans="3:14" ht="12" customHeight="1" thickBot="1" x14ac:dyDescent="0.3">
      <c r="C66" s="242"/>
      <c r="D66" s="240"/>
      <c r="E66" s="241"/>
      <c r="F66" s="242"/>
      <c r="G66" s="242"/>
      <c r="H66" s="397"/>
      <c r="I66" s="242"/>
      <c r="J66" s="242"/>
      <c r="K66" s="398"/>
      <c r="L66" s="398"/>
      <c r="M66" s="242"/>
      <c r="N66" s="399"/>
    </row>
    <row r="67" spans="3:14" ht="12.6" customHeight="1" x14ac:dyDescent="0.25">
      <c r="C67" s="545" t="s">
        <v>0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</row>
    <row r="68" spans="3:14" ht="12.6" customHeight="1" x14ac:dyDescent="0.25">
      <c r="C68" s="242"/>
      <c r="D68" s="240"/>
      <c r="E68" s="241"/>
      <c r="F68" s="242"/>
      <c r="G68" s="242"/>
      <c r="H68" s="397"/>
      <c r="I68" s="242"/>
      <c r="J68" s="242"/>
      <c r="K68" s="398"/>
      <c r="L68" s="398"/>
      <c r="M68" s="242"/>
      <c r="N68" s="399"/>
    </row>
    <row r="69" spans="3:14" ht="12.6" customHeight="1" x14ac:dyDescent="0.25">
      <c r="C69" s="242"/>
      <c r="D69" s="240"/>
      <c r="E69" s="241"/>
      <c r="F69" s="242"/>
      <c r="G69" s="242"/>
      <c r="H69" s="397"/>
      <c r="I69" s="426" t="s">
        <v>57</v>
      </c>
      <c r="J69" s="426"/>
      <c r="K69" s="426"/>
      <c r="L69" s="426"/>
      <c r="M69" s="426"/>
      <c r="N69" s="399"/>
    </row>
    <row r="70" spans="3:14" ht="12.6" customHeight="1" x14ac:dyDescent="0.25">
      <c r="C70" s="242"/>
      <c r="D70" s="240"/>
      <c r="E70" s="241"/>
      <c r="F70" s="242"/>
      <c r="G70" s="242"/>
      <c r="H70" s="397"/>
      <c r="I70" s="378">
        <v>1</v>
      </c>
      <c r="J70" s="423" t="s">
        <v>309</v>
      </c>
      <c r="K70" s="424"/>
      <c r="L70" s="424"/>
      <c r="M70" s="425"/>
      <c r="N70" s="399"/>
    </row>
    <row r="71" spans="3:14" ht="12.6" customHeight="1" x14ac:dyDescent="0.25">
      <c r="C71" s="242"/>
      <c r="D71" s="240"/>
      <c r="E71" s="241"/>
      <c r="F71" s="242"/>
      <c r="G71" s="242"/>
      <c r="H71" s="397"/>
      <c r="I71" s="378">
        <v>2</v>
      </c>
      <c r="J71" s="423" t="s">
        <v>310</v>
      </c>
      <c r="K71" s="424"/>
      <c r="L71" s="424"/>
      <c r="M71" s="425"/>
      <c r="N71" s="399"/>
    </row>
    <row r="72" spans="3:14" ht="12.6" customHeight="1" x14ac:dyDescent="0.25">
      <c r="C72" s="242"/>
      <c r="D72" s="240"/>
      <c r="E72" s="241"/>
      <c r="F72" s="242"/>
      <c r="G72" s="242"/>
      <c r="H72" s="397"/>
      <c r="I72" s="378">
        <v>3</v>
      </c>
      <c r="J72" s="423" t="s">
        <v>252</v>
      </c>
      <c r="K72" s="424"/>
      <c r="L72" s="424"/>
      <c r="M72" s="425"/>
      <c r="N72" s="399"/>
    </row>
    <row r="73" spans="3:14" ht="12.6" customHeight="1" x14ac:dyDescent="0.25">
      <c r="C73" s="242"/>
      <c r="D73" s="240"/>
      <c r="E73" s="241"/>
      <c r="F73" s="242"/>
      <c r="G73" s="242"/>
      <c r="H73" s="397"/>
      <c r="I73" s="378">
        <v>4</v>
      </c>
      <c r="J73" s="423" t="s">
        <v>647</v>
      </c>
      <c r="K73" s="424"/>
      <c r="L73" s="424"/>
      <c r="M73" s="425"/>
      <c r="N73" s="399"/>
    </row>
    <row r="74" spans="3:14" ht="12.6" customHeight="1" x14ac:dyDescent="0.25">
      <c r="C74" s="242"/>
      <c r="D74" s="240"/>
      <c r="E74" s="241"/>
      <c r="F74" s="242"/>
      <c r="G74" s="242"/>
      <c r="H74" s="397"/>
      <c r="I74" s="242"/>
      <c r="J74" s="242"/>
      <c r="K74" s="398"/>
      <c r="L74" s="398"/>
      <c r="M74" s="242"/>
      <c r="N74" s="399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44"/>
      <c r="D76" s="56"/>
      <c r="E76" s="57"/>
      <c r="F76" s="378"/>
      <c r="G76" s="378" t="s">
        <v>39</v>
      </c>
      <c r="H76" s="380" t="s">
        <v>57</v>
      </c>
      <c r="I76" s="378" t="s">
        <v>0</v>
      </c>
      <c r="J76" s="378" t="str">
        <f>J70</f>
        <v>AMASYA ZİYAPAŞA O.O</v>
      </c>
      <c r="K76" s="178"/>
      <c r="L76" s="178"/>
      <c r="M76" s="378" t="str">
        <f>J73</f>
        <v>AMASYA DOĞANTEPE ŞEHİT KAĞAN KILIÇ O.O</v>
      </c>
      <c r="N76" s="150"/>
    </row>
    <row r="77" spans="3:14" ht="12.6" customHeight="1" x14ac:dyDescent="0.25">
      <c r="C77" s="44"/>
      <c r="D77" s="56"/>
      <c r="E77" s="57"/>
      <c r="F77" s="378"/>
      <c r="G77" s="378" t="s">
        <v>39</v>
      </c>
      <c r="H77" s="380" t="s">
        <v>57</v>
      </c>
      <c r="I77" s="378" t="s">
        <v>0</v>
      </c>
      <c r="J77" s="378" t="str">
        <f>J71</f>
        <v>AMASYA PLEVNE O.O</v>
      </c>
      <c r="K77" s="178"/>
      <c r="L77" s="178"/>
      <c r="M77" s="378" t="str">
        <f>J72</f>
        <v>AMASYA SERDAR ZEREN O.O</v>
      </c>
      <c r="N77" s="150"/>
    </row>
    <row r="78" spans="3:14" ht="12.6" customHeight="1" x14ac:dyDescent="0.25">
      <c r="C78" s="44"/>
      <c r="D78" s="56"/>
      <c r="E78" s="57"/>
      <c r="F78" s="378"/>
      <c r="G78" s="378" t="s">
        <v>39</v>
      </c>
      <c r="H78" s="380" t="s">
        <v>57</v>
      </c>
      <c r="I78" s="378" t="s">
        <v>0</v>
      </c>
      <c r="J78" s="378" t="str">
        <f>J72</f>
        <v>AMASYA SERDAR ZEREN O.O</v>
      </c>
      <c r="K78" s="178"/>
      <c r="L78" s="178"/>
      <c r="M78" s="378" t="str">
        <f>J70</f>
        <v>AMASYA ZİYAPAŞA O.O</v>
      </c>
      <c r="N78" s="150"/>
    </row>
    <row r="79" spans="3:14" ht="12.6" customHeight="1" x14ac:dyDescent="0.25">
      <c r="C79" s="44"/>
      <c r="D79" s="56"/>
      <c r="E79" s="57"/>
      <c r="F79" s="378"/>
      <c r="G79" s="378" t="s">
        <v>39</v>
      </c>
      <c r="H79" s="380" t="s">
        <v>57</v>
      </c>
      <c r="I79" s="378" t="s">
        <v>0</v>
      </c>
      <c r="J79" s="378" t="str">
        <f>J73</f>
        <v>AMASYA DOĞANTEPE ŞEHİT KAĞAN KILIÇ O.O</v>
      </c>
      <c r="K79" s="178"/>
      <c r="L79" s="178"/>
      <c r="M79" s="378" t="str">
        <f>J71</f>
        <v>AMASYA PLEVNE O.O</v>
      </c>
      <c r="N79" s="150"/>
    </row>
    <row r="80" spans="3:14" ht="12.6" customHeight="1" x14ac:dyDescent="0.25">
      <c r="C80" s="44"/>
      <c r="D80" s="56"/>
      <c r="E80" s="57"/>
      <c r="F80" s="378"/>
      <c r="G80" s="378" t="s">
        <v>39</v>
      </c>
      <c r="H80" s="380" t="s">
        <v>57</v>
      </c>
      <c r="I80" s="378" t="s">
        <v>0</v>
      </c>
      <c r="J80" s="378" t="str">
        <f>J70</f>
        <v>AMASYA ZİYAPAŞA O.O</v>
      </c>
      <c r="K80" s="178"/>
      <c r="L80" s="178"/>
      <c r="M80" s="378" t="str">
        <f>J71</f>
        <v>AMASYA PLEVNE O.O</v>
      </c>
      <c r="N80" s="150"/>
    </row>
    <row r="81" spans="3:14" ht="12.6" customHeight="1" thickBot="1" x14ac:dyDescent="0.3">
      <c r="C81" s="179"/>
      <c r="D81" s="82"/>
      <c r="E81" s="83"/>
      <c r="F81" s="84"/>
      <c r="G81" s="84" t="s">
        <v>39</v>
      </c>
      <c r="H81" s="380" t="s">
        <v>57</v>
      </c>
      <c r="I81" s="378" t="s">
        <v>0</v>
      </c>
      <c r="J81" s="84" t="str">
        <f>J72</f>
        <v>AMASYA SERDAR ZEREN O.O</v>
      </c>
      <c r="K81" s="181"/>
      <c r="L81" s="181"/>
      <c r="M81" s="84" t="str">
        <f>J73</f>
        <v>AMASYA DOĞANTEPE ŞEHİT KAĞAN KILIÇ O.O</v>
      </c>
      <c r="N81" s="150"/>
    </row>
    <row r="82" spans="3:14" ht="12.6" customHeight="1" x14ac:dyDescent="0.25">
      <c r="C82" s="242"/>
      <c r="D82" s="240"/>
      <c r="E82" s="241"/>
      <c r="F82" s="242"/>
      <c r="G82" s="242"/>
      <c r="H82" s="397"/>
      <c r="I82" s="242"/>
      <c r="J82" s="242"/>
      <c r="K82" s="398"/>
      <c r="L82" s="398"/>
      <c r="M82" s="242"/>
      <c r="N82" s="399"/>
    </row>
    <row r="83" spans="3:14" ht="12.6" customHeight="1" x14ac:dyDescent="0.25">
      <c r="C83" s="242"/>
      <c r="D83" s="240"/>
      <c r="E83" s="241"/>
      <c r="F83" s="242"/>
      <c r="G83" s="242"/>
      <c r="H83" s="397"/>
      <c r="I83" s="242"/>
      <c r="J83" s="242"/>
      <c r="K83" s="398"/>
      <c r="L83" s="398"/>
      <c r="M83" s="242"/>
      <c r="N83" s="399"/>
    </row>
    <row r="84" spans="3:14" ht="12.6" customHeight="1" x14ac:dyDescent="0.25">
      <c r="C84" s="242"/>
      <c r="D84" s="240"/>
      <c r="E84" s="241"/>
      <c r="F84" s="242"/>
      <c r="G84" s="242"/>
      <c r="H84" s="397"/>
      <c r="I84" s="242"/>
      <c r="J84" s="242"/>
      <c r="K84" s="398"/>
      <c r="L84" s="398"/>
      <c r="M84" s="242"/>
      <c r="N84" s="399"/>
    </row>
    <row r="85" spans="3:14" ht="12.6" customHeight="1" x14ac:dyDescent="0.25">
      <c r="C85" s="242"/>
      <c r="D85" s="240"/>
      <c r="E85" s="241"/>
      <c r="F85" s="242"/>
      <c r="G85" s="242"/>
      <c r="H85" s="397"/>
      <c r="I85" s="242"/>
      <c r="J85" s="242"/>
      <c r="K85" s="398"/>
      <c r="L85" s="398"/>
      <c r="M85" s="242"/>
      <c r="N85" s="399"/>
    </row>
    <row r="86" spans="3:14" ht="12.6" customHeight="1" x14ac:dyDescent="0.25">
      <c r="C86" s="242"/>
      <c r="D86" s="240"/>
      <c r="E86" s="241"/>
      <c r="F86" s="242"/>
      <c r="G86" s="242"/>
      <c r="H86" s="397"/>
      <c r="I86" s="242"/>
      <c r="J86" s="242"/>
      <c r="K86" s="398"/>
      <c r="L86" s="398"/>
      <c r="M86" s="242"/>
      <c r="N86" s="399"/>
    </row>
    <row r="87" spans="3:14" ht="12.6" customHeight="1" x14ac:dyDescent="0.25">
      <c r="C87" s="242"/>
      <c r="D87" s="240"/>
      <c r="E87" s="241"/>
      <c r="F87" s="242"/>
      <c r="G87" s="242"/>
      <c r="H87" s="397"/>
      <c r="I87" s="242"/>
      <c r="J87" s="242"/>
      <c r="K87" s="398"/>
      <c r="L87" s="398"/>
      <c r="M87" s="242"/>
      <c r="N87" s="399"/>
    </row>
    <row r="88" spans="3:14" ht="12.6" customHeight="1" thickBot="1" x14ac:dyDescent="0.3">
      <c r="C88" s="242"/>
      <c r="D88" s="240"/>
      <c r="E88" s="241"/>
      <c r="F88" s="242"/>
      <c r="G88" s="242"/>
      <c r="H88" s="397"/>
      <c r="I88" s="242"/>
      <c r="J88" s="242"/>
      <c r="K88" s="398"/>
      <c r="L88" s="398"/>
      <c r="M88" s="242"/>
      <c r="N88" s="399"/>
    </row>
    <row r="89" spans="3:14" ht="12.6" customHeight="1" x14ac:dyDescent="0.25">
      <c r="C89" s="510" t="s">
        <v>21</v>
      </c>
      <c r="D89" s="511"/>
      <c r="E89" s="511"/>
      <c r="F89" s="511"/>
      <c r="G89" s="511"/>
      <c r="H89" s="511"/>
      <c r="I89" s="511"/>
      <c r="J89" s="511"/>
      <c r="K89" s="511"/>
      <c r="L89" s="511"/>
      <c r="M89" s="511"/>
      <c r="N89" s="512"/>
    </row>
    <row r="90" spans="3:14" ht="12.6" customHeight="1" x14ac:dyDescent="0.25">
      <c r="C90" s="242"/>
      <c r="D90" s="240"/>
      <c r="E90" s="241"/>
      <c r="F90" s="242"/>
      <c r="G90" s="242"/>
      <c r="H90" s="397"/>
      <c r="I90" s="242"/>
      <c r="J90" s="242"/>
      <c r="K90" s="398"/>
      <c r="L90" s="398"/>
      <c r="M90" s="242"/>
      <c r="N90" s="399"/>
    </row>
    <row r="91" spans="3:14" ht="12.6" customHeight="1" x14ac:dyDescent="0.25">
      <c r="C91" s="242"/>
      <c r="D91" s="240"/>
      <c r="E91" s="241"/>
      <c r="F91" s="242"/>
      <c r="G91" s="242"/>
      <c r="H91" s="397"/>
      <c r="I91" s="242"/>
      <c r="J91" s="242"/>
      <c r="K91" s="398"/>
      <c r="L91" s="398"/>
      <c r="M91" s="242"/>
      <c r="N91" s="399"/>
    </row>
    <row r="92" spans="3:14" ht="12.6" customHeight="1" x14ac:dyDescent="0.25">
      <c r="C92" s="242"/>
      <c r="D92" s="240"/>
      <c r="E92" s="241"/>
      <c r="F92" s="242"/>
      <c r="G92" s="242"/>
      <c r="H92" s="397"/>
      <c r="I92" s="426" t="s">
        <v>57</v>
      </c>
      <c r="J92" s="426"/>
      <c r="K92" s="426"/>
      <c r="L92" s="426"/>
      <c r="M92" s="426"/>
      <c r="N92" s="399"/>
    </row>
    <row r="93" spans="3:14" ht="12.6" customHeight="1" x14ac:dyDescent="0.25">
      <c r="C93" s="242"/>
      <c r="D93" s="240"/>
      <c r="E93" s="241"/>
      <c r="F93" s="242"/>
      <c r="G93" s="242"/>
      <c r="H93" s="397"/>
      <c r="I93" s="378">
        <v>1</v>
      </c>
      <c r="J93" s="423" t="s">
        <v>252</v>
      </c>
      <c r="K93" s="424"/>
      <c r="L93" s="424"/>
      <c r="M93" s="425"/>
      <c r="N93" s="399"/>
    </row>
    <row r="94" spans="3:14" ht="12.6" customHeight="1" x14ac:dyDescent="0.25">
      <c r="C94" s="242"/>
      <c r="D94" s="240"/>
      <c r="E94" s="241"/>
      <c r="F94" s="242"/>
      <c r="G94" s="242"/>
      <c r="H94" s="397"/>
      <c r="I94" s="378">
        <v>2</v>
      </c>
      <c r="J94" s="423" t="s">
        <v>310</v>
      </c>
      <c r="K94" s="424"/>
      <c r="L94" s="424"/>
      <c r="M94" s="425"/>
      <c r="N94" s="399"/>
    </row>
    <row r="95" spans="3:14" ht="12.6" customHeight="1" x14ac:dyDescent="0.25">
      <c r="C95" s="242"/>
      <c r="D95" s="240"/>
      <c r="E95" s="241"/>
      <c r="F95" s="242"/>
      <c r="G95" s="242"/>
      <c r="H95" s="397"/>
      <c r="I95" s="378">
        <v>3</v>
      </c>
      <c r="J95" s="423" t="s">
        <v>309</v>
      </c>
      <c r="K95" s="424"/>
      <c r="L95" s="424"/>
      <c r="M95" s="425"/>
      <c r="N95" s="399"/>
    </row>
    <row r="96" spans="3:14" ht="12.6" customHeight="1" x14ac:dyDescent="0.25">
      <c r="C96" s="242"/>
      <c r="D96" s="240"/>
      <c r="E96" s="241"/>
      <c r="F96" s="242"/>
      <c r="G96" s="242"/>
      <c r="H96" s="397"/>
      <c r="I96" s="378">
        <v>4</v>
      </c>
      <c r="J96" s="423" t="s">
        <v>647</v>
      </c>
      <c r="K96" s="424"/>
      <c r="L96" s="424"/>
      <c r="M96" s="425"/>
      <c r="N96" s="399"/>
    </row>
    <row r="97" spans="3:14" ht="12.6" customHeight="1" x14ac:dyDescent="0.25">
      <c r="C97" s="242"/>
      <c r="D97" s="240"/>
      <c r="E97" s="241"/>
      <c r="F97" s="242"/>
      <c r="G97" s="242"/>
      <c r="H97" s="397"/>
      <c r="I97" s="242"/>
      <c r="J97" s="242"/>
      <c r="K97" s="398"/>
      <c r="L97" s="398"/>
      <c r="M97" s="242"/>
      <c r="N97" s="399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/>
      <c r="D99" s="56"/>
      <c r="E99" s="57"/>
      <c r="F99" s="378"/>
      <c r="G99" s="378" t="s">
        <v>39</v>
      </c>
      <c r="H99" s="380" t="s">
        <v>57</v>
      </c>
      <c r="I99" s="378" t="s">
        <v>21</v>
      </c>
      <c r="J99" s="378" t="str">
        <f>J93</f>
        <v>AMASYA SERDAR ZEREN O.O</v>
      </c>
      <c r="K99" s="178"/>
      <c r="L99" s="178"/>
      <c r="M99" s="378" t="str">
        <f>J96</f>
        <v>AMASYA DOĞANTEPE ŞEHİT KAĞAN KILIÇ O.O</v>
      </c>
      <c r="N99" s="150"/>
    </row>
    <row r="100" spans="3:14" ht="12.6" customHeight="1" x14ac:dyDescent="0.25">
      <c r="C100" s="44"/>
      <c r="D100" s="56"/>
      <c r="E100" s="57"/>
      <c r="F100" s="378"/>
      <c r="G100" s="378" t="s">
        <v>39</v>
      </c>
      <c r="H100" s="380" t="s">
        <v>57</v>
      </c>
      <c r="I100" s="378" t="s">
        <v>21</v>
      </c>
      <c r="J100" s="378" t="str">
        <f>J94</f>
        <v>AMASYA PLEVNE O.O</v>
      </c>
      <c r="K100" s="178"/>
      <c r="L100" s="178"/>
      <c r="M100" s="378" t="str">
        <f>J95</f>
        <v>AMASYA ZİYAPAŞA O.O</v>
      </c>
      <c r="N100" s="150"/>
    </row>
    <row r="101" spans="3:14" ht="12.6" customHeight="1" x14ac:dyDescent="0.25">
      <c r="C101" s="44"/>
      <c r="D101" s="56"/>
      <c r="E101" s="57"/>
      <c r="F101" s="378"/>
      <c r="G101" s="378" t="s">
        <v>39</v>
      </c>
      <c r="H101" s="380" t="s">
        <v>57</v>
      </c>
      <c r="I101" s="378" t="s">
        <v>21</v>
      </c>
      <c r="J101" s="378" t="str">
        <f>J95</f>
        <v>AMASYA ZİYAPAŞA O.O</v>
      </c>
      <c r="K101" s="178"/>
      <c r="L101" s="178"/>
      <c r="M101" s="378" t="str">
        <f>J93</f>
        <v>AMASYA SERDAR ZEREN O.O</v>
      </c>
      <c r="N101" s="150"/>
    </row>
    <row r="102" spans="3:14" ht="12.6" customHeight="1" x14ac:dyDescent="0.25">
      <c r="C102" s="44"/>
      <c r="D102" s="56"/>
      <c r="E102" s="57"/>
      <c r="F102" s="378"/>
      <c r="G102" s="378" t="s">
        <v>39</v>
      </c>
      <c r="H102" s="380" t="s">
        <v>57</v>
      </c>
      <c r="I102" s="378" t="s">
        <v>21</v>
      </c>
      <c r="J102" s="378" t="str">
        <f>J96</f>
        <v>AMASYA DOĞANTEPE ŞEHİT KAĞAN KILIÇ O.O</v>
      </c>
      <c r="K102" s="178"/>
      <c r="L102" s="178"/>
      <c r="M102" s="378" t="str">
        <f>J94</f>
        <v>AMASYA PLEVNE O.O</v>
      </c>
      <c r="N102" s="150"/>
    </row>
    <row r="103" spans="3:14" ht="12.6" customHeight="1" x14ac:dyDescent="0.25">
      <c r="C103" s="44"/>
      <c r="D103" s="56"/>
      <c r="E103" s="57"/>
      <c r="F103" s="378"/>
      <c r="G103" s="378" t="s">
        <v>39</v>
      </c>
      <c r="H103" s="380" t="s">
        <v>57</v>
      </c>
      <c r="I103" s="378" t="s">
        <v>21</v>
      </c>
      <c r="J103" s="378" t="str">
        <f>J93</f>
        <v>AMASYA SERDAR ZEREN O.O</v>
      </c>
      <c r="K103" s="178"/>
      <c r="L103" s="178"/>
      <c r="M103" s="378" t="str">
        <f>J94</f>
        <v>AMASYA PLEVNE O.O</v>
      </c>
      <c r="N103" s="150"/>
    </row>
    <row r="104" spans="3:14" ht="12.6" customHeight="1" thickBot="1" x14ac:dyDescent="0.3">
      <c r="C104" s="179"/>
      <c r="D104" s="82"/>
      <c r="E104" s="83"/>
      <c r="F104" s="84"/>
      <c r="G104" s="84" t="s">
        <v>39</v>
      </c>
      <c r="H104" s="380" t="s">
        <v>57</v>
      </c>
      <c r="I104" s="378" t="s">
        <v>21</v>
      </c>
      <c r="J104" s="84" t="str">
        <f>J95</f>
        <v>AMASYA ZİYAPAŞA O.O</v>
      </c>
      <c r="K104" s="181"/>
      <c r="L104" s="181"/>
      <c r="M104" s="84" t="str">
        <f>J96</f>
        <v>AMASYA DOĞANTEPE ŞEHİT KAĞAN KILIÇ O.O</v>
      </c>
      <c r="N104" s="150"/>
    </row>
    <row r="105" spans="3:14" ht="12.6" customHeight="1" thickBot="1" x14ac:dyDescent="0.3"/>
    <row r="106" spans="3:14" ht="12.6" customHeight="1" x14ac:dyDescent="0.25">
      <c r="C106" s="449" t="s">
        <v>19</v>
      </c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1"/>
    </row>
    <row r="107" spans="3:14" ht="12.6" customHeight="1" x14ac:dyDescent="0.25">
      <c r="C107" s="165"/>
      <c r="N107" s="166"/>
    </row>
    <row r="108" spans="3:14" ht="12.6" customHeight="1" x14ac:dyDescent="0.25">
      <c r="C108" s="13"/>
      <c r="D108" s="6"/>
      <c r="E108" s="12"/>
      <c r="F108" s="12"/>
      <c r="G108" s="12"/>
      <c r="H108" s="12"/>
      <c r="I108" s="458" t="s">
        <v>19</v>
      </c>
      <c r="J108" s="458"/>
      <c r="K108" s="458"/>
      <c r="L108" s="458"/>
      <c r="M108" s="458"/>
      <c r="N108" s="169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44" t="s">
        <v>637</v>
      </c>
      <c r="K109" s="445"/>
      <c r="L109" s="445"/>
      <c r="M109" s="445"/>
      <c r="N109" s="168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35" t="s">
        <v>631</v>
      </c>
      <c r="K110" s="536"/>
      <c r="L110" s="536"/>
      <c r="M110" s="536"/>
      <c r="N110" s="168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35" t="s">
        <v>646</v>
      </c>
      <c r="K111" s="536"/>
      <c r="L111" s="536"/>
      <c r="M111" s="536"/>
      <c r="N111" s="168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35" t="s">
        <v>630</v>
      </c>
      <c r="K112" s="536"/>
      <c r="L112" s="536"/>
      <c r="M112" s="536"/>
      <c r="N112" s="168"/>
    </row>
    <row r="113" spans="3:14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44"/>
      <c r="D115" s="56"/>
      <c r="E115" s="57"/>
      <c r="F115" s="58"/>
      <c r="G115" s="58" t="s">
        <v>39</v>
      </c>
      <c r="H115" s="213" t="s">
        <v>70</v>
      </c>
      <c r="I115" s="58" t="s">
        <v>19</v>
      </c>
      <c r="J115" s="58" t="str">
        <f>J109</f>
        <v>AMASYA ZİYAPAŞA OO</v>
      </c>
      <c r="K115" s="178"/>
      <c r="L115" s="178"/>
      <c r="M115" s="58" t="str">
        <f>J111</f>
        <v>AMASYA DOĞANTEPE ŞEHİT KAĞAN KILIÇ OO</v>
      </c>
      <c r="N115" s="150" t="s">
        <v>26</v>
      </c>
    </row>
    <row r="116" spans="3:14" ht="12.6" customHeight="1" x14ac:dyDescent="0.25">
      <c r="C116" s="44"/>
      <c r="D116" s="56"/>
      <c r="E116" s="57"/>
      <c r="F116" s="58"/>
      <c r="G116" s="58" t="s">
        <v>39</v>
      </c>
      <c r="H116" s="213" t="s">
        <v>70</v>
      </c>
      <c r="I116" s="378" t="s">
        <v>19</v>
      </c>
      <c r="J116" s="58" t="str">
        <f>J112</f>
        <v>AMASYA ÖZEL KUTLUBEY KOLEJİ OO</v>
      </c>
      <c r="K116" s="178"/>
      <c r="L116" s="178"/>
      <c r="M116" s="58" t="str">
        <f>J110</f>
        <v>AMASYA PLEVNE OO</v>
      </c>
      <c r="N116" s="150"/>
    </row>
    <row r="117" spans="3:14" ht="12.6" customHeight="1" x14ac:dyDescent="0.25">
      <c r="C117" s="44"/>
      <c r="D117" s="56"/>
      <c r="E117" s="57"/>
      <c r="F117" s="58"/>
      <c r="G117" s="58" t="s">
        <v>39</v>
      </c>
      <c r="H117" s="213" t="s">
        <v>70</v>
      </c>
      <c r="I117" s="378" t="s">
        <v>19</v>
      </c>
      <c r="J117" s="58" t="str">
        <f>J109</f>
        <v>AMASYA ZİYAPAŞA OO</v>
      </c>
      <c r="K117" s="178"/>
      <c r="L117" s="178"/>
      <c r="M117" s="58" t="str">
        <f>J110</f>
        <v>AMASYA PLEVNE OO</v>
      </c>
      <c r="N117" s="150"/>
    </row>
    <row r="118" spans="3:14" ht="12.6" customHeight="1" x14ac:dyDescent="0.25">
      <c r="C118" s="44"/>
      <c r="D118" s="56"/>
      <c r="E118" s="57"/>
      <c r="F118" s="58"/>
      <c r="G118" s="58" t="s">
        <v>39</v>
      </c>
      <c r="H118" s="213" t="s">
        <v>70</v>
      </c>
      <c r="I118" s="378" t="s">
        <v>19</v>
      </c>
      <c r="J118" s="58" t="str">
        <f>J111</f>
        <v>AMASYA DOĞANTEPE ŞEHİT KAĞAN KILIÇ OO</v>
      </c>
      <c r="K118" s="178"/>
      <c r="L118" s="178"/>
      <c r="M118" s="58" t="str">
        <f>J112</f>
        <v>AMASYA ÖZEL KUTLUBEY KOLEJİ OO</v>
      </c>
      <c r="N118" s="150"/>
    </row>
    <row r="119" spans="3:14" ht="12.6" customHeight="1" x14ac:dyDescent="0.25">
      <c r="C119" s="44"/>
      <c r="D119" s="56"/>
      <c r="E119" s="57"/>
      <c r="F119" s="58"/>
      <c r="G119" s="58" t="s">
        <v>39</v>
      </c>
      <c r="H119" s="213" t="s">
        <v>70</v>
      </c>
      <c r="I119" s="378" t="s">
        <v>19</v>
      </c>
      <c r="J119" s="58" t="str">
        <f>J109</f>
        <v>AMASYA ZİYAPAŞA OO</v>
      </c>
      <c r="K119" s="178"/>
      <c r="L119" s="178"/>
      <c r="M119" s="58" t="str">
        <f>J112</f>
        <v>AMASYA ÖZEL KUTLUBEY KOLEJİ OO</v>
      </c>
      <c r="N119" s="150"/>
    </row>
    <row r="120" spans="3:14" ht="12.6" customHeight="1" thickBot="1" x14ac:dyDescent="0.3">
      <c r="C120" s="179"/>
      <c r="D120" s="82"/>
      <c r="E120" s="83"/>
      <c r="F120" s="84"/>
      <c r="G120" s="84" t="s">
        <v>39</v>
      </c>
      <c r="H120" s="180" t="s">
        <v>70</v>
      </c>
      <c r="I120" s="378" t="s">
        <v>19</v>
      </c>
      <c r="J120" s="84" t="str">
        <f>J111</f>
        <v>AMASYA DOĞANTEPE ŞEHİT KAĞAN KILIÇ OO</v>
      </c>
      <c r="K120" s="181"/>
      <c r="L120" s="181"/>
      <c r="M120" s="84" t="str">
        <f>J110</f>
        <v>AMASYA PLEVNE OO</v>
      </c>
      <c r="N120" s="97"/>
    </row>
    <row r="121" spans="3:14" ht="12.6" customHeight="1" thickBot="1" x14ac:dyDescent="0.3"/>
    <row r="122" spans="3:14" ht="12.6" customHeight="1" x14ac:dyDescent="0.25">
      <c r="C122" s="510" t="s">
        <v>22</v>
      </c>
      <c r="D122" s="511"/>
      <c r="E122" s="511"/>
      <c r="F122" s="511"/>
      <c r="G122" s="511"/>
      <c r="H122" s="511"/>
      <c r="I122" s="511"/>
      <c r="J122" s="511"/>
      <c r="K122" s="511"/>
      <c r="L122" s="511"/>
      <c r="M122" s="511"/>
      <c r="N122" s="512"/>
    </row>
    <row r="123" spans="3:14" ht="12.6" customHeight="1" x14ac:dyDescent="0.25">
      <c r="C123" s="165"/>
      <c r="N123" s="166"/>
    </row>
    <row r="124" spans="3:14" ht="12.6" customHeight="1" x14ac:dyDescent="0.25">
      <c r="C124" s="13"/>
      <c r="D124" s="6"/>
      <c r="E124" s="12"/>
      <c r="F124" s="12"/>
      <c r="G124" s="12"/>
      <c r="H124" s="12"/>
      <c r="I124" s="458" t="s">
        <v>22</v>
      </c>
      <c r="J124" s="458"/>
      <c r="K124" s="458"/>
      <c r="L124" s="458"/>
      <c r="M124" s="458"/>
      <c r="N124" s="169"/>
    </row>
    <row r="125" spans="3:14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44" t="s">
        <v>640</v>
      </c>
      <c r="K125" s="445"/>
      <c r="L125" s="445"/>
      <c r="M125" s="445"/>
      <c r="N125" s="168"/>
    </row>
    <row r="126" spans="3:14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35" t="s">
        <v>639</v>
      </c>
      <c r="K126" s="536"/>
      <c r="L126" s="536"/>
      <c r="M126" s="536"/>
      <c r="N126" s="168"/>
    </row>
    <row r="127" spans="3:14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35" t="s">
        <v>631</v>
      </c>
      <c r="K127" s="536"/>
      <c r="L127" s="536"/>
      <c r="M127" s="536"/>
      <c r="N127" s="168"/>
    </row>
    <row r="128" spans="3:14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35" t="s">
        <v>637</v>
      </c>
      <c r="K128" s="536"/>
      <c r="L128" s="536"/>
      <c r="M128" s="536"/>
      <c r="N128" s="168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8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/>
      <c r="D131" s="56"/>
      <c r="E131" s="57"/>
      <c r="F131" s="58"/>
      <c r="G131" s="58" t="s">
        <v>39</v>
      </c>
      <c r="H131" s="177" t="s">
        <v>70</v>
      </c>
      <c r="I131" s="58" t="s">
        <v>98</v>
      </c>
      <c r="J131" s="58" t="str">
        <f>J125</f>
        <v>AMASYA DOĞANTE PEŞEHİT KAĞAN KILIÇ OO</v>
      </c>
      <c r="K131" s="178"/>
      <c r="L131" s="178"/>
      <c r="M131" s="58" t="str">
        <f>J127</f>
        <v>AMASYA PLEVNE OO</v>
      </c>
      <c r="N131" s="150" t="s">
        <v>26</v>
      </c>
    </row>
    <row r="132" spans="2:16" s="51" customFormat="1" ht="12.6" customHeight="1" x14ac:dyDescent="0.25">
      <c r="B132"/>
      <c r="C132" s="44"/>
      <c r="D132" s="56"/>
      <c r="E132" s="57"/>
      <c r="F132" s="58"/>
      <c r="G132" s="58" t="s">
        <v>39</v>
      </c>
      <c r="H132" s="177" t="s">
        <v>70</v>
      </c>
      <c r="I132" s="58" t="s">
        <v>98</v>
      </c>
      <c r="J132" s="58" t="str">
        <f>J128</f>
        <v>AMASYA ZİYAPAŞA OO</v>
      </c>
      <c r="K132" s="178"/>
      <c r="L132" s="178"/>
      <c r="M132" s="58" t="str">
        <f>J126</f>
        <v>AMASYA SEDAR ZEREN OO</v>
      </c>
      <c r="N132" s="150"/>
      <c r="O132"/>
      <c r="P132"/>
    </row>
    <row r="133" spans="2:16" s="51" customFormat="1" ht="12.6" customHeight="1" x14ac:dyDescent="0.25">
      <c r="B133"/>
      <c r="C133" s="44"/>
      <c r="D133" s="56"/>
      <c r="E133" s="57"/>
      <c r="F133" s="58"/>
      <c r="G133" s="58" t="s">
        <v>39</v>
      </c>
      <c r="H133" s="177" t="s">
        <v>70</v>
      </c>
      <c r="I133" s="58" t="s">
        <v>98</v>
      </c>
      <c r="J133" s="58" t="str">
        <f>J125</f>
        <v>AMASYA DOĞANTE PEŞEHİT KAĞAN KILIÇ OO</v>
      </c>
      <c r="K133" s="178"/>
      <c r="L133" s="178"/>
      <c r="M133" s="58" t="str">
        <f>J126</f>
        <v>AMASYA SEDAR ZEREN OO</v>
      </c>
      <c r="N133" s="150"/>
      <c r="O133"/>
      <c r="P133"/>
    </row>
    <row r="134" spans="2:16" ht="12.6" customHeight="1" x14ac:dyDescent="0.25">
      <c r="C134" s="44"/>
      <c r="D134" s="56"/>
      <c r="E134" s="57"/>
      <c r="F134" s="58"/>
      <c r="G134" s="58" t="s">
        <v>39</v>
      </c>
      <c r="H134" s="177" t="s">
        <v>70</v>
      </c>
      <c r="I134" s="58" t="s">
        <v>98</v>
      </c>
      <c r="J134" s="58" t="str">
        <f>J127</f>
        <v>AMASYA PLEVNE OO</v>
      </c>
      <c r="K134" s="178"/>
      <c r="L134" s="178"/>
      <c r="M134" s="58" t="str">
        <f>J128</f>
        <v>AMASYA ZİYAPAŞA OO</v>
      </c>
      <c r="N134" s="150"/>
    </row>
    <row r="135" spans="2:16" ht="12.6" customHeight="1" x14ac:dyDescent="0.25">
      <c r="C135" s="44"/>
      <c r="D135" s="56"/>
      <c r="E135" s="57"/>
      <c r="F135" s="58"/>
      <c r="G135" s="58" t="s">
        <v>39</v>
      </c>
      <c r="H135" s="177" t="s">
        <v>70</v>
      </c>
      <c r="I135" s="58" t="s">
        <v>98</v>
      </c>
      <c r="J135" s="58" t="str">
        <f>J125</f>
        <v>AMASYA DOĞANTE PEŞEHİT KAĞAN KILIÇ OO</v>
      </c>
      <c r="K135" s="178"/>
      <c r="L135" s="178"/>
      <c r="M135" s="58" t="str">
        <f>J128</f>
        <v>AMASYA ZİYAPAŞA OO</v>
      </c>
      <c r="N135" s="150"/>
    </row>
    <row r="136" spans="2:16" s="51" customFormat="1" ht="12.6" customHeight="1" thickBot="1" x14ac:dyDescent="0.3">
      <c r="B136"/>
      <c r="C136" s="179"/>
      <c r="D136" s="82"/>
      <c r="E136" s="83"/>
      <c r="F136" s="84"/>
      <c r="G136" s="84" t="s">
        <v>39</v>
      </c>
      <c r="H136" s="180" t="s">
        <v>70</v>
      </c>
      <c r="I136" s="84" t="s">
        <v>98</v>
      </c>
      <c r="J136" s="84" t="str">
        <f>J127</f>
        <v>AMASYA PLEVNE OO</v>
      </c>
      <c r="K136" s="181"/>
      <c r="L136" s="181"/>
      <c r="M136" s="84" t="str">
        <f>J126</f>
        <v>AMASYA SEDAR ZEREN OO</v>
      </c>
      <c r="N136" s="97"/>
      <c r="O136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topLeftCell="A20" zoomScale="96" zoomScaleNormal="70" zoomScaleSheetLayoutView="96" workbookViewId="0">
      <selection activeCell="F121" sqref="F121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89" t="s">
        <v>99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1"/>
    </row>
    <row r="2" spans="3:14" ht="12.6" customHeight="1" thickBot="1" x14ac:dyDescent="0.3"/>
    <row r="3" spans="3:14" ht="12.6" customHeight="1" thickBot="1" x14ac:dyDescent="0.3">
      <c r="C3" s="492" t="s">
        <v>100</v>
      </c>
      <c r="D3" s="493"/>
      <c r="E3" s="493"/>
      <c r="F3" s="494"/>
      <c r="I3" s="533" t="s">
        <v>101</v>
      </c>
      <c r="J3" s="534"/>
    </row>
    <row r="4" spans="3:14" ht="12.6" customHeight="1" x14ac:dyDescent="0.25">
      <c r="C4" s="160">
        <v>1</v>
      </c>
      <c r="D4" s="505" t="s">
        <v>120</v>
      </c>
      <c r="E4" s="506"/>
      <c r="F4" s="506"/>
      <c r="I4" s="160">
        <v>1</v>
      </c>
      <c r="J4" s="391" t="s">
        <v>241</v>
      </c>
    </row>
    <row r="5" spans="3:14" ht="12.6" customHeight="1" x14ac:dyDescent="0.25">
      <c r="C5" s="157">
        <v>2</v>
      </c>
      <c r="D5" s="516" t="s">
        <v>267</v>
      </c>
      <c r="E5" s="517"/>
      <c r="F5" s="517"/>
      <c r="I5" s="157">
        <v>2</v>
      </c>
      <c r="J5" s="400" t="s">
        <v>635</v>
      </c>
    </row>
    <row r="6" spans="3:14" ht="12.6" customHeight="1" x14ac:dyDescent="0.25">
      <c r="C6" s="157">
        <v>3</v>
      </c>
      <c r="D6" s="537" t="s">
        <v>636</v>
      </c>
      <c r="E6" s="538"/>
      <c r="F6" s="538"/>
      <c r="I6" s="157">
        <v>3</v>
      </c>
      <c r="J6" s="392" t="s">
        <v>267</v>
      </c>
    </row>
    <row r="7" spans="3:14" ht="12.6" customHeight="1" x14ac:dyDescent="0.25">
      <c r="C7" s="157">
        <v>4</v>
      </c>
      <c r="D7" s="537" t="s">
        <v>278</v>
      </c>
      <c r="E7" s="538"/>
      <c r="F7" s="538"/>
      <c r="I7" s="157">
        <v>4</v>
      </c>
      <c r="J7" s="394" t="s">
        <v>634</v>
      </c>
    </row>
    <row r="8" spans="3:14" ht="12.6" customHeight="1" x14ac:dyDescent="0.25">
      <c r="C8" s="157">
        <v>5</v>
      </c>
      <c r="D8" s="516" t="s">
        <v>633</v>
      </c>
      <c r="E8" s="517"/>
      <c r="F8" s="517"/>
      <c r="I8" s="160">
        <v>5</v>
      </c>
      <c r="J8" s="342" t="s">
        <v>278</v>
      </c>
    </row>
    <row r="9" spans="3:14" ht="12.6" customHeight="1" x14ac:dyDescent="0.25">
      <c r="C9" s="157"/>
      <c r="D9" s="162"/>
      <c r="E9" s="163"/>
      <c r="F9" s="163"/>
      <c r="I9" s="157">
        <v>6</v>
      </c>
      <c r="J9" s="343" t="s">
        <v>633</v>
      </c>
    </row>
    <row r="10" spans="3:14" ht="12.6" customHeight="1" x14ac:dyDescent="0.25">
      <c r="C10" s="157"/>
      <c r="D10" s="162"/>
      <c r="E10" s="163"/>
      <c r="F10" s="163"/>
      <c r="I10" s="157">
        <v>7</v>
      </c>
      <c r="J10" s="389" t="s">
        <v>632</v>
      </c>
    </row>
    <row r="11" spans="3:14" ht="12.6" customHeight="1" thickBot="1" x14ac:dyDescent="0.3">
      <c r="J11" s="342"/>
    </row>
    <row r="12" spans="3:14" ht="12.6" customHeight="1" thickBot="1" x14ac:dyDescent="0.3">
      <c r="C12" s="492" t="s">
        <v>0</v>
      </c>
      <c r="D12" s="493"/>
      <c r="E12" s="493"/>
      <c r="F12" s="494"/>
      <c r="I12" s="533" t="s">
        <v>21</v>
      </c>
      <c r="J12" s="534"/>
    </row>
    <row r="13" spans="3:14" ht="12.6" customHeight="1" x14ac:dyDescent="0.25">
      <c r="C13" s="160">
        <v>1</v>
      </c>
      <c r="D13" s="505" t="s">
        <v>120</v>
      </c>
      <c r="E13" s="506"/>
      <c r="F13" s="506"/>
      <c r="I13" s="160">
        <v>1</v>
      </c>
      <c r="J13" s="383" t="s">
        <v>631</v>
      </c>
    </row>
    <row r="14" spans="3:14" ht="12.6" customHeight="1" x14ac:dyDescent="0.25">
      <c r="C14" s="157">
        <v>2</v>
      </c>
      <c r="D14" s="383" t="s">
        <v>631</v>
      </c>
      <c r="E14" s="384"/>
      <c r="F14" s="384"/>
      <c r="I14" s="157">
        <v>2</v>
      </c>
      <c r="J14" s="383" t="s">
        <v>638</v>
      </c>
    </row>
    <row r="15" spans="3:14" ht="12.6" customHeight="1" x14ac:dyDescent="0.25">
      <c r="C15" s="157">
        <v>3</v>
      </c>
      <c r="D15" s="383" t="s">
        <v>638</v>
      </c>
      <c r="E15" s="384"/>
      <c r="F15" s="384"/>
      <c r="I15" s="157">
        <v>3</v>
      </c>
      <c r="J15" s="383" t="s">
        <v>257</v>
      </c>
    </row>
    <row r="16" spans="3:14" ht="12.6" customHeight="1" x14ac:dyDescent="0.25">
      <c r="C16" s="157">
        <v>4</v>
      </c>
      <c r="D16" s="383" t="s">
        <v>311</v>
      </c>
      <c r="E16" s="384"/>
      <c r="F16" s="384"/>
      <c r="I16" s="157">
        <v>4</v>
      </c>
      <c r="J16" s="383" t="s">
        <v>311</v>
      </c>
    </row>
    <row r="17" spans="3:14" ht="12.6" customHeight="1" x14ac:dyDescent="0.25">
      <c r="C17" s="157"/>
      <c r="D17" s="452"/>
      <c r="E17" s="453"/>
      <c r="F17" s="453"/>
      <c r="I17" s="157"/>
      <c r="J17" s="38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92" t="s">
        <v>19</v>
      </c>
      <c r="D22" s="493"/>
      <c r="E22" s="493"/>
      <c r="F22" s="494"/>
      <c r="I22" s="533" t="s">
        <v>22</v>
      </c>
      <c r="J22" s="534"/>
    </row>
    <row r="23" spans="3:14" ht="12.6" customHeight="1" x14ac:dyDescent="0.25">
      <c r="C23" s="160">
        <v>1</v>
      </c>
      <c r="D23" s="499" t="s">
        <v>120</v>
      </c>
      <c r="E23" s="500"/>
      <c r="F23" s="500"/>
      <c r="I23" s="160">
        <v>1</v>
      </c>
      <c r="J23" s="383" t="s">
        <v>637</v>
      </c>
    </row>
    <row r="24" spans="3:14" ht="12.6" customHeight="1" x14ac:dyDescent="0.25">
      <c r="C24" s="157">
        <v>2</v>
      </c>
      <c r="D24" s="452" t="s">
        <v>637</v>
      </c>
      <c r="E24" s="453"/>
      <c r="F24" s="453"/>
      <c r="I24" s="157">
        <v>2</v>
      </c>
      <c r="J24" s="383" t="s">
        <v>631</v>
      </c>
    </row>
    <row r="25" spans="3:14" ht="12.6" customHeight="1" x14ac:dyDescent="0.25">
      <c r="C25" s="157">
        <v>3</v>
      </c>
      <c r="D25" s="452" t="s">
        <v>631</v>
      </c>
      <c r="E25" s="453"/>
      <c r="F25" s="453"/>
      <c r="I25" s="157">
        <v>3</v>
      </c>
      <c r="J25" s="383" t="s">
        <v>638</v>
      </c>
    </row>
    <row r="26" spans="3:14" ht="12.6" customHeight="1" x14ac:dyDescent="0.25">
      <c r="C26" s="157">
        <v>4</v>
      </c>
      <c r="D26" s="452" t="s">
        <v>638</v>
      </c>
      <c r="E26" s="453"/>
      <c r="F26" s="453"/>
      <c r="I26" s="157">
        <v>4</v>
      </c>
      <c r="J26" s="383" t="s">
        <v>311</v>
      </c>
    </row>
    <row r="27" spans="3:14" ht="12.6" customHeight="1" x14ac:dyDescent="0.25">
      <c r="C27" s="157">
        <v>5</v>
      </c>
      <c r="D27" s="452" t="s">
        <v>311</v>
      </c>
      <c r="E27" s="453"/>
      <c r="F27" s="453"/>
      <c r="I27" s="157"/>
      <c r="J27" s="157" t="s">
        <v>630</v>
      </c>
    </row>
    <row r="28" spans="3:14" ht="12.6" customHeight="1" thickBot="1" x14ac:dyDescent="0.3">
      <c r="C28" s="157"/>
      <c r="D28" s="548"/>
      <c r="E28" s="549"/>
      <c r="F28" s="549"/>
      <c r="I28" s="157"/>
    </row>
    <row r="29" spans="3:14" ht="12.6" customHeight="1" thickBot="1" x14ac:dyDescent="0.3"/>
    <row r="30" spans="3:14" ht="12.6" customHeight="1" x14ac:dyDescent="0.25">
      <c r="C30" s="449" t="s">
        <v>97</v>
      </c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1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58" t="s">
        <v>20</v>
      </c>
      <c r="J32" s="458"/>
      <c r="K32" s="458"/>
      <c r="L32" s="458"/>
      <c r="M32" s="458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44" t="str">
        <f>D4</f>
        <v>SULUOVA ŞEHİT OSMAN KARAKUŞ İHL</v>
      </c>
      <c r="K33" s="445"/>
      <c r="L33" s="445"/>
      <c r="M33" s="445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35" t="str">
        <f>D5</f>
        <v>SULUOVA ŞEHİT HÜSEYİN KAVAKLI FEN LİSESİ</v>
      </c>
      <c r="K34" s="536"/>
      <c r="L34" s="536"/>
      <c r="M34" s="536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35" t="str">
        <f>D6</f>
        <v>AMASYA GÜLTEKİN TIRPAN MTAL</v>
      </c>
      <c r="K35" s="536"/>
      <c r="L35" s="536"/>
      <c r="M35" s="536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35" t="str">
        <f>D7</f>
        <v>AMASYA LİSESİ</v>
      </c>
      <c r="K36" s="536"/>
      <c r="L36" s="536"/>
      <c r="M36" s="536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 t="s">
        <v>649</v>
      </c>
      <c r="G39" s="58" t="s">
        <v>99</v>
      </c>
      <c r="H39" s="177" t="s">
        <v>18</v>
      </c>
      <c r="I39" s="58" t="s">
        <v>96</v>
      </c>
      <c r="J39" s="58" t="str">
        <f>J35</f>
        <v>AMASYA GÜLTEKİN TIRPAN MTAL</v>
      </c>
      <c r="K39" s="178"/>
      <c r="L39" s="178"/>
      <c r="M39" s="58" t="str">
        <f>J33</f>
        <v>SULUOVA ŞEHİT OSMAN KARAKUŞ İHL</v>
      </c>
      <c r="N39" s="150"/>
    </row>
    <row r="40" spans="3:14" ht="12.6" customHeight="1" x14ac:dyDescent="0.25">
      <c r="C40" s="44"/>
      <c r="D40" s="56"/>
      <c r="E40" s="57"/>
      <c r="F40" s="378" t="s">
        <v>649</v>
      </c>
      <c r="G40" s="58" t="s">
        <v>99</v>
      </c>
      <c r="H40" s="177" t="s">
        <v>18</v>
      </c>
      <c r="I40" s="58" t="s">
        <v>96</v>
      </c>
      <c r="J40" s="58" t="str">
        <f>J34</f>
        <v>SULUOVA ŞEHİT HÜSEYİN KAVAKLI FEN LİSESİ</v>
      </c>
      <c r="K40" s="178"/>
      <c r="L40" s="178"/>
      <c r="M40" s="58" t="str">
        <f>J36</f>
        <v>AMASYA LİSESİ</v>
      </c>
      <c r="N40" s="150"/>
    </row>
    <row r="41" spans="3:14" ht="12.6" customHeight="1" x14ac:dyDescent="0.25">
      <c r="C41" s="44"/>
      <c r="D41" s="56"/>
      <c r="E41" s="57"/>
      <c r="F41" s="378" t="s">
        <v>649</v>
      </c>
      <c r="G41" s="58" t="s">
        <v>99</v>
      </c>
      <c r="H41" s="177" t="s">
        <v>18</v>
      </c>
      <c r="I41" s="58" t="s">
        <v>96</v>
      </c>
      <c r="J41" s="58" t="str">
        <f>J35</f>
        <v>AMASYA GÜLTEKİN TIRPAN MTAL</v>
      </c>
      <c r="K41" s="178"/>
      <c r="L41" s="178"/>
      <c r="M41" s="58" t="str">
        <f>J34</f>
        <v>SULUOVA ŞEHİT HÜSEYİN KAVAKLI FEN LİSESİ</v>
      </c>
      <c r="N41" s="150"/>
    </row>
    <row r="42" spans="3:14" ht="12.6" customHeight="1" x14ac:dyDescent="0.25">
      <c r="C42" s="44"/>
      <c r="D42" s="56"/>
      <c r="E42" s="57"/>
      <c r="F42" s="378" t="s">
        <v>649</v>
      </c>
      <c r="G42" s="58" t="s">
        <v>99</v>
      </c>
      <c r="H42" s="177" t="s">
        <v>18</v>
      </c>
      <c r="I42" s="58" t="s">
        <v>96</v>
      </c>
      <c r="J42" s="58" t="str">
        <f>J36</f>
        <v>AMASYA LİSESİ</v>
      </c>
      <c r="K42" s="178"/>
      <c r="L42" s="178"/>
      <c r="M42" s="58" t="str">
        <f>J35</f>
        <v>AMASYA GÜLTEKİN TIRPAN MTAL</v>
      </c>
      <c r="N42" s="150"/>
    </row>
    <row r="43" spans="3:14" ht="12.6" customHeight="1" x14ac:dyDescent="0.25">
      <c r="C43" s="44"/>
      <c r="D43" s="56"/>
      <c r="E43" s="57"/>
      <c r="F43" s="378" t="s">
        <v>649</v>
      </c>
      <c r="G43" s="58" t="s">
        <v>99</v>
      </c>
      <c r="H43" s="177" t="s">
        <v>18</v>
      </c>
      <c r="I43" s="58" t="s">
        <v>96</v>
      </c>
      <c r="J43" s="58" t="str">
        <f>J33</f>
        <v>SULUOVA ŞEHİT OSMAN KARAKUŞ İHL</v>
      </c>
      <c r="K43" s="178"/>
      <c r="L43" s="178"/>
      <c r="M43" s="58" t="str">
        <f>J34</f>
        <v>SULUOVA ŞEHİT HÜSEYİN KAVAKLI FEN LİSESİ</v>
      </c>
      <c r="N43" s="150"/>
    </row>
    <row r="44" spans="3:14" ht="12.6" customHeight="1" thickBot="1" x14ac:dyDescent="0.3">
      <c r="C44" s="179"/>
      <c r="D44" s="82"/>
      <c r="E44" s="83"/>
      <c r="F44" s="378" t="s">
        <v>649</v>
      </c>
      <c r="G44" s="84" t="s">
        <v>99</v>
      </c>
      <c r="H44" s="180" t="s">
        <v>18</v>
      </c>
      <c r="I44" s="84" t="s">
        <v>96</v>
      </c>
      <c r="J44" s="84" t="str">
        <f>J33</f>
        <v>SULUOVA ŞEHİT OSMAN KARAKUŞ İHL</v>
      </c>
      <c r="K44" s="181"/>
      <c r="L44" s="181"/>
      <c r="M44" s="84" t="str">
        <f>J36</f>
        <v>AMASYA LİSESİ</v>
      </c>
      <c r="N44" s="97"/>
    </row>
    <row r="45" spans="3:14" ht="12.6" customHeight="1" thickBot="1" x14ac:dyDescent="0.3"/>
    <row r="46" spans="3:14" ht="14.25" customHeight="1" x14ac:dyDescent="0.3">
      <c r="C46" s="559" t="s">
        <v>102</v>
      </c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561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420" t="s">
        <v>54</v>
      </c>
      <c r="J48" s="421"/>
      <c r="K48" s="421"/>
      <c r="L48" s="421"/>
      <c r="M48" s="422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414" t="str">
        <f>J4</f>
        <v>MERZİFON ANADOLU LİSESİ</v>
      </c>
      <c r="K49" s="415"/>
      <c r="L49" s="415"/>
      <c r="M49" s="416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550" t="str">
        <f>J5</f>
        <v>SULUOVA ŞEHİT METEHAN ATMACA AL</v>
      </c>
      <c r="K50" s="551"/>
      <c r="L50" s="551"/>
      <c r="M50" s="552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550" t="str">
        <f>J6</f>
        <v>SULUOVA ŞEHİT HÜSEYİN KAVAKLI FEN LİSESİ</v>
      </c>
      <c r="K51" s="551"/>
      <c r="L51" s="551"/>
      <c r="M51" s="552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550" t="str">
        <f>J7</f>
        <v>SULUOVA ŞEHİT SÜLEYMAN AYDIN KIZ AİHL</v>
      </c>
      <c r="K52" s="551"/>
      <c r="L52" s="551"/>
      <c r="M52" s="552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378" t="s">
        <v>649</v>
      </c>
      <c r="G55" s="58" t="s">
        <v>99</v>
      </c>
      <c r="H55" s="177" t="s">
        <v>18</v>
      </c>
      <c r="I55" s="58" t="s">
        <v>54</v>
      </c>
      <c r="J55" s="58" t="str">
        <f>J51</f>
        <v>SULUOVA ŞEHİT HÜSEYİN KAVAKLI FEN LİSESİ</v>
      </c>
      <c r="K55" s="178"/>
      <c r="L55" s="178"/>
      <c r="M55" s="58" t="str">
        <f>J50</f>
        <v>SULUOVA ŞEHİT METEHAN ATMACA AL</v>
      </c>
      <c r="N55" s="150"/>
    </row>
    <row r="56" spans="3:14" ht="12.6" customHeight="1" x14ac:dyDescent="0.25">
      <c r="C56" s="44"/>
      <c r="D56" s="56"/>
      <c r="E56" s="57"/>
      <c r="F56" s="378" t="s">
        <v>649</v>
      </c>
      <c r="G56" s="58" t="s">
        <v>99</v>
      </c>
      <c r="H56" s="177" t="s">
        <v>18</v>
      </c>
      <c r="I56" s="58" t="s">
        <v>54</v>
      </c>
      <c r="J56" s="58" t="str">
        <f>J51</f>
        <v>SULUOVA ŞEHİT HÜSEYİN KAVAKLI FEN LİSESİ</v>
      </c>
      <c r="K56" s="178"/>
      <c r="L56" s="178"/>
      <c r="M56" s="58" t="str">
        <f>J49</f>
        <v>MERZİFON ANADOLU LİSESİ</v>
      </c>
      <c r="N56" s="150"/>
    </row>
    <row r="57" spans="3:14" ht="12.6" customHeight="1" x14ac:dyDescent="0.25">
      <c r="C57" s="44"/>
      <c r="D57" s="56"/>
      <c r="E57" s="57"/>
      <c r="F57" s="378" t="s">
        <v>649</v>
      </c>
      <c r="G57" s="58" t="s">
        <v>99</v>
      </c>
      <c r="H57" s="177" t="s">
        <v>18</v>
      </c>
      <c r="I57" s="58" t="s">
        <v>54</v>
      </c>
      <c r="J57" s="58" t="str">
        <f>J50</f>
        <v>SULUOVA ŞEHİT METEHAN ATMACA AL</v>
      </c>
      <c r="K57" s="178"/>
      <c r="L57" s="178"/>
      <c r="M57" s="58" t="str">
        <f>J52</f>
        <v>SULUOVA ŞEHİT SÜLEYMAN AYDIN KIZ AİHL</v>
      </c>
      <c r="N57" s="150"/>
    </row>
    <row r="58" spans="3:14" ht="12.6" customHeight="1" x14ac:dyDescent="0.25">
      <c r="C58" s="44"/>
      <c r="D58" s="56"/>
      <c r="E58" s="57"/>
      <c r="F58" s="378" t="s">
        <v>649</v>
      </c>
      <c r="G58" s="58" t="s">
        <v>99</v>
      </c>
      <c r="H58" s="177" t="s">
        <v>18</v>
      </c>
      <c r="I58" s="58" t="s">
        <v>54</v>
      </c>
      <c r="J58" s="58" t="str">
        <f>J49</f>
        <v>MERZİFON ANADOLU LİSESİ</v>
      </c>
      <c r="K58" s="178"/>
      <c r="L58" s="178"/>
      <c r="M58" s="58" t="str">
        <f>J52</f>
        <v>SULUOVA ŞEHİT SÜLEYMAN AYDIN KIZ AİHL</v>
      </c>
      <c r="N58" s="150"/>
    </row>
    <row r="59" spans="3:14" ht="12.6" customHeight="1" x14ac:dyDescent="0.25">
      <c r="C59" s="44"/>
      <c r="D59" s="56"/>
      <c r="E59" s="57"/>
      <c r="F59" s="378" t="s">
        <v>649</v>
      </c>
      <c r="G59" s="58" t="s">
        <v>99</v>
      </c>
      <c r="H59" s="177" t="s">
        <v>18</v>
      </c>
      <c r="I59" s="58" t="s">
        <v>54</v>
      </c>
      <c r="J59" s="58" t="str">
        <f>J51</f>
        <v>SULUOVA ŞEHİT HÜSEYİN KAVAKLI FEN LİSESİ</v>
      </c>
      <c r="K59" s="178"/>
      <c r="L59" s="178"/>
      <c r="M59" s="58" t="str">
        <f>J52</f>
        <v>SULUOVA ŞEHİT SÜLEYMAN AYDIN KIZ AİHL</v>
      </c>
      <c r="N59" s="150"/>
    </row>
    <row r="60" spans="3:14" ht="12.6" customHeight="1" thickBot="1" x14ac:dyDescent="0.3">
      <c r="C60" s="179"/>
      <c r="D60" s="82"/>
      <c r="E60" s="83"/>
      <c r="F60" s="378" t="s">
        <v>649</v>
      </c>
      <c r="G60" s="84" t="s">
        <v>99</v>
      </c>
      <c r="H60" s="180" t="s">
        <v>18</v>
      </c>
      <c r="I60" s="84" t="s">
        <v>54</v>
      </c>
      <c r="J60" s="84" t="str">
        <f>J49</f>
        <v>MERZİFON ANADOLU LİSESİ</v>
      </c>
      <c r="K60" s="181"/>
      <c r="L60" s="181"/>
      <c r="M60" s="84" t="str">
        <f>J50</f>
        <v>SULUOVA ŞEHİT METEHAN ATMACA AL</v>
      </c>
      <c r="N60" s="97"/>
    </row>
    <row r="61" spans="3:14" ht="12.6" customHeight="1" thickBot="1" x14ac:dyDescent="0.3"/>
    <row r="62" spans="3:14" ht="17.25" customHeight="1" x14ac:dyDescent="0.3">
      <c r="C62" s="553" t="s">
        <v>0</v>
      </c>
      <c r="D62" s="554"/>
      <c r="E62" s="554"/>
      <c r="F62" s="554"/>
      <c r="G62" s="554"/>
      <c r="H62" s="554"/>
      <c r="I62" s="554"/>
      <c r="J62" s="554"/>
      <c r="K62" s="554"/>
      <c r="L62" s="554"/>
      <c r="M62" s="554"/>
      <c r="N62" s="555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420" t="s">
        <v>0</v>
      </c>
      <c r="J64" s="421"/>
      <c r="K64" s="421"/>
      <c r="L64" s="421"/>
      <c r="M64" s="422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414" t="str">
        <f>D13</f>
        <v>SULUOVA ŞEHİT OSMAN KARAKUŞ İHL</v>
      </c>
      <c r="K65" s="415"/>
      <c r="L65" s="415"/>
      <c r="M65" s="416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550" t="str">
        <f>D14</f>
        <v>AMASYA PLEVNE OO</v>
      </c>
      <c r="K66" s="551"/>
      <c r="L66" s="551"/>
      <c r="M66" s="552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550" t="str">
        <f>D15</f>
        <v>SULUOVA ATATÜRK  OO</v>
      </c>
      <c r="K67" s="551"/>
      <c r="L67" s="551"/>
      <c r="M67" s="552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550" t="str">
        <f>D16</f>
        <v>AMASYA HATTAT HAMDULLAH İHO</v>
      </c>
      <c r="K68" s="551"/>
      <c r="L68" s="551"/>
      <c r="M68" s="552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378" t="s">
        <v>649</v>
      </c>
      <c r="G71" s="58" t="s">
        <v>99</v>
      </c>
      <c r="H71" s="177" t="s">
        <v>18</v>
      </c>
      <c r="I71" s="58" t="s">
        <v>43</v>
      </c>
      <c r="J71" s="58" t="str">
        <f>J66</f>
        <v>AMASYA PLEVNE OO</v>
      </c>
      <c r="K71" s="178"/>
      <c r="L71" s="178"/>
      <c r="M71" s="58" t="str">
        <f>J67</f>
        <v>SULUOVA ATATÜRK  OO</v>
      </c>
      <c r="N71" s="150"/>
    </row>
    <row r="72" spans="3:14" ht="12.6" customHeight="1" x14ac:dyDescent="0.25">
      <c r="C72" s="44"/>
      <c r="D72" s="56"/>
      <c r="E72" s="57"/>
      <c r="F72" s="378" t="s">
        <v>649</v>
      </c>
      <c r="G72" s="58" t="s">
        <v>99</v>
      </c>
      <c r="H72" s="177" t="s">
        <v>18</v>
      </c>
      <c r="I72" s="58" t="s">
        <v>43</v>
      </c>
      <c r="J72" s="58" t="str">
        <f>J65</f>
        <v>SULUOVA ŞEHİT OSMAN KARAKUŞ İHL</v>
      </c>
      <c r="K72" s="178"/>
      <c r="L72" s="178"/>
      <c r="M72" s="58" t="str">
        <f>J68</f>
        <v>AMASYA HATTAT HAMDULLAH İHO</v>
      </c>
      <c r="N72" s="150"/>
    </row>
    <row r="73" spans="3:14" ht="12.6" customHeight="1" x14ac:dyDescent="0.25">
      <c r="C73" s="44"/>
      <c r="D73" s="56"/>
      <c r="E73" s="57"/>
      <c r="F73" s="378" t="s">
        <v>649</v>
      </c>
      <c r="G73" s="58" t="s">
        <v>99</v>
      </c>
      <c r="H73" s="177" t="s">
        <v>18</v>
      </c>
      <c r="I73" s="58" t="s">
        <v>43</v>
      </c>
      <c r="J73" s="58" t="str">
        <f>J66</f>
        <v>AMASYA PLEVNE OO</v>
      </c>
      <c r="K73" s="178"/>
      <c r="L73" s="178"/>
      <c r="M73" s="58" t="str">
        <f>J65</f>
        <v>SULUOVA ŞEHİT OSMAN KARAKUŞ İHL</v>
      </c>
      <c r="N73" s="150"/>
    </row>
    <row r="74" spans="3:14" ht="12.6" customHeight="1" x14ac:dyDescent="0.25">
      <c r="C74" s="44"/>
      <c r="D74" s="56"/>
      <c r="E74" s="57"/>
      <c r="F74" s="378" t="s">
        <v>649</v>
      </c>
      <c r="G74" s="58" t="s">
        <v>99</v>
      </c>
      <c r="H74" s="177" t="s">
        <v>18</v>
      </c>
      <c r="I74" s="58" t="s">
        <v>43</v>
      </c>
      <c r="J74" s="58" t="str">
        <f>J67</f>
        <v>SULUOVA ATATÜRK  OO</v>
      </c>
      <c r="K74" s="178"/>
      <c r="L74" s="178"/>
      <c r="M74" s="58" t="str">
        <f>J68</f>
        <v>AMASYA HATTAT HAMDULLAH İHO</v>
      </c>
      <c r="N74" s="150"/>
    </row>
    <row r="75" spans="3:14" ht="12.6" customHeight="1" x14ac:dyDescent="0.25">
      <c r="C75" s="44"/>
      <c r="D75" s="56"/>
      <c r="E75" s="57"/>
      <c r="F75" s="378" t="s">
        <v>649</v>
      </c>
      <c r="G75" s="58" t="s">
        <v>99</v>
      </c>
      <c r="H75" s="177" t="s">
        <v>18</v>
      </c>
      <c r="I75" s="58" t="s">
        <v>43</v>
      </c>
      <c r="J75" s="58" t="str">
        <f>J66</f>
        <v>AMASYA PLEVNE OO</v>
      </c>
      <c r="K75" s="178"/>
      <c r="L75" s="178"/>
      <c r="M75" s="58" t="str">
        <f>J68</f>
        <v>AMASYA HATTAT HAMDULLAH İHO</v>
      </c>
      <c r="N75" s="150"/>
    </row>
    <row r="76" spans="3:14" ht="12.6" customHeight="1" thickBot="1" x14ac:dyDescent="0.3">
      <c r="C76" s="179"/>
      <c r="D76" s="82"/>
      <c r="E76" s="83"/>
      <c r="F76" s="378" t="s">
        <v>649</v>
      </c>
      <c r="G76" s="84" t="s">
        <v>99</v>
      </c>
      <c r="H76" s="180" t="s">
        <v>18</v>
      </c>
      <c r="I76" s="84" t="s">
        <v>43</v>
      </c>
      <c r="J76" s="84" t="str">
        <f>J67</f>
        <v>SULUOVA ATATÜRK  OO</v>
      </c>
      <c r="K76" s="181"/>
      <c r="L76" s="181"/>
      <c r="M76" s="84" t="str">
        <f>J65</f>
        <v>SULUOVA ŞEHİT OSMAN KARAKUŞ İHL</v>
      </c>
      <c r="N76" s="97"/>
    </row>
    <row r="77" spans="3:14" ht="12.6" customHeight="1" thickBot="1" x14ac:dyDescent="0.3"/>
    <row r="78" spans="3:14" ht="13.5" customHeight="1" x14ac:dyDescent="0.3">
      <c r="C78" s="556" t="s">
        <v>21</v>
      </c>
      <c r="D78" s="557"/>
      <c r="E78" s="557"/>
      <c r="F78" s="557"/>
      <c r="G78" s="557"/>
      <c r="H78" s="557"/>
      <c r="I78" s="557"/>
      <c r="J78" s="557"/>
      <c r="K78" s="557"/>
      <c r="L78" s="557"/>
      <c r="M78" s="557"/>
      <c r="N78" s="558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20" t="s">
        <v>21</v>
      </c>
      <c r="J80" s="421"/>
      <c r="K80" s="421"/>
      <c r="L80" s="421"/>
      <c r="M80" s="42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414" t="str">
        <f>J13</f>
        <v>AMASYA PLEVNE OO</v>
      </c>
      <c r="K81" s="415"/>
      <c r="L81" s="415"/>
      <c r="M81" s="416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550" t="str">
        <f>J14</f>
        <v>SULUOVA ATATÜRK  OO</v>
      </c>
      <c r="K82" s="551"/>
      <c r="L82" s="551"/>
      <c r="M82" s="552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550" t="str">
        <f>J15</f>
        <v>SULUOVA ŞEHİT RECEP İNCE İHO</v>
      </c>
      <c r="K83" s="551"/>
      <c r="L83" s="551"/>
      <c r="M83" s="552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550" t="str">
        <f>J16</f>
        <v>AMASYA HATTAT HAMDULLAH İHO</v>
      </c>
      <c r="K84" s="551"/>
      <c r="L84" s="551"/>
      <c r="M84" s="552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378" t="s">
        <v>649</v>
      </c>
      <c r="G87" s="58" t="s">
        <v>99</v>
      </c>
      <c r="H87" s="177" t="s">
        <v>18</v>
      </c>
      <c r="I87" s="58" t="s">
        <v>21</v>
      </c>
      <c r="J87" s="58" t="str">
        <f>J83</f>
        <v>SULUOVA ŞEHİT RECEP İNCE İHO</v>
      </c>
      <c r="K87" s="178"/>
      <c r="L87" s="178"/>
      <c r="M87" s="58" t="str">
        <f>J81</f>
        <v>AMASYA PLEVNE OO</v>
      </c>
      <c r="N87" s="150"/>
    </row>
    <row r="88" spans="3:14" ht="12.6" customHeight="1" x14ac:dyDescent="0.25">
      <c r="C88" s="44"/>
      <c r="D88" s="56"/>
      <c r="E88" s="57"/>
      <c r="F88" s="378" t="s">
        <v>649</v>
      </c>
      <c r="G88" s="58" t="s">
        <v>99</v>
      </c>
      <c r="H88" s="177" t="s">
        <v>18</v>
      </c>
      <c r="I88" s="58" t="s">
        <v>21</v>
      </c>
      <c r="J88" s="58" t="str">
        <f>J82</f>
        <v>SULUOVA ATATÜRK  OO</v>
      </c>
      <c r="K88" s="178"/>
      <c r="L88" s="178"/>
      <c r="M88" s="58" t="str">
        <f>J84</f>
        <v>AMASYA HATTAT HAMDULLAH İHO</v>
      </c>
      <c r="N88" s="150"/>
    </row>
    <row r="89" spans="3:14" ht="12.6" customHeight="1" x14ac:dyDescent="0.25">
      <c r="C89" s="44"/>
      <c r="D89" s="56"/>
      <c r="E89" s="57"/>
      <c r="F89" s="378" t="s">
        <v>649</v>
      </c>
      <c r="G89" s="58" t="s">
        <v>99</v>
      </c>
      <c r="H89" s="177" t="s">
        <v>18</v>
      </c>
      <c r="I89" s="58" t="s">
        <v>21</v>
      </c>
      <c r="J89" s="58" t="str">
        <f>J81</f>
        <v>AMASYA PLEVNE OO</v>
      </c>
      <c r="K89" s="178"/>
      <c r="L89" s="178"/>
      <c r="M89" s="58" t="str">
        <f>J84</f>
        <v>AMASYA HATTAT HAMDULLAH İHO</v>
      </c>
      <c r="N89" s="150"/>
    </row>
    <row r="90" spans="3:14" ht="12.6" customHeight="1" x14ac:dyDescent="0.25">
      <c r="C90" s="44"/>
      <c r="D90" s="56"/>
      <c r="E90" s="57"/>
      <c r="F90" s="378" t="s">
        <v>649</v>
      </c>
      <c r="G90" s="58" t="s">
        <v>99</v>
      </c>
      <c r="H90" s="177" t="s">
        <v>18</v>
      </c>
      <c r="I90" s="58" t="s">
        <v>21</v>
      </c>
      <c r="J90" s="58" t="str">
        <f>J82</f>
        <v>SULUOVA ATATÜRK  OO</v>
      </c>
      <c r="K90" s="178"/>
      <c r="L90" s="178"/>
      <c r="M90" s="58" t="str">
        <f>J83</f>
        <v>SULUOVA ŞEHİT RECEP İNCE İHO</v>
      </c>
      <c r="N90" s="150"/>
    </row>
    <row r="91" spans="3:14" ht="12.6" customHeight="1" x14ac:dyDescent="0.25">
      <c r="C91" s="44"/>
      <c r="D91" s="56"/>
      <c r="E91" s="57"/>
      <c r="F91" s="378" t="s">
        <v>649</v>
      </c>
      <c r="G91" s="58" t="s">
        <v>99</v>
      </c>
      <c r="H91" s="177" t="s">
        <v>18</v>
      </c>
      <c r="I91" s="58" t="s">
        <v>21</v>
      </c>
      <c r="J91" s="58" t="str">
        <f>J82</f>
        <v>SULUOVA ATATÜRK  OO</v>
      </c>
      <c r="K91" s="178"/>
      <c r="L91" s="178"/>
      <c r="M91" s="58" t="str">
        <f>J81</f>
        <v>AMASYA PLEVNE OO</v>
      </c>
      <c r="N91" s="150"/>
    </row>
    <row r="92" spans="3:14" ht="12.6" customHeight="1" thickBot="1" x14ac:dyDescent="0.3">
      <c r="C92" s="179"/>
      <c r="D92" s="82"/>
      <c r="E92" s="83"/>
      <c r="F92" s="378" t="s">
        <v>649</v>
      </c>
      <c r="G92" s="84" t="s">
        <v>99</v>
      </c>
      <c r="H92" s="180" t="s">
        <v>18</v>
      </c>
      <c r="I92" s="84" t="s">
        <v>21</v>
      </c>
      <c r="J92" s="84" t="str">
        <f>J84</f>
        <v>AMASYA HATTAT HAMDULLAH İHO</v>
      </c>
      <c r="K92" s="181"/>
      <c r="L92" s="181"/>
      <c r="M92" s="84" t="str">
        <f>J83</f>
        <v>SULUOVA ŞEHİT RECEP İNCE İHO</v>
      </c>
      <c r="N92" s="97"/>
    </row>
    <row r="93" spans="3:14" ht="12.6" customHeight="1" thickBot="1" x14ac:dyDescent="0.3"/>
    <row r="94" spans="3:14" ht="15.75" customHeight="1" x14ac:dyDescent="0.3">
      <c r="C94" s="553" t="s">
        <v>19</v>
      </c>
      <c r="D94" s="554"/>
      <c r="E94" s="554"/>
      <c r="F94" s="554"/>
      <c r="G94" s="554"/>
      <c r="H94" s="554"/>
      <c r="I94" s="554"/>
      <c r="J94" s="554"/>
      <c r="K94" s="554"/>
      <c r="L94" s="554"/>
      <c r="M94" s="554"/>
      <c r="N94" s="555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420" t="s">
        <v>19</v>
      </c>
      <c r="J96" s="421"/>
      <c r="K96" s="421"/>
      <c r="L96" s="421"/>
      <c r="M96" s="422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414" t="str">
        <f>D23</f>
        <v>SULUOVA ŞEHİT OSMAN KARAKUŞ İHL</v>
      </c>
      <c r="K97" s="415"/>
      <c r="L97" s="415"/>
      <c r="M97" s="416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550" t="str">
        <f>D24</f>
        <v>AMASYA ZİYAPAŞA OO</v>
      </c>
      <c r="K98" s="551"/>
      <c r="L98" s="551"/>
      <c r="M98" s="552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550" t="str">
        <f>D25</f>
        <v>AMASYA PLEVNE OO</v>
      </c>
      <c r="K99" s="551"/>
      <c r="L99" s="551"/>
      <c r="M99" s="552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550" t="str">
        <f>D26</f>
        <v>SULUOVA ATATÜRK  OO</v>
      </c>
      <c r="K100" s="551"/>
      <c r="L100" s="551"/>
      <c r="M100" s="552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414" t="str">
        <f>D27</f>
        <v>AMASYA HATTAT HAMDULLAH İHO</v>
      </c>
      <c r="K101" s="415"/>
      <c r="L101" s="415"/>
      <c r="M101" s="416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550"/>
      <c r="K102" s="551"/>
      <c r="L102" s="551"/>
      <c r="M102" s="552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378" t="s">
        <v>649</v>
      </c>
      <c r="G104" s="58" t="s">
        <v>99</v>
      </c>
      <c r="H104" s="177" t="s">
        <v>18</v>
      </c>
      <c r="I104" s="58" t="s">
        <v>19</v>
      </c>
      <c r="J104" s="58" t="str">
        <f>J97</f>
        <v>SULUOVA ŞEHİT OSMAN KARAKUŞ İHL</v>
      </c>
      <c r="K104" s="178"/>
      <c r="L104" s="178"/>
      <c r="M104" s="58" t="str">
        <f>J100</f>
        <v>SULUOVA ATATÜRK  OO</v>
      </c>
      <c r="N104" s="150"/>
    </row>
    <row r="105" spans="3:14" ht="12.6" customHeight="1" x14ac:dyDescent="0.25">
      <c r="C105" s="44"/>
      <c r="D105" s="56"/>
      <c r="E105" s="57"/>
      <c r="F105" s="378" t="s">
        <v>649</v>
      </c>
      <c r="G105" s="58" t="s">
        <v>99</v>
      </c>
      <c r="H105" s="177" t="s">
        <v>18</v>
      </c>
      <c r="I105" s="58" t="s">
        <v>19</v>
      </c>
      <c r="J105" s="58" t="str">
        <f>J99</f>
        <v>AMASYA PLEVNE OO</v>
      </c>
      <c r="K105" s="178"/>
      <c r="L105" s="178"/>
      <c r="M105" s="58" t="str">
        <f>J98</f>
        <v>AMASYA ZİYAPAŞA OO</v>
      </c>
      <c r="N105" s="150"/>
    </row>
    <row r="106" spans="3:14" ht="12.6" customHeight="1" x14ac:dyDescent="0.25">
      <c r="C106" s="44"/>
      <c r="D106" s="56"/>
      <c r="E106" s="57"/>
      <c r="F106" s="378" t="s">
        <v>649</v>
      </c>
      <c r="G106" s="58" t="s">
        <v>99</v>
      </c>
      <c r="H106" s="177" t="s">
        <v>18</v>
      </c>
      <c r="I106" s="58" t="s">
        <v>19</v>
      </c>
      <c r="J106" s="58" t="str">
        <f>J98</f>
        <v>AMASYA ZİYAPAŞA OO</v>
      </c>
      <c r="K106" s="178"/>
      <c r="L106" s="178"/>
      <c r="M106" s="58" t="str">
        <f>J101</f>
        <v>AMASYA HATTAT HAMDULLAH İHO</v>
      </c>
      <c r="N106" s="150"/>
    </row>
    <row r="107" spans="3:14" ht="12.6" customHeight="1" x14ac:dyDescent="0.25">
      <c r="C107" s="44"/>
      <c r="D107" s="56"/>
      <c r="E107" s="57"/>
      <c r="F107" s="378" t="s">
        <v>649</v>
      </c>
      <c r="G107" s="58" t="s">
        <v>99</v>
      </c>
      <c r="H107" s="177" t="s">
        <v>18</v>
      </c>
      <c r="I107" s="58" t="s">
        <v>19</v>
      </c>
      <c r="J107" s="58" t="str">
        <f>J99</f>
        <v>AMASYA PLEVNE OO</v>
      </c>
      <c r="K107" s="178"/>
      <c r="L107" s="178"/>
      <c r="M107" s="58" t="str">
        <f>J100</f>
        <v>SULUOVA ATATÜRK  OO</v>
      </c>
      <c r="N107" s="150"/>
    </row>
    <row r="108" spans="3:14" ht="12.6" customHeight="1" x14ac:dyDescent="0.25">
      <c r="C108" s="44"/>
      <c r="D108" s="56"/>
      <c r="E108" s="57"/>
      <c r="F108" s="378" t="s">
        <v>649</v>
      </c>
      <c r="G108" s="58" t="s">
        <v>99</v>
      </c>
      <c r="H108" s="177" t="s">
        <v>18</v>
      </c>
      <c r="I108" s="58" t="s">
        <v>19</v>
      </c>
      <c r="J108" s="58" t="str">
        <f>J99</f>
        <v>AMASYA PLEVNE OO</v>
      </c>
      <c r="K108" s="178"/>
      <c r="L108" s="178"/>
      <c r="M108" s="58" t="str">
        <f>J101</f>
        <v>AMASYA HATTAT HAMDULLAH İHO</v>
      </c>
      <c r="N108" s="150"/>
    </row>
    <row r="109" spans="3:14" ht="12.6" customHeight="1" x14ac:dyDescent="0.25">
      <c r="C109" s="44"/>
      <c r="D109" s="56"/>
      <c r="E109" s="57"/>
      <c r="F109" s="378" t="s">
        <v>649</v>
      </c>
      <c r="G109" s="58" t="s">
        <v>99</v>
      </c>
      <c r="H109" s="177" t="s">
        <v>18</v>
      </c>
      <c r="I109" s="58" t="s">
        <v>19</v>
      </c>
      <c r="J109" s="58" t="str">
        <f>J97</f>
        <v>SULUOVA ŞEHİT OSMAN KARAKUŞ İHL</v>
      </c>
      <c r="K109" s="178"/>
      <c r="L109" s="178"/>
      <c r="M109" s="58" t="str">
        <f>J98</f>
        <v>AMASYA ZİYAPAŞA OO</v>
      </c>
      <c r="N109" s="150"/>
    </row>
    <row r="110" spans="3:14" ht="12.6" customHeight="1" x14ac:dyDescent="0.25">
      <c r="C110" s="44"/>
      <c r="D110" s="56"/>
      <c r="E110" s="57"/>
      <c r="F110" s="378" t="s">
        <v>649</v>
      </c>
      <c r="G110" s="58" t="s">
        <v>99</v>
      </c>
      <c r="H110" s="177" t="s">
        <v>18</v>
      </c>
      <c r="I110" s="58" t="s">
        <v>19</v>
      </c>
      <c r="J110" s="58" t="str">
        <f>J97</f>
        <v>SULUOVA ŞEHİT OSMAN KARAKUŞ İHL</v>
      </c>
      <c r="K110" s="178"/>
      <c r="L110" s="178"/>
      <c r="M110" s="58" t="str">
        <f>J99</f>
        <v>AMASYA PLEVNE OO</v>
      </c>
      <c r="N110" s="150"/>
    </row>
    <row r="111" spans="3:14" ht="12.6" customHeight="1" x14ac:dyDescent="0.25">
      <c r="C111" s="44"/>
      <c r="D111" s="56"/>
      <c r="E111" s="57"/>
      <c r="F111" s="378" t="s">
        <v>649</v>
      </c>
      <c r="G111" s="58" t="s">
        <v>99</v>
      </c>
      <c r="H111" s="177" t="s">
        <v>18</v>
      </c>
      <c r="I111" s="58" t="s">
        <v>19</v>
      </c>
      <c r="J111" s="58" t="str">
        <f>J101</f>
        <v>AMASYA HATTAT HAMDULLAH İHO</v>
      </c>
      <c r="K111" s="178"/>
      <c r="L111" s="178"/>
      <c r="M111" s="58" t="str">
        <f>J100</f>
        <v>SULUOVA ATATÜRK  OO</v>
      </c>
      <c r="N111" s="150"/>
    </row>
    <row r="112" spans="3:14" ht="12.6" customHeight="1" x14ac:dyDescent="0.25">
      <c r="C112" s="44"/>
      <c r="D112" s="56"/>
      <c r="E112" s="57"/>
      <c r="F112" s="378" t="s">
        <v>649</v>
      </c>
      <c r="G112" s="58" t="s">
        <v>99</v>
      </c>
      <c r="H112" s="177" t="s">
        <v>18</v>
      </c>
      <c r="I112" s="58" t="s">
        <v>19</v>
      </c>
      <c r="J112" s="58" t="str">
        <f>J97</f>
        <v>SULUOVA ŞEHİT OSMAN KARAKUŞ İHL</v>
      </c>
      <c r="K112" s="178"/>
      <c r="L112" s="178"/>
      <c r="M112" s="58" t="str">
        <f>J101</f>
        <v>AMASYA HATTAT HAMDULLAH İHO</v>
      </c>
      <c r="N112" s="150"/>
    </row>
    <row r="113" spans="3:14" ht="12.6" customHeight="1" thickBot="1" x14ac:dyDescent="0.3">
      <c r="C113" s="179"/>
      <c r="D113" s="82"/>
      <c r="E113" s="83"/>
      <c r="F113" s="378" t="s">
        <v>649</v>
      </c>
      <c r="G113" s="84" t="s">
        <v>99</v>
      </c>
      <c r="H113" s="180" t="s">
        <v>18</v>
      </c>
      <c r="I113" s="84" t="s">
        <v>19</v>
      </c>
      <c r="J113" s="84" t="str">
        <f>J100</f>
        <v>SULUOVA ATATÜRK  OO</v>
      </c>
      <c r="K113" s="181"/>
      <c r="L113" s="181"/>
      <c r="M113" s="84" t="str">
        <f>J98</f>
        <v>AMASYA ZİYAPAŞA OO</v>
      </c>
      <c r="N113" s="97"/>
    </row>
    <row r="114" spans="3:14" ht="12.6" customHeight="1" thickBot="1" x14ac:dyDescent="0.3"/>
    <row r="115" spans="3:14" ht="15.75" customHeight="1" x14ac:dyDescent="0.3">
      <c r="C115" s="556" t="s">
        <v>22</v>
      </c>
      <c r="D115" s="557"/>
      <c r="E115" s="557"/>
      <c r="F115" s="557"/>
      <c r="G115" s="557"/>
      <c r="H115" s="557"/>
      <c r="I115" s="557"/>
      <c r="J115" s="557"/>
      <c r="K115" s="557"/>
      <c r="L115" s="557"/>
      <c r="M115" s="557"/>
      <c r="N115" s="558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420" t="s">
        <v>22</v>
      </c>
      <c r="J117" s="421"/>
      <c r="K117" s="421"/>
      <c r="L117" s="421"/>
      <c r="M117" s="422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414" t="str">
        <f>J23</f>
        <v>AMASYA ZİYAPAŞA OO</v>
      </c>
      <c r="K118" s="415"/>
      <c r="L118" s="415"/>
      <c r="M118" s="416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550" t="str">
        <f>J24</f>
        <v>AMASYA PLEVNE OO</v>
      </c>
      <c r="K119" s="551"/>
      <c r="L119" s="551"/>
      <c r="M119" s="552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550" t="str">
        <f>J25</f>
        <v>SULUOVA ATATÜRK  OO</v>
      </c>
      <c r="K120" s="551"/>
      <c r="L120" s="551"/>
      <c r="M120" s="552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550" t="str">
        <f>J26</f>
        <v>AMASYA HATTAT HAMDULLAH İHO</v>
      </c>
      <c r="K121" s="551"/>
      <c r="L121" s="551"/>
      <c r="M121" s="552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378" t="s">
        <v>649</v>
      </c>
      <c r="G124" s="58" t="s">
        <v>99</v>
      </c>
      <c r="H124" s="177" t="s">
        <v>18</v>
      </c>
      <c r="I124" s="58" t="s">
        <v>22</v>
      </c>
      <c r="J124" s="58" t="str">
        <f>J118</f>
        <v>AMASYA ZİYAPAŞA OO</v>
      </c>
      <c r="K124" s="178"/>
      <c r="L124" s="178"/>
      <c r="M124" s="58" t="str">
        <f>J121</f>
        <v>AMASYA HATTAT HAMDULLAH İHO</v>
      </c>
      <c r="N124" s="150"/>
    </row>
    <row r="125" spans="3:14" ht="12.6" customHeight="1" x14ac:dyDescent="0.25">
      <c r="C125" s="44"/>
      <c r="D125" s="56"/>
      <c r="E125" s="57"/>
      <c r="F125" s="378" t="s">
        <v>649</v>
      </c>
      <c r="G125" s="58" t="s">
        <v>99</v>
      </c>
      <c r="H125" s="177" t="s">
        <v>18</v>
      </c>
      <c r="I125" s="58" t="s">
        <v>22</v>
      </c>
      <c r="J125" s="58" t="str">
        <f>J119</f>
        <v>AMASYA PLEVNE OO</v>
      </c>
      <c r="K125" s="178"/>
      <c r="L125" s="178"/>
      <c r="M125" s="58" t="str">
        <f>J120</f>
        <v>SULUOVA ATATÜRK  OO</v>
      </c>
      <c r="N125" s="150"/>
    </row>
    <row r="126" spans="3:14" ht="12.6" customHeight="1" x14ac:dyDescent="0.25">
      <c r="C126" s="44"/>
      <c r="D126" s="56"/>
      <c r="E126" s="57"/>
      <c r="F126" s="378" t="s">
        <v>649</v>
      </c>
      <c r="G126" s="58" t="s">
        <v>99</v>
      </c>
      <c r="H126" s="177" t="s">
        <v>18</v>
      </c>
      <c r="I126" s="58" t="s">
        <v>22</v>
      </c>
      <c r="J126" s="58" t="str">
        <f>J120</f>
        <v>SULUOVA ATATÜRK  OO</v>
      </c>
      <c r="K126" s="178"/>
      <c r="L126" s="178"/>
      <c r="M126" s="58" t="str">
        <f>J118</f>
        <v>AMASYA ZİYAPAŞA OO</v>
      </c>
      <c r="N126" s="150"/>
    </row>
    <row r="127" spans="3:14" ht="12.6" customHeight="1" x14ac:dyDescent="0.25">
      <c r="C127" s="44"/>
      <c r="D127" s="56"/>
      <c r="E127" s="57"/>
      <c r="F127" s="378" t="s">
        <v>649</v>
      </c>
      <c r="G127" s="58" t="s">
        <v>99</v>
      </c>
      <c r="H127" s="177" t="s">
        <v>18</v>
      </c>
      <c r="I127" s="58" t="s">
        <v>22</v>
      </c>
      <c r="J127" s="58" t="str">
        <f>J121</f>
        <v>AMASYA HATTAT HAMDULLAH İHO</v>
      </c>
      <c r="K127" s="178"/>
      <c r="L127" s="178"/>
      <c r="M127" s="58" t="str">
        <f>J119</f>
        <v>AMASYA PLEVNE OO</v>
      </c>
      <c r="N127" s="150"/>
    </row>
    <row r="128" spans="3:14" ht="12.6" customHeight="1" x14ac:dyDescent="0.25">
      <c r="C128" s="44"/>
      <c r="D128" s="56"/>
      <c r="E128" s="57"/>
      <c r="F128" s="378" t="s">
        <v>649</v>
      </c>
      <c r="G128" s="58" t="s">
        <v>99</v>
      </c>
      <c r="H128" s="177" t="s">
        <v>18</v>
      </c>
      <c r="I128" s="58" t="s">
        <v>22</v>
      </c>
      <c r="J128" s="58" t="str">
        <f>J118</f>
        <v>AMASYA ZİYAPAŞA OO</v>
      </c>
      <c r="K128" s="178"/>
      <c r="L128" s="178"/>
      <c r="M128" s="58" t="str">
        <f>J119</f>
        <v>AMASYA PLEVNE OO</v>
      </c>
      <c r="N128" s="150"/>
    </row>
    <row r="129" spans="3:14" ht="12.6" customHeight="1" thickBot="1" x14ac:dyDescent="0.3">
      <c r="C129" s="179"/>
      <c r="D129" s="82"/>
      <c r="E129" s="83"/>
      <c r="F129" s="378" t="s">
        <v>649</v>
      </c>
      <c r="G129" s="84" t="s">
        <v>99</v>
      </c>
      <c r="H129" s="180" t="s">
        <v>18</v>
      </c>
      <c r="I129" s="84" t="s">
        <v>22</v>
      </c>
      <c r="J129" s="84" t="str">
        <f>J120</f>
        <v>SULUOVA ATATÜRK  OO</v>
      </c>
      <c r="K129" s="181"/>
      <c r="L129" s="181"/>
      <c r="M129" s="84" t="str">
        <f>J121</f>
        <v>AMASYA HATTAT HAMDULLAH İHO</v>
      </c>
      <c r="N129" s="97"/>
    </row>
  </sheetData>
  <mergeCells count="58">
    <mergeCell ref="D24:F24"/>
    <mergeCell ref="D25:F25"/>
    <mergeCell ref="D26:F26"/>
    <mergeCell ref="D27:F27"/>
    <mergeCell ref="D28:F28"/>
    <mergeCell ref="J102:M102"/>
    <mergeCell ref="I3:J3"/>
    <mergeCell ref="I12:J12"/>
    <mergeCell ref="I22:J22"/>
    <mergeCell ref="I48:M48"/>
    <mergeCell ref="C30:N30"/>
    <mergeCell ref="I32:M32"/>
    <mergeCell ref="J84:M84"/>
    <mergeCell ref="D4:F4"/>
    <mergeCell ref="D5:F5"/>
    <mergeCell ref="D6:F6"/>
    <mergeCell ref="D7:F7"/>
    <mergeCell ref="D8:F8"/>
    <mergeCell ref="D13:F13"/>
    <mergeCell ref="D17:F17"/>
    <mergeCell ref="D23:F23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B2" sqref="B2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9" t="s">
        <v>9</v>
      </c>
      <c r="C1" s="198" t="s">
        <v>1</v>
      </c>
      <c r="D1" s="199" t="s">
        <v>2</v>
      </c>
      <c r="E1" s="200" t="s">
        <v>8</v>
      </c>
      <c r="F1" s="200" t="s">
        <v>6</v>
      </c>
      <c r="G1" s="200" t="s">
        <v>7</v>
      </c>
      <c r="H1" s="200" t="s">
        <v>3</v>
      </c>
      <c r="I1" s="200" t="s">
        <v>4</v>
      </c>
      <c r="J1" s="201" t="s">
        <v>5</v>
      </c>
      <c r="K1" s="201" t="s">
        <v>5</v>
      </c>
      <c r="L1" s="200" t="s">
        <v>4</v>
      </c>
      <c r="M1" s="200" t="s">
        <v>13</v>
      </c>
    </row>
    <row r="2" spans="2:13" ht="12.6" customHeight="1" x14ac:dyDescent="0.25">
      <c r="B2" s="360" t="s">
        <v>131</v>
      </c>
      <c r="C2" s="56">
        <v>45964</v>
      </c>
      <c r="D2" s="271">
        <v>0.41666666666666669</v>
      </c>
      <c r="E2" s="289" t="s">
        <v>395</v>
      </c>
      <c r="F2" s="264" t="s">
        <v>356</v>
      </c>
      <c r="G2" s="253" t="s">
        <v>18</v>
      </c>
      <c r="H2" s="270" t="s">
        <v>357</v>
      </c>
      <c r="I2" s="270" t="s">
        <v>26</v>
      </c>
      <c r="J2" s="270" t="s">
        <v>18</v>
      </c>
      <c r="K2" s="270" t="s">
        <v>18</v>
      </c>
      <c r="L2" s="270" t="s">
        <v>26</v>
      </c>
      <c r="M2" s="270" t="s">
        <v>468</v>
      </c>
    </row>
    <row r="3" spans="2:13" ht="12.6" customHeight="1" x14ac:dyDescent="0.25">
      <c r="B3" s="360" t="s">
        <v>134</v>
      </c>
      <c r="C3" s="272">
        <v>45968</v>
      </c>
      <c r="D3" s="271">
        <v>0.41666666666666669</v>
      </c>
      <c r="E3" s="270" t="s">
        <v>360</v>
      </c>
      <c r="F3" s="264" t="s">
        <v>361</v>
      </c>
      <c r="G3" s="253" t="s">
        <v>18</v>
      </c>
      <c r="H3" s="270" t="s">
        <v>466</v>
      </c>
      <c r="I3" s="270" t="s">
        <v>26</v>
      </c>
      <c r="J3" s="270" t="s">
        <v>18</v>
      </c>
      <c r="K3" s="270" t="s">
        <v>18</v>
      </c>
      <c r="L3" s="270" t="s">
        <v>26</v>
      </c>
      <c r="M3" s="289" t="s">
        <v>458</v>
      </c>
    </row>
    <row r="4" spans="2:13" ht="12.6" customHeight="1" x14ac:dyDescent="0.25">
      <c r="B4" s="360" t="s">
        <v>176</v>
      </c>
      <c r="C4" s="272">
        <v>45968</v>
      </c>
      <c r="D4" s="271">
        <v>0.41666666666666702</v>
      </c>
      <c r="E4" s="290" t="s">
        <v>116</v>
      </c>
      <c r="F4" s="269" t="s">
        <v>363</v>
      </c>
      <c r="G4" s="253" t="s">
        <v>18</v>
      </c>
      <c r="H4" s="270" t="s">
        <v>474</v>
      </c>
      <c r="I4" s="270" t="s">
        <v>26</v>
      </c>
      <c r="J4" s="270" t="s">
        <v>18</v>
      </c>
      <c r="K4" s="270" t="s">
        <v>18</v>
      </c>
      <c r="L4" s="270" t="s">
        <v>26</v>
      </c>
      <c r="M4" s="289" t="s">
        <v>469</v>
      </c>
    </row>
    <row r="5" spans="2:13" ht="12.6" customHeight="1" x14ac:dyDescent="0.25">
      <c r="B5" s="360" t="s">
        <v>132</v>
      </c>
      <c r="C5" s="88">
        <v>45988</v>
      </c>
      <c r="D5" s="271">
        <v>0.41666666666666669</v>
      </c>
      <c r="E5" s="270" t="s">
        <v>116</v>
      </c>
      <c r="F5" s="373" t="s">
        <v>363</v>
      </c>
      <c r="G5" s="253" t="s">
        <v>18</v>
      </c>
      <c r="H5" s="270" t="s">
        <v>542</v>
      </c>
      <c r="I5" s="270" t="s">
        <v>26</v>
      </c>
      <c r="J5" s="270" t="s">
        <v>18</v>
      </c>
      <c r="K5" s="270" t="s">
        <v>18</v>
      </c>
      <c r="L5" s="270" t="s">
        <v>26</v>
      </c>
      <c r="M5" s="270" t="s">
        <v>468</v>
      </c>
    </row>
    <row r="6" spans="2:13" ht="12.6" customHeight="1" x14ac:dyDescent="0.25">
      <c r="B6" s="360" t="s">
        <v>144</v>
      </c>
      <c r="C6" s="88">
        <v>45992</v>
      </c>
      <c r="D6" s="271">
        <v>0.41666666666666702</v>
      </c>
      <c r="E6" s="270" t="s">
        <v>341</v>
      </c>
      <c r="F6" s="264" t="s">
        <v>370</v>
      </c>
      <c r="G6" s="253" t="s">
        <v>18</v>
      </c>
      <c r="H6" s="270" t="s">
        <v>357</v>
      </c>
      <c r="I6" s="270" t="s">
        <v>26</v>
      </c>
      <c r="J6" s="270" t="s">
        <v>18</v>
      </c>
      <c r="K6" s="270" t="s">
        <v>18</v>
      </c>
      <c r="L6" s="270" t="s">
        <v>26</v>
      </c>
      <c r="M6" s="277" t="s">
        <v>468</v>
      </c>
    </row>
    <row r="7" spans="2:13" ht="12.6" customHeight="1" x14ac:dyDescent="0.25">
      <c r="B7" s="112" t="s">
        <v>145</v>
      </c>
      <c r="C7" s="88">
        <v>45993</v>
      </c>
      <c r="D7" s="271">
        <v>0.41666666666666702</v>
      </c>
      <c r="E7" s="270" t="s">
        <v>341</v>
      </c>
      <c r="F7" s="264" t="s">
        <v>370</v>
      </c>
      <c r="G7" s="253" t="s">
        <v>18</v>
      </c>
      <c r="H7" s="270" t="s">
        <v>378</v>
      </c>
      <c r="I7" s="270" t="s">
        <v>26</v>
      </c>
      <c r="J7" s="270" t="s">
        <v>18</v>
      </c>
      <c r="K7" s="270" t="s">
        <v>18</v>
      </c>
      <c r="L7" s="270" t="s">
        <v>26</v>
      </c>
      <c r="M7" s="277" t="s">
        <v>468</v>
      </c>
    </row>
    <row r="8" spans="2:13" ht="12.6" customHeight="1" x14ac:dyDescent="0.25">
      <c r="B8" s="112" t="s">
        <v>135</v>
      </c>
      <c r="C8" s="272">
        <v>46000</v>
      </c>
      <c r="D8" s="271">
        <v>0.41666666666666669</v>
      </c>
      <c r="E8" s="270" t="s">
        <v>358</v>
      </c>
      <c r="F8" s="264" t="s">
        <v>359</v>
      </c>
      <c r="G8" s="253" t="s">
        <v>18</v>
      </c>
      <c r="H8" s="270" t="s">
        <v>357</v>
      </c>
      <c r="I8" s="270" t="s">
        <v>26</v>
      </c>
      <c r="J8" s="270" t="s">
        <v>18</v>
      </c>
      <c r="K8" s="270" t="s">
        <v>18</v>
      </c>
      <c r="L8" s="270" t="s">
        <v>26</v>
      </c>
      <c r="M8" s="277" t="s">
        <v>468</v>
      </c>
    </row>
    <row r="9" spans="2:13" ht="12.6" customHeight="1" x14ac:dyDescent="0.25">
      <c r="B9" s="112" t="s">
        <v>133</v>
      </c>
      <c r="C9" s="272">
        <v>46001</v>
      </c>
      <c r="D9" s="271">
        <v>0.41666666666666669</v>
      </c>
      <c r="E9" s="270" t="s">
        <v>358</v>
      </c>
      <c r="F9" s="264" t="s">
        <v>359</v>
      </c>
      <c r="G9" s="253" t="s">
        <v>18</v>
      </c>
      <c r="H9" s="375" t="s">
        <v>357</v>
      </c>
      <c r="I9" s="270" t="s">
        <v>26</v>
      </c>
      <c r="J9" s="270" t="s">
        <v>18</v>
      </c>
      <c r="K9" s="270" t="s">
        <v>18</v>
      </c>
      <c r="L9" s="270" t="s">
        <v>26</v>
      </c>
      <c r="M9" s="375" t="s">
        <v>468</v>
      </c>
    </row>
    <row r="10" spans="2:13" ht="12.6" customHeight="1" x14ac:dyDescent="0.25">
      <c r="B10" s="112" t="s">
        <v>136</v>
      </c>
      <c r="C10" s="88">
        <v>46007</v>
      </c>
      <c r="D10" s="271">
        <v>0.41666666666666669</v>
      </c>
      <c r="E10" s="270" t="s">
        <v>507</v>
      </c>
      <c r="F10" s="264" t="s">
        <v>364</v>
      </c>
      <c r="G10" s="253" t="s">
        <v>18</v>
      </c>
      <c r="H10" s="375" t="s">
        <v>101</v>
      </c>
      <c r="I10" s="270" t="s">
        <v>26</v>
      </c>
      <c r="J10" s="270" t="s">
        <v>18</v>
      </c>
      <c r="K10" s="270" t="s">
        <v>18</v>
      </c>
      <c r="L10" s="270" t="s">
        <v>26</v>
      </c>
      <c r="M10" s="375" t="s">
        <v>468</v>
      </c>
    </row>
    <row r="11" spans="2:13" ht="12.6" customHeight="1" x14ac:dyDescent="0.25">
      <c r="B11" s="112" t="s">
        <v>137</v>
      </c>
      <c r="C11" s="88">
        <v>46008</v>
      </c>
      <c r="D11" s="271">
        <v>0.41666666666666669</v>
      </c>
      <c r="E11" s="270" t="s">
        <v>508</v>
      </c>
      <c r="F11" s="264" t="s">
        <v>364</v>
      </c>
      <c r="G11" s="253" t="s">
        <v>18</v>
      </c>
      <c r="H11" s="270" t="s">
        <v>100</v>
      </c>
      <c r="I11" s="270" t="s">
        <v>26</v>
      </c>
      <c r="J11" s="270" t="s">
        <v>18</v>
      </c>
      <c r="K11" s="270" t="s">
        <v>18</v>
      </c>
      <c r="L11" s="270" t="s">
        <v>26</v>
      </c>
      <c r="M11" s="277" t="s">
        <v>468</v>
      </c>
    </row>
    <row r="12" spans="2:13" ht="12.6" customHeight="1" x14ac:dyDescent="0.25">
      <c r="B12" s="112" t="s">
        <v>138</v>
      </c>
      <c r="C12" s="272">
        <v>46014</v>
      </c>
      <c r="D12" s="271">
        <v>0.41666666666666669</v>
      </c>
      <c r="E12" s="270" t="s">
        <v>116</v>
      </c>
      <c r="F12" s="264" t="s">
        <v>365</v>
      </c>
      <c r="G12" s="253" t="s">
        <v>18</v>
      </c>
      <c r="H12" s="374" t="s">
        <v>101</v>
      </c>
      <c r="I12" s="270" t="s">
        <v>26</v>
      </c>
      <c r="J12" s="270" t="s">
        <v>18</v>
      </c>
      <c r="K12" s="270" t="s">
        <v>18</v>
      </c>
      <c r="L12" s="270" t="s">
        <v>26</v>
      </c>
      <c r="M12" s="289" t="s">
        <v>458</v>
      </c>
    </row>
    <row r="13" spans="2:13" ht="12.6" customHeight="1" x14ac:dyDescent="0.25">
      <c r="B13" s="112" t="s">
        <v>139</v>
      </c>
      <c r="C13" s="272">
        <v>46015</v>
      </c>
      <c r="D13" s="271">
        <v>0.41666666666666669</v>
      </c>
      <c r="E13" s="270" t="s">
        <v>116</v>
      </c>
      <c r="F13" s="264" t="s">
        <v>365</v>
      </c>
      <c r="G13" s="253"/>
      <c r="H13" s="374" t="s">
        <v>100</v>
      </c>
      <c r="I13" s="270" t="s">
        <v>26</v>
      </c>
      <c r="J13" s="270" t="s">
        <v>18</v>
      </c>
      <c r="K13" s="270" t="s">
        <v>18</v>
      </c>
      <c r="L13" s="270" t="s">
        <v>26</v>
      </c>
      <c r="M13" s="289" t="s">
        <v>458</v>
      </c>
    </row>
    <row r="14" spans="2:13" ht="12.6" customHeight="1" x14ac:dyDescent="0.25">
      <c r="B14" s="112" t="s">
        <v>181</v>
      </c>
      <c r="C14" s="88">
        <v>46021</v>
      </c>
      <c r="D14" s="271">
        <v>0.41666666666666669</v>
      </c>
      <c r="E14" s="270" t="s">
        <v>395</v>
      </c>
      <c r="F14" s="375" t="s">
        <v>356</v>
      </c>
      <c r="G14" s="253" t="s">
        <v>18</v>
      </c>
      <c r="H14" s="270" t="s">
        <v>366</v>
      </c>
      <c r="I14" s="270" t="s">
        <v>26</v>
      </c>
      <c r="J14" s="270" t="s">
        <v>18</v>
      </c>
      <c r="K14" s="270" t="s">
        <v>18</v>
      </c>
      <c r="L14" s="270" t="s">
        <v>26</v>
      </c>
      <c r="M14" s="270" t="s">
        <v>468</v>
      </c>
    </row>
    <row r="15" spans="2:13" ht="12.6" customHeight="1" x14ac:dyDescent="0.25">
      <c r="B15" s="112" t="s">
        <v>179</v>
      </c>
      <c r="C15" s="272">
        <v>46028</v>
      </c>
      <c r="D15" s="271">
        <v>0.41666666666666702</v>
      </c>
      <c r="E15" s="270" t="s">
        <v>346</v>
      </c>
      <c r="F15" s="365" t="s">
        <v>394</v>
      </c>
      <c r="G15" s="253" t="s">
        <v>18</v>
      </c>
      <c r="H15" s="270" t="s">
        <v>392</v>
      </c>
      <c r="I15" s="270" t="s">
        <v>26</v>
      </c>
      <c r="J15" s="270" t="s">
        <v>18</v>
      </c>
      <c r="K15" s="270" t="s">
        <v>18</v>
      </c>
      <c r="L15" s="270" t="s">
        <v>26</v>
      </c>
      <c r="M15" s="277" t="s">
        <v>607</v>
      </c>
    </row>
    <row r="16" spans="2:13" ht="12.6" customHeight="1" x14ac:dyDescent="0.25">
      <c r="B16" s="112" t="s">
        <v>184</v>
      </c>
      <c r="C16" s="88">
        <v>46029</v>
      </c>
      <c r="D16" s="271">
        <v>0.41666666666666669</v>
      </c>
      <c r="E16" s="270" t="s">
        <v>395</v>
      </c>
      <c r="F16" s="375" t="s">
        <v>398</v>
      </c>
      <c r="G16" s="253" t="s">
        <v>18</v>
      </c>
      <c r="H16" s="270" t="s">
        <v>399</v>
      </c>
      <c r="I16" s="270" t="s">
        <v>26</v>
      </c>
      <c r="J16" s="270" t="s">
        <v>18</v>
      </c>
      <c r="K16" s="270" t="s">
        <v>18</v>
      </c>
      <c r="L16" s="270" t="s">
        <v>26</v>
      </c>
      <c r="M16" s="277" t="s">
        <v>468</v>
      </c>
    </row>
    <row r="17" spans="2:13" ht="12.6" customHeight="1" x14ac:dyDescent="0.25">
      <c r="B17" s="112" t="s">
        <v>185</v>
      </c>
      <c r="C17" s="88">
        <v>46031</v>
      </c>
      <c r="D17" s="271">
        <v>0.41666666666666669</v>
      </c>
      <c r="E17" s="270" t="s">
        <v>395</v>
      </c>
      <c r="F17" s="375" t="s">
        <v>398</v>
      </c>
      <c r="G17" s="253" t="s">
        <v>18</v>
      </c>
      <c r="H17" s="270" t="s">
        <v>374</v>
      </c>
      <c r="I17" s="270" t="s">
        <v>26</v>
      </c>
      <c r="J17" s="270" t="s">
        <v>18</v>
      </c>
      <c r="K17" s="270" t="s">
        <v>18</v>
      </c>
      <c r="L17" s="270" t="s">
        <v>26</v>
      </c>
      <c r="M17" s="277" t="s">
        <v>468</v>
      </c>
    </row>
    <row r="18" spans="2:13" ht="12.6" customHeight="1" x14ac:dyDescent="0.25">
      <c r="B18" s="112" t="s">
        <v>200</v>
      </c>
      <c r="C18" s="88">
        <v>46034</v>
      </c>
      <c r="D18" s="271">
        <v>0.41666666666666669</v>
      </c>
      <c r="E18" s="270" t="s">
        <v>116</v>
      </c>
      <c r="F18" s="264" t="s">
        <v>453</v>
      </c>
      <c r="G18" s="253" t="s">
        <v>18</v>
      </c>
      <c r="H18" s="270" t="s">
        <v>21</v>
      </c>
      <c r="I18" s="270" t="s">
        <v>26</v>
      </c>
      <c r="J18" s="270" t="s">
        <v>18</v>
      </c>
      <c r="K18" s="270" t="s">
        <v>18</v>
      </c>
      <c r="L18" s="270" t="s">
        <v>26</v>
      </c>
      <c r="M18" s="277" t="s">
        <v>468</v>
      </c>
    </row>
    <row r="19" spans="2:13" ht="12.6" customHeight="1" x14ac:dyDescent="0.25">
      <c r="B19" s="112" t="s">
        <v>190</v>
      </c>
      <c r="C19" s="272">
        <v>46035</v>
      </c>
      <c r="D19" s="271">
        <v>0.41666666666666669</v>
      </c>
      <c r="E19" s="270" t="s">
        <v>358</v>
      </c>
      <c r="F19" s="373" t="s">
        <v>401</v>
      </c>
      <c r="G19" s="253" t="s">
        <v>18</v>
      </c>
      <c r="H19" s="270" t="s">
        <v>366</v>
      </c>
      <c r="I19" s="270" t="s">
        <v>26</v>
      </c>
      <c r="J19" s="270" t="s">
        <v>18</v>
      </c>
      <c r="K19" s="270" t="s">
        <v>18</v>
      </c>
      <c r="L19" s="270" t="s">
        <v>26</v>
      </c>
      <c r="M19" s="277" t="s">
        <v>468</v>
      </c>
    </row>
    <row r="20" spans="2:13" ht="12.6" customHeight="1" x14ac:dyDescent="0.25">
      <c r="B20" s="112" t="s">
        <v>201</v>
      </c>
      <c r="C20" s="88">
        <v>46035</v>
      </c>
      <c r="D20" s="271">
        <v>0.41666666666666669</v>
      </c>
      <c r="E20" s="270" t="s">
        <v>116</v>
      </c>
      <c r="F20" s="264" t="s">
        <v>453</v>
      </c>
      <c r="G20" s="253" t="s">
        <v>18</v>
      </c>
      <c r="H20" s="270" t="s">
        <v>0</v>
      </c>
      <c r="I20" s="270" t="s">
        <v>26</v>
      </c>
      <c r="J20" s="270" t="s">
        <v>18</v>
      </c>
      <c r="K20" s="270" t="s">
        <v>18</v>
      </c>
      <c r="L20" s="270" t="s">
        <v>26</v>
      </c>
      <c r="M20" s="277" t="s">
        <v>468</v>
      </c>
    </row>
    <row r="21" spans="2:13" ht="12.6" customHeight="1" x14ac:dyDescent="0.25">
      <c r="B21" s="112" t="s">
        <v>191</v>
      </c>
      <c r="C21" s="272">
        <v>46036</v>
      </c>
      <c r="D21" s="271">
        <v>0.41666666666666669</v>
      </c>
      <c r="E21" s="270" t="s">
        <v>358</v>
      </c>
      <c r="F21" s="373" t="s">
        <v>401</v>
      </c>
      <c r="G21" s="253" t="s">
        <v>18</v>
      </c>
      <c r="H21" s="270" t="s">
        <v>366</v>
      </c>
      <c r="I21" s="270" t="s">
        <v>26</v>
      </c>
      <c r="J21" s="270" t="s">
        <v>18</v>
      </c>
      <c r="K21" s="270" t="s">
        <v>18</v>
      </c>
      <c r="L21" s="270" t="s">
        <v>26</v>
      </c>
      <c r="M21" s="277" t="s">
        <v>468</v>
      </c>
    </row>
    <row r="22" spans="2:13" ht="12.6" customHeight="1" x14ac:dyDescent="0.25">
      <c r="B22" s="112" t="s">
        <v>202</v>
      </c>
      <c r="C22" s="88">
        <v>46036</v>
      </c>
      <c r="D22" s="271">
        <v>0.41666666666666669</v>
      </c>
      <c r="E22" s="270" t="s">
        <v>116</v>
      </c>
      <c r="F22" s="264" t="s">
        <v>453</v>
      </c>
      <c r="G22" s="253" t="s">
        <v>18</v>
      </c>
      <c r="H22" s="270" t="s">
        <v>109</v>
      </c>
      <c r="I22" s="270" t="s">
        <v>26</v>
      </c>
      <c r="J22" s="270" t="s">
        <v>18</v>
      </c>
      <c r="K22" s="270" t="s">
        <v>18</v>
      </c>
      <c r="L22" s="270" t="s">
        <v>26</v>
      </c>
      <c r="M22" s="277" t="s">
        <v>468</v>
      </c>
    </row>
    <row r="23" spans="2:13" ht="12.6" customHeight="1" x14ac:dyDescent="0.25">
      <c r="B23" s="112" t="s">
        <v>143</v>
      </c>
      <c r="C23" s="88">
        <v>46036</v>
      </c>
      <c r="D23" s="271">
        <v>0.41666666666666702</v>
      </c>
      <c r="E23" s="270" t="s">
        <v>116</v>
      </c>
      <c r="F23" s="264" t="s">
        <v>368</v>
      </c>
      <c r="G23" s="253" t="s">
        <v>18</v>
      </c>
      <c r="H23" s="270" t="s">
        <v>369</v>
      </c>
      <c r="I23" s="270" t="s">
        <v>26</v>
      </c>
      <c r="J23" s="270" t="s">
        <v>18</v>
      </c>
      <c r="K23" s="270" t="s">
        <v>18</v>
      </c>
      <c r="L23" s="270" t="s">
        <v>26</v>
      </c>
      <c r="M23" s="277" t="s">
        <v>468</v>
      </c>
    </row>
    <row r="24" spans="2:13" ht="12.6" customHeight="1" x14ac:dyDescent="0.25">
      <c r="B24" s="112" t="s">
        <v>203</v>
      </c>
      <c r="C24" s="88">
        <v>46037</v>
      </c>
      <c r="D24" s="271">
        <v>0.41666666666666669</v>
      </c>
      <c r="E24" s="270" t="s">
        <v>116</v>
      </c>
      <c r="F24" s="264" t="s">
        <v>453</v>
      </c>
      <c r="G24" s="253" t="s">
        <v>18</v>
      </c>
      <c r="H24" s="270" t="s">
        <v>227</v>
      </c>
      <c r="I24" s="270" t="s">
        <v>26</v>
      </c>
      <c r="J24" s="270" t="s">
        <v>18</v>
      </c>
      <c r="K24" s="270" t="s">
        <v>18</v>
      </c>
      <c r="L24" s="270" t="s">
        <v>26</v>
      </c>
      <c r="M24" s="277" t="s">
        <v>468</v>
      </c>
    </row>
    <row r="25" spans="2:13" ht="12.6" customHeight="1" x14ac:dyDescent="0.25">
      <c r="B25" s="112" t="s">
        <v>171</v>
      </c>
      <c r="C25" s="88">
        <v>46056</v>
      </c>
      <c r="D25" s="271">
        <v>0.41666666666666702</v>
      </c>
      <c r="E25" s="270" t="s">
        <v>390</v>
      </c>
      <c r="F25" s="374" t="s">
        <v>389</v>
      </c>
      <c r="G25" s="253" t="s">
        <v>18</v>
      </c>
      <c r="H25" s="270" t="s">
        <v>369</v>
      </c>
      <c r="I25" s="270" t="s">
        <v>26</v>
      </c>
      <c r="J25" s="270" t="s">
        <v>18</v>
      </c>
      <c r="K25" s="270" t="s">
        <v>18</v>
      </c>
      <c r="L25" s="270" t="s">
        <v>26</v>
      </c>
      <c r="M25" s="277" t="s">
        <v>468</v>
      </c>
    </row>
    <row r="26" spans="2:13" ht="12.6" customHeight="1" x14ac:dyDescent="0.25">
      <c r="B26" s="112" t="s">
        <v>177</v>
      </c>
      <c r="C26" s="88">
        <v>46058</v>
      </c>
      <c r="D26" s="271">
        <v>0.41666666666666702</v>
      </c>
      <c r="E26" s="270" t="s">
        <v>377</v>
      </c>
      <c r="F26" s="373" t="s">
        <v>363</v>
      </c>
      <c r="G26" s="253" t="s">
        <v>18</v>
      </c>
      <c r="H26" s="270" t="s">
        <v>371</v>
      </c>
      <c r="I26" s="270" t="s">
        <v>26</v>
      </c>
      <c r="J26" s="270" t="s">
        <v>18</v>
      </c>
      <c r="K26" s="270" t="s">
        <v>18</v>
      </c>
      <c r="L26" s="270" t="s">
        <v>26</v>
      </c>
      <c r="M26" s="277" t="s">
        <v>468</v>
      </c>
    </row>
    <row r="27" spans="2:13" ht="12.6" customHeight="1" x14ac:dyDescent="0.25">
      <c r="B27" s="112" t="s">
        <v>178</v>
      </c>
      <c r="C27" s="88">
        <v>46059</v>
      </c>
      <c r="D27" s="271">
        <v>0.41666666666666702</v>
      </c>
      <c r="E27" s="270" t="s">
        <v>377</v>
      </c>
      <c r="F27" s="269" t="s">
        <v>363</v>
      </c>
      <c r="G27" s="253" t="s">
        <v>18</v>
      </c>
      <c r="H27" s="270" t="s">
        <v>367</v>
      </c>
      <c r="I27" s="270" t="s">
        <v>26</v>
      </c>
      <c r="J27" s="270" t="s">
        <v>18</v>
      </c>
      <c r="K27" s="270" t="s">
        <v>18</v>
      </c>
      <c r="L27" s="270" t="s">
        <v>26</v>
      </c>
      <c r="M27" s="277" t="s">
        <v>468</v>
      </c>
    </row>
    <row r="28" spans="2:13" ht="12.6" customHeight="1" x14ac:dyDescent="0.25">
      <c r="B28" s="112" t="s">
        <v>140</v>
      </c>
      <c r="C28" s="88">
        <v>46062</v>
      </c>
      <c r="D28" s="271">
        <v>0.41666666666666669</v>
      </c>
      <c r="E28" s="270" t="s">
        <v>116</v>
      </c>
      <c r="F28" s="264" t="s">
        <v>365</v>
      </c>
      <c r="G28" s="253" t="s">
        <v>18</v>
      </c>
      <c r="H28" s="270" t="s">
        <v>366</v>
      </c>
      <c r="I28" s="270" t="s">
        <v>26</v>
      </c>
      <c r="J28" s="270" t="s">
        <v>18</v>
      </c>
      <c r="K28" s="270" t="s">
        <v>18</v>
      </c>
      <c r="L28" s="270" t="s">
        <v>26</v>
      </c>
      <c r="M28" s="277" t="s">
        <v>468</v>
      </c>
    </row>
    <row r="29" spans="2:13" ht="12.6" customHeight="1" x14ac:dyDescent="0.25">
      <c r="B29" s="112" t="s">
        <v>141</v>
      </c>
      <c r="C29" s="88">
        <v>46063</v>
      </c>
      <c r="D29" s="271">
        <v>0.41666666666666702</v>
      </c>
      <c r="E29" s="270" t="s">
        <v>116</v>
      </c>
      <c r="F29" s="264" t="s">
        <v>365</v>
      </c>
      <c r="G29" s="253" t="s">
        <v>18</v>
      </c>
      <c r="H29" s="270" t="s">
        <v>382</v>
      </c>
      <c r="I29" s="270" t="s">
        <v>26</v>
      </c>
      <c r="J29" s="270" t="s">
        <v>18</v>
      </c>
      <c r="K29" s="270" t="s">
        <v>18</v>
      </c>
      <c r="L29" s="270" t="s">
        <v>26</v>
      </c>
      <c r="M29" s="277" t="s">
        <v>468</v>
      </c>
    </row>
    <row r="30" spans="2:13" ht="12.6" customHeight="1" x14ac:dyDescent="0.25">
      <c r="B30" s="112" t="s">
        <v>152</v>
      </c>
      <c r="C30" s="88">
        <v>46064</v>
      </c>
      <c r="D30" s="271">
        <v>0.41666666666666702</v>
      </c>
      <c r="E30" s="270" t="s">
        <v>377</v>
      </c>
      <c r="F30" s="264" t="s">
        <v>364</v>
      </c>
      <c r="G30" s="253" t="s">
        <v>18</v>
      </c>
      <c r="H30" s="270" t="s">
        <v>0</v>
      </c>
      <c r="I30" s="270" t="s">
        <v>26</v>
      </c>
      <c r="J30" s="270" t="s">
        <v>18</v>
      </c>
      <c r="K30" s="270" t="s">
        <v>18</v>
      </c>
      <c r="L30" s="270" t="s">
        <v>26</v>
      </c>
      <c r="M30" s="277" t="s">
        <v>468</v>
      </c>
    </row>
    <row r="31" spans="2:13" ht="12.6" customHeight="1" x14ac:dyDescent="0.25">
      <c r="B31" s="112" t="s">
        <v>151</v>
      </c>
      <c r="C31" s="262">
        <v>46065</v>
      </c>
      <c r="D31" s="271">
        <v>0.41666666666666702</v>
      </c>
      <c r="E31" s="270" t="s">
        <v>377</v>
      </c>
      <c r="F31" s="264" t="s">
        <v>364</v>
      </c>
      <c r="G31" s="253" t="s">
        <v>18</v>
      </c>
      <c r="H31" s="270" t="s">
        <v>376</v>
      </c>
      <c r="I31" s="270" t="s">
        <v>26</v>
      </c>
      <c r="J31" s="270" t="s">
        <v>18</v>
      </c>
      <c r="K31" s="270" t="s">
        <v>18</v>
      </c>
      <c r="L31" s="270" t="s">
        <v>26</v>
      </c>
      <c r="M31" s="289" t="s">
        <v>458</v>
      </c>
    </row>
    <row r="32" spans="2:13" ht="12.6" customHeight="1" x14ac:dyDescent="0.25">
      <c r="B32" s="112" t="s">
        <v>194</v>
      </c>
      <c r="C32" s="88">
        <v>46076</v>
      </c>
      <c r="D32" s="271">
        <v>0.41666666666666669</v>
      </c>
      <c r="E32" s="270" t="s">
        <v>450</v>
      </c>
      <c r="F32" s="264" t="s">
        <v>459</v>
      </c>
      <c r="G32" s="253" t="s">
        <v>18</v>
      </c>
      <c r="H32" s="270" t="s">
        <v>374</v>
      </c>
      <c r="I32" s="270" t="s">
        <v>26</v>
      </c>
      <c r="J32" s="270" t="s">
        <v>18</v>
      </c>
      <c r="K32" s="270" t="s">
        <v>18</v>
      </c>
      <c r="L32" s="270" t="s">
        <v>26</v>
      </c>
      <c r="M32" s="270" t="s">
        <v>468</v>
      </c>
    </row>
    <row r="33" spans="2:13" ht="12.6" customHeight="1" x14ac:dyDescent="0.25">
      <c r="B33" s="112" t="s">
        <v>146</v>
      </c>
      <c r="C33" s="88">
        <v>46076</v>
      </c>
      <c r="D33" s="271">
        <v>0.41666666666666702</v>
      </c>
      <c r="E33" s="375" t="s">
        <v>341</v>
      </c>
      <c r="F33" s="264" t="s">
        <v>370</v>
      </c>
      <c r="G33" s="253" t="s">
        <v>18</v>
      </c>
      <c r="H33" s="270" t="s">
        <v>379</v>
      </c>
      <c r="I33" s="270" t="s">
        <v>26</v>
      </c>
      <c r="J33" s="270" t="s">
        <v>18</v>
      </c>
      <c r="K33" s="270" t="s">
        <v>18</v>
      </c>
      <c r="L33" s="270" t="s">
        <v>26</v>
      </c>
      <c r="M33" s="277" t="s">
        <v>468</v>
      </c>
    </row>
    <row r="34" spans="2:13" ht="12.6" customHeight="1" x14ac:dyDescent="0.25">
      <c r="B34" s="112" t="s">
        <v>195</v>
      </c>
      <c r="C34" s="88">
        <v>46077</v>
      </c>
      <c r="D34" s="271">
        <v>0.41666666666666669</v>
      </c>
      <c r="E34" s="270" t="s">
        <v>450</v>
      </c>
      <c r="F34" s="264" t="s">
        <v>459</v>
      </c>
      <c r="G34" s="253" t="s">
        <v>18</v>
      </c>
      <c r="H34" s="270" t="s">
        <v>374</v>
      </c>
      <c r="I34" s="270" t="s">
        <v>26</v>
      </c>
      <c r="J34" s="270" t="s">
        <v>18</v>
      </c>
      <c r="K34" s="270" t="s">
        <v>18</v>
      </c>
      <c r="L34" s="270" t="s">
        <v>26</v>
      </c>
      <c r="M34" s="277" t="s">
        <v>468</v>
      </c>
    </row>
    <row r="35" spans="2:13" ht="12.6" customHeight="1" x14ac:dyDescent="0.25">
      <c r="B35" s="112" t="s">
        <v>142</v>
      </c>
      <c r="C35" s="88">
        <v>46077</v>
      </c>
      <c r="D35" s="271">
        <v>0.41666666666666702</v>
      </c>
      <c r="E35" s="375" t="s">
        <v>116</v>
      </c>
      <c r="F35" s="264" t="s">
        <v>368</v>
      </c>
      <c r="G35" s="253" t="s">
        <v>18</v>
      </c>
      <c r="H35" s="270" t="s">
        <v>366</v>
      </c>
      <c r="I35" s="270" t="s">
        <v>26</v>
      </c>
      <c r="J35" s="270" t="s">
        <v>18</v>
      </c>
      <c r="K35" s="270" t="s">
        <v>18</v>
      </c>
      <c r="L35" s="270" t="s">
        <v>26</v>
      </c>
      <c r="M35" s="277" t="s">
        <v>468</v>
      </c>
    </row>
    <row r="36" spans="2:13" ht="12.6" customHeight="1" x14ac:dyDescent="0.25">
      <c r="B36" s="112" t="s">
        <v>166</v>
      </c>
      <c r="C36" s="88">
        <v>46077</v>
      </c>
      <c r="D36" s="271">
        <v>0.41666666666666702</v>
      </c>
      <c r="E36" s="375" t="s">
        <v>116</v>
      </c>
      <c r="F36" s="264" t="s">
        <v>386</v>
      </c>
      <c r="G36" s="253" t="s">
        <v>18</v>
      </c>
      <c r="H36" s="270" t="s">
        <v>21</v>
      </c>
      <c r="I36" s="270" t="s">
        <v>26</v>
      </c>
      <c r="J36" s="270" t="s">
        <v>18</v>
      </c>
      <c r="K36" s="270" t="s">
        <v>18</v>
      </c>
      <c r="L36" s="270" t="s">
        <v>26</v>
      </c>
      <c r="M36" s="277" t="s">
        <v>468</v>
      </c>
    </row>
    <row r="37" spans="2:13" ht="12.6" customHeight="1" x14ac:dyDescent="0.25">
      <c r="B37" s="112" t="s">
        <v>196</v>
      </c>
      <c r="C37" s="88">
        <v>46078</v>
      </c>
      <c r="D37" s="271">
        <v>0.41666666666666669</v>
      </c>
      <c r="E37" s="270" t="s">
        <v>450</v>
      </c>
      <c r="F37" s="264" t="s">
        <v>459</v>
      </c>
      <c r="G37" s="253" t="s">
        <v>18</v>
      </c>
      <c r="H37" s="270" t="s">
        <v>369</v>
      </c>
      <c r="I37" s="270" t="s">
        <v>26</v>
      </c>
      <c r="J37" s="270" t="s">
        <v>18</v>
      </c>
      <c r="K37" s="270" t="s">
        <v>18</v>
      </c>
      <c r="L37" s="270" t="s">
        <v>26</v>
      </c>
      <c r="M37" s="277" t="s">
        <v>468</v>
      </c>
    </row>
    <row r="38" spans="2:13" ht="12.6" customHeight="1" x14ac:dyDescent="0.25">
      <c r="B38" s="112" t="s">
        <v>167</v>
      </c>
      <c r="C38" s="88">
        <v>46078</v>
      </c>
      <c r="D38" s="271">
        <v>0.41666666666666702</v>
      </c>
      <c r="E38" s="270" t="s">
        <v>116</v>
      </c>
      <c r="F38" s="264" t="s">
        <v>386</v>
      </c>
      <c r="G38" s="253" t="s">
        <v>18</v>
      </c>
      <c r="H38" s="270" t="s">
        <v>0</v>
      </c>
      <c r="I38" s="270" t="s">
        <v>26</v>
      </c>
      <c r="J38" s="270" t="s">
        <v>18</v>
      </c>
      <c r="K38" s="270" t="s">
        <v>18</v>
      </c>
      <c r="L38" s="270" t="s">
        <v>26</v>
      </c>
      <c r="M38" s="277" t="s">
        <v>468</v>
      </c>
    </row>
    <row r="39" spans="2:13" ht="12.6" customHeight="1" x14ac:dyDescent="0.25">
      <c r="B39" s="112" t="s">
        <v>188</v>
      </c>
      <c r="C39" s="88">
        <v>46079</v>
      </c>
      <c r="D39" s="271">
        <v>0.41666666666666669</v>
      </c>
      <c r="E39" s="270" t="s">
        <v>358</v>
      </c>
      <c r="F39" s="373" t="s">
        <v>401</v>
      </c>
      <c r="G39" s="253" t="s">
        <v>18</v>
      </c>
      <c r="H39" s="270" t="s">
        <v>367</v>
      </c>
      <c r="I39" s="270" t="s">
        <v>26</v>
      </c>
      <c r="J39" s="270" t="s">
        <v>18</v>
      </c>
      <c r="K39" s="270" t="s">
        <v>18</v>
      </c>
      <c r="L39" s="270" t="s">
        <v>26</v>
      </c>
      <c r="M39" s="277" t="s">
        <v>468</v>
      </c>
    </row>
    <row r="40" spans="2:13" ht="12.6" customHeight="1" x14ac:dyDescent="0.25">
      <c r="B40" s="112" t="s">
        <v>197</v>
      </c>
      <c r="C40" s="88">
        <v>46079</v>
      </c>
      <c r="D40" s="271">
        <v>0.41666666666666669</v>
      </c>
      <c r="E40" s="270" t="s">
        <v>450</v>
      </c>
      <c r="F40" s="264" t="s">
        <v>459</v>
      </c>
      <c r="G40" s="253" t="s">
        <v>18</v>
      </c>
      <c r="H40" s="270" t="s">
        <v>369</v>
      </c>
      <c r="I40" s="270" t="s">
        <v>26</v>
      </c>
      <c r="J40" s="270" t="s">
        <v>18</v>
      </c>
      <c r="K40" s="270" t="s">
        <v>18</v>
      </c>
      <c r="L40" s="270" t="s">
        <v>26</v>
      </c>
      <c r="M40" s="375" t="s">
        <v>468</v>
      </c>
    </row>
    <row r="41" spans="2:13" ht="12.6" customHeight="1" x14ac:dyDescent="0.25">
      <c r="B41" s="112" t="s">
        <v>168</v>
      </c>
      <c r="C41" s="88">
        <v>46079</v>
      </c>
      <c r="D41" s="271">
        <v>0.41666666666666702</v>
      </c>
      <c r="E41" s="270" t="s">
        <v>116</v>
      </c>
      <c r="F41" s="264" t="s">
        <v>386</v>
      </c>
      <c r="G41" s="253" t="s">
        <v>18</v>
      </c>
      <c r="H41" s="270" t="s">
        <v>109</v>
      </c>
      <c r="I41" s="270" t="s">
        <v>26</v>
      </c>
      <c r="J41" s="270" t="s">
        <v>18</v>
      </c>
      <c r="K41" s="270" t="s">
        <v>18</v>
      </c>
      <c r="L41" s="270" t="s">
        <v>26</v>
      </c>
      <c r="M41" s="277" t="s">
        <v>468</v>
      </c>
    </row>
    <row r="42" spans="2:13" ht="12.6" customHeight="1" x14ac:dyDescent="0.25">
      <c r="B42" s="112" t="s">
        <v>182</v>
      </c>
      <c r="C42" s="88">
        <v>46080</v>
      </c>
      <c r="D42" s="271">
        <v>0.41666666666666669</v>
      </c>
      <c r="E42" s="270" t="s">
        <v>346</v>
      </c>
      <c r="F42" s="375" t="s">
        <v>356</v>
      </c>
      <c r="G42" s="253" t="s">
        <v>18</v>
      </c>
      <c r="H42" s="270" t="s">
        <v>382</v>
      </c>
      <c r="I42" s="270" t="s">
        <v>26</v>
      </c>
      <c r="J42" s="270" t="s">
        <v>18</v>
      </c>
      <c r="K42" s="270" t="s">
        <v>18</v>
      </c>
      <c r="L42" s="270" t="s">
        <v>26</v>
      </c>
      <c r="M42" s="277" t="s">
        <v>468</v>
      </c>
    </row>
    <row r="43" spans="2:13" ht="12.6" customHeight="1" x14ac:dyDescent="0.25">
      <c r="B43" s="112" t="s">
        <v>189</v>
      </c>
      <c r="C43" s="88">
        <v>46080</v>
      </c>
      <c r="D43" s="271">
        <v>0.41666666666666669</v>
      </c>
      <c r="E43" s="270" t="s">
        <v>358</v>
      </c>
      <c r="F43" s="269" t="s">
        <v>401</v>
      </c>
      <c r="G43" s="253" t="s">
        <v>18</v>
      </c>
      <c r="H43" s="270" t="s">
        <v>367</v>
      </c>
      <c r="I43" s="270" t="s">
        <v>26</v>
      </c>
      <c r="J43" s="270" t="s">
        <v>18</v>
      </c>
      <c r="K43" s="270" t="s">
        <v>18</v>
      </c>
      <c r="L43" s="270" t="s">
        <v>26</v>
      </c>
      <c r="M43" s="277" t="s">
        <v>468</v>
      </c>
    </row>
    <row r="44" spans="2:13" ht="12.6" customHeight="1" x14ac:dyDescent="0.25">
      <c r="B44" s="112" t="s">
        <v>169</v>
      </c>
      <c r="C44" s="88">
        <v>46080</v>
      </c>
      <c r="D44" s="271">
        <v>0.41666666666666702</v>
      </c>
      <c r="E44" s="270" t="s">
        <v>116</v>
      </c>
      <c r="F44" s="264" t="s">
        <v>386</v>
      </c>
      <c r="G44" s="253" t="s">
        <v>18</v>
      </c>
      <c r="H44" s="270" t="s">
        <v>227</v>
      </c>
      <c r="I44" s="270" t="s">
        <v>26</v>
      </c>
      <c r="J44" s="270" t="s">
        <v>18</v>
      </c>
      <c r="K44" s="270" t="s">
        <v>18</v>
      </c>
      <c r="L44" s="270" t="s">
        <v>26</v>
      </c>
      <c r="M44" s="277" t="s">
        <v>468</v>
      </c>
    </row>
    <row r="45" spans="2:13" ht="12.6" customHeight="1" x14ac:dyDescent="0.25">
      <c r="B45" s="112" t="s">
        <v>170</v>
      </c>
      <c r="C45" s="88">
        <v>46084</v>
      </c>
      <c r="D45" s="271">
        <v>0.41666666666666702</v>
      </c>
      <c r="E45" s="270" t="s">
        <v>388</v>
      </c>
      <c r="F45" s="375" t="s">
        <v>387</v>
      </c>
      <c r="G45" s="253" t="s">
        <v>18</v>
      </c>
      <c r="H45" s="270" t="s">
        <v>369</v>
      </c>
      <c r="I45" s="270" t="s">
        <v>26</v>
      </c>
      <c r="J45" s="270" t="s">
        <v>18</v>
      </c>
      <c r="K45" s="270" t="s">
        <v>18</v>
      </c>
      <c r="L45" s="270" t="s">
        <v>26</v>
      </c>
      <c r="M45" s="277" t="s">
        <v>468</v>
      </c>
    </row>
    <row r="46" spans="2:13" ht="12.6" customHeight="1" x14ac:dyDescent="0.25">
      <c r="B46" s="112" t="s">
        <v>172</v>
      </c>
      <c r="C46" s="88">
        <v>46084</v>
      </c>
      <c r="D46" s="271">
        <v>0.41666666666666702</v>
      </c>
      <c r="E46" s="270" t="s">
        <v>390</v>
      </c>
      <c r="F46" s="374" t="s">
        <v>389</v>
      </c>
      <c r="G46" s="253" t="s">
        <v>18</v>
      </c>
      <c r="H46" s="270" t="s">
        <v>366</v>
      </c>
      <c r="I46" s="270" t="s">
        <v>26</v>
      </c>
      <c r="J46" s="270" t="s">
        <v>18</v>
      </c>
      <c r="K46" s="270" t="s">
        <v>18</v>
      </c>
      <c r="L46" s="270" t="s">
        <v>26</v>
      </c>
      <c r="M46" s="277" t="s">
        <v>468</v>
      </c>
    </row>
    <row r="47" spans="2:13" ht="12.6" customHeight="1" x14ac:dyDescent="0.25">
      <c r="B47" s="112" t="s">
        <v>147</v>
      </c>
      <c r="C47" s="88">
        <v>46086</v>
      </c>
      <c r="D47" s="271">
        <v>0.41666666666666702</v>
      </c>
      <c r="E47" s="270" t="s">
        <v>372</v>
      </c>
      <c r="F47" s="264" t="s">
        <v>373</v>
      </c>
      <c r="G47" s="253" t="s">
        <v>18</v>
      </c>
      <c r="H47" s="270" t="s">
        <v>366</v>
      </c>
      <c r="I47" s="270" t="s">
        <v>26</v>
      </c>
      <c r="J47" s="270" t="s">
        <v>18</v>
      </c>
      <c r="K47" s="270" t="s">
        <v>18</v>
      </c>
      <c r="L47" s="270" t="s">
        <v>26</v>
      </c>
      <c r="M47" s="277" t="s">
        <v>468</v>
      </c>
    </row>
    <row r="48" spans="2:13" ht="12.6" customHeight="1" x14ac:dyDescent="0.25">
      <c r="B48" s="112" t="s">
        <v>153</v>
      </c>
      <c r="C48" s="88">
        <v>46086</v>
      </c>
      <c r="D48" s="271">
        <v>0.41666666666666702</v>
      </c>
      <c r="E48" s="270" t="s">
        <v>377</v>
      </c>
      <c r="F48" s="264" t="s">
        <v>364</v>
      </c>
      <c r="G48" s="253" t="s">
        <v>18</v>
      </c>
      <c r="H48" s="270" t="s">
        <v>22</v>
      </c>
      <c r="I48" s="270" t="s">
        <v>26</v>
      </c>
      <c r="J48" s="270" t="s">
        <v>18</v>
      </c>
      <c r="K48" s="270" t="s">
        <v>18</v>
      </c>
      <c r="L48" s="270" t="s">
        <v>26</v>
      </c>
      <c r="M48" s="277" t="s">
        <v>468</v>
      </c>
    </row>
    <row r="49" spans="2:13" ht="12.6" customHeight="1" x14ac:dyDescent="0.25">
      <c r="B49" s="112" t="s">
        <v>148</v>
      </c>
      <c r="C49" s="88">
        <v>46087</v>
      </c>
      <c r="D49" s="271">
        <v>0.41666666666666702</v>
      </c>
      <c r="E49" s="270" t="s">
        <v>372</v>
      </c>
      <c r="F49" s="264" t="s">
        <v>373</v>
      </c>
      <c r="G49" s="253" t="s">
        <v>18</v>
      </c>
      <c r="H49" s="270" t="s">
        <v>374</v>
      </c>
      <c r="I49" s="270" t="s">
        <v>26</v>
      </c>
      <c r="J49" s="270" t="s">
        <v>18</v>
      </c>
      <c r="K49" s="270" t="s">
        <v>18</v>
      </c>
      <c r="L49" s="270" t="s">
        <v>26</v>
      </c>
      <c r="M49" s="277" t="s">
        <v>468</v>
      </c>
    </row>
    <row r="50" spans="2:13" ht="12.6" customHeight="1" x14ac:dyDescent="0.25">
      <c r="B50" s="112" t="s">
        <v>154</v>
      </c>
      <c r="C50" s="88">
        <v>46087</v>
      </c>
      <c r="D50" s="271">
        <v>0.41666666666666702</v>
      </c>
      <c r="E50" s="270" t="s">
        <v>377</v>
      </c>
      <c r="F50" s="264" t="s">
        <v>364</v>
      </c>
      <c r="G50" s="253" t="s">
        <v>18</v>
      </c>
      <c r="H50" s="270" t="s">
        <v>19</v>
      </c>
      <c r="I50" s="270" t="s">
        <v>26</v>
      </c>
      <c r="J50" s="270" t="s">
        <v>18</v>
      </c>
      <c r="K50" s="270" t="s">
        <v>18</v>
      </c>
      <c r="L50" s="270"/>
      <c r="M50" s="375" t="s">
        <v>468</v>
      </c>
    </row>
    <row r="51" spans="2:13" ht="12.6" customHeight="1" x14ac:dyDescent="0.25">
      <c r="B51" s="112" t="s">
        <v>163</v>
      </c>
      <c r="C51" s="88">
        <v>46088</v>
      </c>
      <c r="D51" s="271">
        <v>0.41666666666666669</v>
      </c>
      <c r="E51" s="270" t="s">
        <v>463</v>
      </c>
      <c r="F51" s="375" t="s">
        <v>464</v>
      </c>
      <c r="G51" s="253" t="s">
        <v>18</v>
      </c>
      <c r="H51" s="270" t="s">
        <v>357</v>
      </c>
      <c r="I51" s="270" t="s">
        <v>26</v>
      </c>
      <c r="J51" s="270" t="s">
        <v>18</v>
      </c>
      <c r="K51" s="270" t="s">
        <v>18</v>
      </c>
      <c r="L51" s="270" t="s">
        <v>26</v>
      </c>
      <c r="M51" s="277" t="s">
        <v>468</v>
      </c>
    </row>
    <row r="52" spans="2:13" ht="12.6" customHeight="1" x14ac:dyDescent="0.2">
      <c r="B52" s="112" t="s">
        <v>186</v>
      </c>
      <c r="C52" s="88">
        <v>46090</v>
      </c>
      <c r="D52" s="271">
        <v>0.41666666666666669</v>
      </c>
      <c r="E52" s="270" t="s">
        <v>116</v>
      </c>
      <c r="F52" s="265" t="s">
        <v>400</v>
      </c>
      <c r="G52" s="253" t="s">
        <v>18</v>
      </c>
      <c r="H52" s="270" t="s">
        <v>375</v>
      </c>
      <c r="I52" s="270" t="s">
        <v>26</v>
      </c>
      <c r="J52" s="270" t="s">
        <v>18</v>
      </c>
      <c r="K52" s="270" t="s">
        <v>18</v>
      </c>
      <c r="L52" s="270" t="s">
        <v>26</v>
      </c>
      <c r="M52" s="277" t="s">
        <v>468</v>
      </c>
    </row>
    <row r="53" spans="2:13" ht="12.6" customHeight="1" x14ac:dyDescent="0.25">
      <c r="B53" s="112" t="s">
        <v>162</v>
      </c>
      <c r="C53" s="88">
        <v>46091</v>
      </c>
      <c r="D53" s="271">
        <v>0.41666666666666702</v>
      </c>
      <c r="E53" s="270" t="s">
        <v>116</v>
      </c>
      <c r="F53" s="375" t="s">
        <v>385</v>
      </c>
      <c r="G53" s="253" t="s">
        <v>18</v>
      </c>
      <c r="H53" s="270" t="s">
        <v>460</v>
      </c>
      <c r="I53" s="270" t="s">
        <v>26</v>
      </c>
      <c r="J53" s="270" t="s">
        <v>18</v>
      </c>
      <c r="K53" s="270" t="s">
        <v>18</v>
      </c>
      <c r="L53" s="270" t="s">
        <v>26</v>
      </c>
      <c r="M53" s="277" t="s">
        <v>468</v>
      </c>
    </row>
    <row r="54" spans="2:13" ht="12.6" customHeight="1" x14ac:dyDescent="0.25">
      <c r="B54" s="112" t="s">
        <v>149</v>
      </c>
      <c r="C54" s="88">
        <v>46104</v>
      </c>
      <c r="D54" s="271">
        <v>0.41666666666666702</v>
      </c>
      <c r="E54" s="334" t="s">
        <v>372</v>
      </c>
      <c r="F54" s="264" t="s">
        <v>373</v>
      </c>
      <c r="G54" s="253" t="s">
        <v>18</v>
      </c>
      <c r="H54" s="270" t="s">
        <v>375</v>
      </c>
      <c r="I54" s="270" t="s">
        <v>26</v>
      </c>
      <c r="J54" s="270" t="s">
        <v>18</v>
      </c>
      <c r="K54" s="270" t="s">
        <v>18</v>
      </c>
      <c r="L54" s="270" t="s">
        <v>26</v>
      </c>
      <c r="M54" s="277" t="s">
        <v>468</v>
      </c>
    </row>
    <row r="55" spans="2:13" ht="12.6" customHeight="1" x14ac:dyDescent="0.25">
      <c r="B55" s="112" t="s">
        <v>155</v>
      </c>
      <c r="C55" s="88">
        <v>46104</v>
      </c>
      <c r="D55" s="271">
        <v>0.41666666666666702</v>
      </c>
      <c r="E55" s="264" t="s">
        <v>381</v>
      </c>
      <c r="F55" s="375" t="s">
        <v>380</v>
      </c>
      <c r="G55" s="253" t="s">
        <v>18</v>
      </c>
      <c r="H55" s="270" t="s">
        <v>376</v>
      </c>
      <c r="I55" s="270" t="s">
        <v>26</v>
      </c>
      <c r="J55" s="270" t="s">
        <v>18</v>
      </c>
      <c r="K55" s="270" t="s">
        <v>18</v>
      </c>
      <c r="L55" s="270" t="s">
        <v>26</v>
      </c>
      <c r="M55" s="277" t="s">
        <v>468</v>
      </c>
    </row>
    <row r="56" spans="2:13" ht="12.6" customHeight="1" x14ac:dyDescent="0.25">
      <c r="B56" s="112" t="s">
        <v>150</v>
      </c>
      <c r="C56" s="88">
        <v>46105</v>
      </c>
      <c r="D56" s="271">
        <v>0.41666666666666702</v>
      </c>
      <c r="E56" s="334" t="s">
        <v>372</v>
      </c>
      <c r="F56" s="264" t="s">
        <v>373</v>
      </c>
      <c r="G56" s="253" t="s">
        <v>18</v>
      </c>
      <c r="H56" s="270" t="s">
        <v>375</v>
      </c>
      <c r="I56" s="270" t="s">
        <v>26</v>
      </c>
      <c r="J56" s="270" t="s">
        <v>18</v>
      </c>
      <c r="K56" s="270" t="s">
        <v>18</v>
      </c>
      <c r="L56" s="270" t="s">
        <v>26</v>
      </c>
      <c r="M56" s="277" t="s">
        <v>468</v>
      </c>
    </row>
    <row r="57" spans="2:13" ht="12.6" customHeight="1" x14ac:dyDescent="0.25">
      <c r="B57" s="112" t="s">
        <v>156</v>
      </c>
      <c r="C57" s="88">
        <v>46105</v>
      </c>
      <c r="D57" s="271">
        <v>0.41666666666666702</v>
      </c>
      <c r="E57" s="264" t="s">
        <v>381</v>
      </c>
      <c r="F57" s="334" t="s">
        <v>380</v>
      </c>
      <c r="G57" s="253" t="s">
        <v>18</v>
      </c>
      <c r="H57" s="270" t="s">
        <v>0</v>
      </c>
      <c r="I57" s="270" t="s">
        <v>26</v>
      </c>
      <c r="J57" s="270" t="s">
        <v>18</v>
      </c>
      <c r="K57" s="270" t="s">
        <v>18</v>
      </c>
      <c r="L57" s="270" t="s">
        <v>26</v>
      </c>
      <c r="M57" s="277" t="s">
        <v>468</v>
      </c>
    </row>
    <row r="58" spans="2:13" ht="12.6" customHeight="1" x14ac:dyDescent="0.25">
      <c r="B58" s="112" t="s">
        <v>180</v>
      </c>
      <c r="C58" s="88">
        <v>46105</v>
      </c>
      <c r="D58" s="271">
        <v>0.41666666666666702</v>
      </c>
      <c r="E58" s="334" t="s">
        <v>346</v>
      </c>
      <c r="F58" s="373" t="s">
        <v>394</v>
      </c>
      <c r="G58" s="253" t="s">
        <v>18</v>
      </c>
      <c r="H58" s="334" t="s">
        <v>366</v>
      </c>
      <c r="I58" s="270" t="s">
        <v>26</v>
      </c>
      <c r="J58" s="270" t="s">
        <v>18</v>
      </c>
      <c r="K58" s="270" t="s">
        <v>18</v>
      </c>
      <c r="L58" s="270" t="s">
        <v>26</v>
      </c>
      <c r="M58" s="277" t="s">
        <v>468</v>
      </c>
    </row>
    <row r="59" spans="2:13" ht="12.6" customHeight="1" x14ac:dyDescent="0.25">
      <c r="B59" s="112" t="s">
        <v>157</v>
      </c>
      <c r="C59" s="88">
        <v>46106</v>
      </c>
      <c r="D59" s="271">
        <v>0.41666666666666702</v>
      </c>
      <c r="E59" s="264" t="s">
        <v>381</v>
      </c>
      <c r="F59" s="375" t="s">
        <v>380</v>
      </c>
      <c r="G59" s="253" t="s">
        <v>18</v>
      </c>
      <c r="H59" s="374" t="s">
        <v>101</v>
      </c>
      <c r="I59" s="270" t="s">
        <v>26</v>
      </c>
      <c r="J59" s="270" t="s">
        <v>18</v>
      </c>
      <c r="K59" s="270" t="s">
        <v>18</v>
      </c>
      <c r="L59" s="270" t="s">
        <v>26</v>
      </c>
      <c r="M59" s="277" t="s">
        <v>468</v>
      </c>
    </row>
    <row r="60" spans="2:13" ht="12.6" customHeight="1" x14ac:dyDescent="0.25">
      <c r="B60" s="112" t="s">
        <v>192</v>
      </c>
      <c r="C60" s="88">
        <v>46107</v>
      </c>
      <c r="D60" s="271">
        <v>0.41666666666666669</v>
      </c>
      <c r="E60" s="334" t="s">
        <v>446</v>
      </c>
      <c r="F60" s="373" t="s">
        <v>447</v>
      </c>
      <c r="G60" s="253" t="s">
        <v>18</v>
      </c>
      <c r="H60" s="334" t="s">
        <v>448</v>
      </c>
      <c r="I60" s="270" t="s">
        <v>26</v>
      </c>
      <c r="J60" s="270" t="s">
        <v>18</v>
      </c>
      <c r="K60" s="270" t="s">
        <v>18</v>
      </c>
      <c r="L60" s="270" t="s">
        <v>26</v>
      </c>
      <c r="M60" s="277" t="s">
        <v>468</v>
      </c>
    </row>
    <row r="61" spans="2:13" ht="12.6" customHeight="1" x14ac:dyDescent="0.25">
      <c r="B61" s="112" t="s">
        <v>158</v>
      </c>
      <c r="C61" s="88">
        <v>46107</v>
      </c>
      <c r="D61" s="271">
        <v>0.41666666666666702</v>
      </c>
      <c r="E61" s="264" t="s">
        <v>381</v>
      </c>
      <c r="F61" s="375" t="s">
        <v>380</v>
      </c>
      <c r="G61" s="253" t="s">
        <v>18</v>
      </c>
      <c r="H61" s="374" t="s">
        <v>100</v>
      </c>
      <c r="I61" s="270" t="s">
        <v>26</v>
      </c>
      <c r="J61" s="270" t="s">
        <v>18</v>
      </c>
      <c r="K61" s="270" t="s">
        <v>18</v>
      </c>
      <c r="L61" s="270" t="s">
        <v>26</v>
      </c>
      <c r="M61" s="277" t="s">
        <v>468</v>
      </c>
    </row>
    <row r="62" spans="2:13" ht="12.6" customHeight="1" x14ac:dyDescent="0.25">
      <c r="B62" s="112" t="s">
        <v>160</v>
      </c>
      <c r="C62" s="88">
        <v>46107</v>
      </c>
      <c r="D62" s="271">
        <v>0.41666666666666702</v>
      </c>
      <c r="E62" s="270" t="s">
        <v>384</v>
      </c>
      <c r="F62" s="375" t="s">
        <v>383</v>
      </c>
      <c r="G62" s="253" t="s">
        <v>18</v>
      </c>
      <c r="H62" s="270" t="s">
        <v>357</v>
      </c>
      <c r="I62" s="270" t="s">
        <v>26</v>
      </c>
      <c r="J62" s="270" t="s">
        <v>18</v>
      </c>
      <c r="K62" s="270" t="s">
        <v>18</v>
      </c>
      <c r="L62" s="270" t="s">
        <v>26</v>
      </c>
      <c r="M62" s="277" t="s">
        <v>468</v>
      </c>
    </row>
    <row r="63" spans="2:13" ht="12.6" customHeight="1" x14ac:dyDescent="0.25">
      <c r="B63" s="112" t="s">
        <v>193</v>
      </c>
      <c r="C63" s="88">
        <v>46108</v>
      </c>
      <c r="D63" s="271">
        <v>0.41666666666666669</v>
      </c>
      <c r="E63" s="334" t="s">
        <v>446</v>
      </c>
      <c r="F63" s="373" t="s">
        <v>447</v>
      </c>
      <c r="G63" s="253" t="s">
        <v>18</v>
      </c>
      <c r="H63" s="270" t="s">
        <v>449</v>
      </c>
      <c r="I63" s="270" t="s">
        <v>26</v>
      </c>
      <c r="J63" s="270" t="s">
        <v>18</v>
      </c>
      <c r="K63" s="270" t="s">
        <v>18</v>
      </c>
      <c r="L63" s="270" t="s">
        <v>26</v>
      </c>
      <c r="M63" s="277" t="s">
        <v>468</v>
      </c>
    </row>
    <row r="64" spans="2:13" ht="12.6" customHeight="1" x14ac:dyDescent="0.25">
      <c r="B64" s="112" t="s">
        <v>159</v>
      </c>
      <c r="C64" s="88">
        <v>46108</v>
      </c>
      <c r="D64" s="271">
        <v>0.41666666666666702</v>
      </c>
      <c r="E64" s="264" t="s">
        <v>381</v>
      </c>
      <c r="F64" s="375" t="s">
        <v>380</v>
      </c>
      <c r="G64" s="253" t="s">
        <v>18</v>
      </c>
      <c r="H64" s="270" t="s">
        <v>382</v>
      </c>
      <c r="I64" s="270" t="s">
        <v>26</v>
      </c>
      <c r="J64" s="270" t="s">
        <v>18</v>
      </c>
      <c r="K64" s="270" t="s">
        <v>18</v>
      </c>
      <c r="L64" s="270" t="s">
        <v>26</v>
      </c>
      <c r="M64" s="277" t="s">
        <v>468</v>
      </c>
    </row>
    <row r="65" spans="2:13" ht="12.6" customHeight="1" x14ac:dyDescent="0.25">
      <c r="B65" s="112" t="s">
        <v>161</v>
      </c>
      <c r="C65" s="88">
        <v>46108</v>
      </c>
      <c r="D65" s="271">
        <v>0.41666666666666702</v>
      </c>
      <c r="E65" s="375" t="s">
        <v>384</v>
      </c>
      <c r="F65" s="270" t="s">
        <v>383</v>
      </c>
      <c r="G65" s="253" t="s">
        <v>18</v>
      </c>
      <c r="H65" s="270" t="s">
        <v>378</v>
      </c>
      <c r="I65" s="270" t="s">
        <v>26</v>
      </c>
      <c r="J65" s="270" t="s">
        <v>18</v>
      </c>
      <c r="K65" s="270" t="s">
        <v>18</v>
      </c>
      <c r="L65" s="270" t="s">
        <v>26</v>
      </c>
      <c r="M65" s="277" t="s">
        <v>468</v>
      </c>
    </row>
    <row r="66" spans="2:13" ht="12.6" customHeight="1" x14ac:dyDescent="0.25">
      <c r="B66" s="112" t="s">
        <v>207</v>
      </c>
      <c r="C66" s="88">
        <v>46112</v>
      </c>
      <c r="D66" s="271">
        <v>0.41666666666666669</v>
      </c>
      <c r="E66" s="270" t="s">
        <v>116</v>
      </c>
      <c r="F66" s="375" t="s">
        <v>456</v>
      </c>
      <c r="G66" s="253" t="s">
        <v>18</v>
      </c>
      <c r="H66" s="270" t="s">
        <v>457</v>
      </c>
      <c r="I66" s="270" t="s">
        <v>26</v>
      </c>
      <c r="J66" s="270" t="s">
        <v>18</v>
      </c>
      <c r="K66" s="270" t="s">
        <v>18</v>
      </c>
      <c r="L66" s="270" t="s">
        <v>26</v>
      </c>
      <c r="M66" s="277" t="s">
        <v>468</v>
      </c>
    </row>
    <row r="67" spans="2:13" ht="12.6" customHeight="1" x14ac:dyDescent="0.25">
      <c r="B67" s="112" t="s">
        <v>173</v>
      </c>
      <c r="C67" s="88">
        <v>46112</v>
      </c>
      <c r="D67" s="271">
        <v>0.41666666666666702</v>
      </c>
      <c r="E67" s="375" t="s">
        <v>390</v>
      </c>
      <c r="F67" s="374" t="s">
        <v>389</v>
      </c>
      <c r="G67" s="253" t="s">
        <v>18</v>
      </c>
      <c r="H67" s="270" t="s">
        <v>382</v>
      </c>
      <c r="I67" s="270" t="s">
        <v>26</v>
      </c>
      <c r="J67" s="270" t="s">
        <v>18</v>
      </c>
      <c r="K67" s="270" t="s">
        <v>18</v>
      </c>
      <c r="L67" s="270" t="s">
        <v>26</v>
      </c>
      <c r="M67" s="277" t="s">
        <v>468</v>
      </c>
    </row>
    <row r="68" spans="2:13" ht="12.6" customHeight="1" x14ac:dyDescent="0.25">
      <c r="B68" s="112" t="s">
        <v>204</v>
      </c>
      <c r="C68" s="88">
        <v>46113</v>
      </c>
      <c r="D68" s="271">
        <v>0.41666666666666669</v>
      </c>
      <c r="E68" s="264" t="s">
        <v>454</v>
      </c>
      <c r="F68" s="264" t="s">
        <v>453</v>
      </c>
      <c r="G68" s="253" t="s">
        <v>18</v>
      </c>
      <c r="H68" s="270" t="s">
        <v>117</v>
      </c>
      <c r="I68" s="270" t="s">
        <v>26</v>
      </c>
      <c r="J68" s="270" t="s">
        <v>18</v>
      </c>
      <c r="K68" s="270" t="s">
        <v>18</v>
      </c>
      <c r="L68" s="270" t="s">
        <v>26</v>
      </c>
      <c r="M68" s="277" t="s">
        <v>468</v>
      </c>
    </row>
    <row r="69" spans="2:13" ht="12.6" customHeight="1" x14ac:dyDescent="0.2">
      <c r="B69" s="112" t="s">
        <v>187</v>
      </c>
      <c r="C69" s="88">
        <v>46114</v>
      </c>
      <c r="D69" s="271">
        <v>0.41666666666666669</v>
      </c>
      <c r="E69" s="375" t="s">
        <v>116</v>
      </c>
      <c r="F69" s="265" t="s">
        <v>400</v>
      </c>
      <c r="G69" s="253" t="s">
        <v>18</v>
      </c>
      <c r="H69" s="375" t="s">
        <v>366</v>
      </c>
      <c r="I69" s="270" t="s">
        <v>26</v>
      </c>
      <c r="J69" s="270" t="s">
        <v>18</v>
      </c>
      <c r="K69" s="270" t="s">
        <v>18</v>
      </c>
      <c r="L69" s="270" t="s">
        <v>26</v>
      </c>
      <c r="M69" s="277" t="s">
        <v>468</v>
      </c>
    </row>
    <row r="70" spans="2:13" ht="12.6" customHeight="1" x14ac:dyDescent="0.25">
      <c r="B70" s="112" t="s">
        <v>205</v>
      </c>
      <c r="C70" s="88">
        <v>46114</v>
      </c>
      <c r="D70" s="271">
        <v>0.41666666666666669</v>
      </c>
      <c r="E70" s="264" t="s">
        <v>454</v>
      </c>
      <c r="F70" s="264" t="s">
        <v>453</v>
      </c>
      <c r="G70" s="253" t="s">
        <v>18</v>
      </c>
      <c r="H70" s="375" t="s">
        <v>455</v>
      </c>
      <c r="I70" s="270" t="s">
        <v>26</v>
      </c>
      <c r="J70" s="270" t="s">
        <v>18</v>
      </c>
      <c r="K70" s="270" t="s">
        <v>18</v>
      </c>
      <c r="L70" s="270" t="s">
        <v>26</v>
      </c>
      <c r="M70" s="277" t="s">
        <v>468</v>
      </c>
    </row>
    <row r="71" spans="2:13" ht="12.6" customHeight="1" x14ac:dyDescent="0.25">
      <c r="B71" s="112" t="s">
        <v>174</v>
      </c>
      <c r="C71" s="88">
        <v>46114</v>
      </c>
      <c r="D71" s="271">
        <v>0.41666666666666702</v>
      </c>
      <c r="E71" s="334" t="s">
        <v>393</v>
      </c>
      <c r="F71" s="334" t="s">
        <v>391</v>
      </c>
      <c r="G71" s="253" t="s">
        <v>18</v>
      </c>
      <c r="H71" s="270" t="s">
        <v>392</v>
      </c>
      <c r="I71" s="270" t="s">
        <v>26</v>
      </c>
      <c r="J71" s="270" t="s">
        <v>18</v>
      </c>
      <c r="K71" s="270" t="s">
        <v>18</v>
      </c>
      <c r="L71" s="270" t="s">
        <v>26</v>
      </c>
      <c r="M71" s="277" t="s">
        <v>468</v>
      </c>
    </row>
    <row r="72" spans="2:13" ht="12.6" customHeight="1" x14ac:dyDescent="0.25">
      <c r="B72" s="112" t="s">
        <v>206</v>
      </c>
      <c r="C72" s="88">
        <v>46115</v>
      </c>
      <c r="D72" s="271">
        <v>0.41666666666666669</v>
      </c>
      <c r="E72" s="264" t="s">
        <v>454</v>
      </c>
      <c r="F72" s="264" t="s">
        <v>453</v>
      </c>
      <c r="G72" s="253" t="s">
        <v>18</v>
      </c>
      <c r="H72" s="270" t="s">
        <v>451</v>
      </c>
      <c r="I72" s="270" t="s">
        <v>26</v>
      </c>
      <c r="J72" s="270" t="s">
        <v>18</v>
      </c>
      <c r="K72" s="270" t="s">
        <v>18</v>
      </c>
      <c r="L72" s="270" t="s">
        <v>26</v>
      </c>
      <c r="M72" s="277" t="s">
        <v>468</v>
      </c>
    </row>
    <row r="73" spans="2:13" ht="12.6" customHeight="1" x14ac:dyDescent="0.25">
      <c r="B73" s="112" t="s">
        <v>175</v>
      </c>
      <c r="C73" s="88">
        <v>46115</v>
      </c>
      <c r="D73" s="271">
        <v>0.41666666666666702</v>
      </c>
      <c r="E73" s="270" t="s">
        <v>393</v>
      </c>
      <c r="F73" s="334" t="s">
        <v>391</v>
      </c>
      <c r="G73" s="253" t="s">
        <v>18</v>
      </c>
      <c r="H73" s="270" t="s">
        <v>374</v>
      </c>
      <c r="I73" s="270" t="s">
        <v>26</v>
      </c>
      <c r="J73" s="270" t="s">
        <v>18</v>
      </c>
      <c r="K73" s="270" t="s">
        <v>18</v>
      </c>
      <c r="L73" s="270" t="s">
        <v>26</v>
      </c>
      <c r="M73" s="277" t="s">
        <v>468</v>
      </c>
    </row>
    <row r="74" spans="2:13" ht="12.6" customHeight="1" x14ac:dyDescent="0.25">
      <c r="B74" s="112" t="s">
        <v>183</v>
      </c>
      <c r="C74" s="88">
        <v>46128</v>
      </c>
      <c r="D74" s="271">
        <v>0.41666666666666669</v>
      </c>
      <c r="E74" s="270" t="s">
        <v>395</v>
      </c>
      <c r="F74" s="264" t="s">
        <v>396</v>
      </c>
      <c r="G74" s="253" t="s">
        <v>18</v>
      </c>
      <c r="H74" s="270" t="s">
        <v>397</v>
      </c>
      <c r="I74" s="270" t="s">
        <v>26</v>
      </c>
      <c r="J74" s="270" t="s">
        <v>18</v>
      </c>
      <c r="K74" s="270" t="s">
        <v>18</v>
      </c>
      <c r="L74" s="270" t="s">
        <v>26</v>
      </c>
      <c r="M74" s="277" t="s">
        <v>468</v>
      </c>
    </row>
    <row r="75" spans="2:13" ht="12.6" customHeight="1" x14ac:dyDescent="0.25">
      <c r="B75" s="112" t="s">
        <v>198</v>
      </c>
      <c r="C75" s="88">
        <v>46163</v>
      </c>
      <c r="D75" s="271">
        <v>0.41666666666666669</v>
      </c>
      <c r="E75" s="270" t="s">
        <v>450</v>
      </c>
      <c r="F75" s="264" t="s">
        <v>459</v>
      </c>
      <c r="G75" s="253" t="s">
        <v>18</v>
      </c>
      <c r="H75" s="270" t="s">
        <v>452</v>
      </c>
      <c r="I75" s="270" t="s">
        <v>26</v>
      </c>
      <c r="J75" s="270" t="s">
        <v>18</v>
      </c>
      <c r="K75" s="270" t="s">
        <v>18</v>
      </c>
      <c r="L75" s="270" t="s">
        <v>26</v>
      </c>
      <c r="M75" s="277" t="s">
        <v>468</v>
      </c>
    </row>
    <row r="76" spans="2:13" ht="12.6" customHeight="1" x14ac:dyDescent="0.25">
      <c r="B76" s="112" t="s">
        <v>199</v>
      </c>
      <c r="C76" s="88">
        <v>46164</v>
      </c>
      <c r="D76" s="271">
        <v>0.41666666666666669</v>
      </c>
      <c r="E76" s="270" t="s">
        <v>450</v>
      </c>
      <c r="F76" s="264" t="s">
        <v>459</v>
      </c>
      <c r="G76" s="253" t="s">
        <v>18</v>
      </c>
      <c r="H76" s="270" t="s">
        <v>452</v>
      </c>
      <c r="I76" s="270" t="s">
        <v>26</v>
      </c>
      <c r="J76" s="270" t="s">
        <v>18</v>
      </c>
      <c r="K76" s="270" t="s">
        <v>18</v>
      </c>
      <c r="L76" s="270" t="s">
        <v>26</v>
      </c>
      <c r="M76" s="277" t="s">
        <v>468</v>
      </c>
    </row>
    <row r="77" spans="2:13" ht="12.6" customHeight="1" x14ac:dyDescent="0.25">
      <c r="B77" s="112" t="s">
        <v>164</v>
      </c>
      <c r="C77" s="88">
        <v>73051</v>
      </c>
      <c r="D77" s="271"/>
      <c r="E77" s="270"/>
      <c r="F77" s="270"/>
      <c r="G77" s="253" t="s">
        <v>18</v>
      </c>
      <c r="H77" s="270"/>
      <c r="I77" s="270" t="s">
        <v>26</v>
      </c>
      <c r="J77" s="270" t="s">
        <v>18</v>
      </c>
      <c r="K77" s="270" t="s">
        <v>18</v>
      </c>
      <c r="L77" s="270" t="s">
        <v>26</v>
      </c>
      <c r="M77" s="270"/>
    </row>
    <row r="78" spans="2:13" ht="12.6" customHeight="1" x14ac:dyDescent="0.25">
      <c r="B78" s="112" t="s">
        <v>165</v>
      </c>
      <c r="C78" s="88">
        <v>73051</v>
      </c>
      <c r="D78" s="271"/>
      <c r="E78" s="270"/>
      <c r="F78" s="270"/>
      <c r="G78" s="253" t="s">
        <v>18</v>
      </c>
      <c r="H78" s="270"/>
      <c r="I78" s="270" t="s">
        <v>26</v>
      </c>
      <c r="J78" s="270" t="s">
        <v>18</v>
      </c>
      <c r="K78" s="270" t="s">
        <v>18</v>
      </c>
      <c r="L78" s="270" t="s">
        <v>26</v>
      </c>
      <c r="M78" s="270"/>
    </row>
    <row r="79" spans="2:13" ht="12.6" customHeight="1" x14ac:dyDescent="0.25">
      <c r="B79" s="112" t="s">
        <v>208</v>
      </c>
      <c r="C79" s="88">
        <v>73123</v>
      </c>
      <c r="D79" s="271"/>
      <c r="E79" s="270"/>
      <c r="F79" s="264"/>
      <c r="G79" s="253"/>
      <c r="H79" s="270"/>
      <c r="I79" s="270" t="s">
        <v>26</v>
      </c>
      <c r="J79" s="270" t="s">
        <v>18</v>
      </c>
      <c r="K79" s="270" t="s">
        <v>18</v>
      </c>
      <c r="L79" s="270" t="s">
        <v>26</v>
      </c>
      <c r="M79" s="270"/>
    </row>
    <row r="80" spans="2:13" ht="12.6" customHeight="1" x14ac:dyDescent="0.25">
      <c r="B80" s="112"/>
      <c r="C80" s="88"/>
      <c r="D80" s="271"/>
      <c r="E80" s="270"/>
      <c r="F80" s="264"/>
      <c r="G80" s="270"/>
      <c r="H80" s="270"/>
      <c r="I80" s="270" t="s">
        <v>26</v>
      </c>
      <c r="J80" s="270" t="s">
        <v>18</v>
      </c>
      <c r="K80" s="270" t="s">
        <v>18</v>
      </c>
      <c r="L80" s="270" t="s">
        <v>26</v>
      </c>
      <c r="M80" s="270"/>
    </row>
    <row r="81" spans="2:13" ht="12.6" customHeight="1" x14ac:dyDescent="0.25">
      <c r="B81" s="18"/>
      <c r="C81" s="11"/>
      <c r="D81" s="195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5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5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5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5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5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5"/>
      <c r="E87" s="17"/>
      <c r="F87" s="196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5"/>
      <c r="E88" s="17"/>
      <c r="F88" s="196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5"/>
      <c r="E89" s="17"/>
      <c r="F89" s="196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5"/>
      <c r="E90" s="17"/>
      <c r="F90" s="196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5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5"/>
      <c r="E92" s="17"/>
      <c r="F92" s="194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5"/>
      <c r="E93" s="17"/>
      <c r="F93" s="196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5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5"/>
      <c r="E95" s="17"/>
      <c r="F95" s="194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5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5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5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5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2025-12-17T12:42:21Z</cp:lastPrinted>
  <dcterms:created xsi:type="dcterms:W3CDTF">2016-11-08T12:59:29Z</dcterms:created>
  <dcterms:modified xsi:type="dcterms:W3CDTF">2025-12-18T05:53:06Z</dcterms:modified>
</cp:coreProperties>
</file>